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9442598b32aa79/Documents/"/>
    </mc:Choice>
  </mc:AlternateContent>
  <xr:revisionPtr revIDLastSave="0" documentId="8_{EEC412BE-A9AE-4437-A79A-0B5AA5AECA41}" xr6:coauthVersionLast="47" xr6:coauthVersionMax="47" xr10:uidLastSave="{00000000-0000-0000-0000-000000000000}"/>
  <bookViews>
    <workbookView minimized="1" xWindow="864" yWindow="180" windowWidth="21600" windowHeight="11568" firstSheet="3" activeTab="3" xr2:uid="{00000000-000D-0000-FFFF-FFFF00000000}"/>
  </bookViews>
  <sheets>
    <sheet name="unigram_wsb" sheetId="1" r:id="rId1"/>
    <sheet name="WSB" sheetId="2" r:id="rId2"/>
    <sheet name="Science" sheetId="3" r:id="rId3"/>
    <sheet name="Sports" sheetId="4" r:id="rId4"/>
    <sheet name="Aggregate" sheetId="6" r:id="rId5"/>
    <sheet name="Gaming" sheetId="5" r:id="rId6"/>
    <sheet name="Comparison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54" i="7" l="1"/>
  <c r="U55" i="7"/>
  <c r="U58" i="7"/>
  <c r="U59" i="7"/>
  <c r="U62" i="7"/>
  <c r="U63" i="7"/>
  <c r="U48" i="7"/>
  <c r="U51" i="7" s="1"/>
  <c r="M48" i="7"/>
  <c r="M50" i="7" s="1"/>
  <c r="E48" i="7"/>
  <c r="E55" i="7" s="1"/>
  <c r="I48" i="7"/>
  <c r="I55" i="7" s="1"/>
  <c r="Y18" i="7"/>
  <c r="Y17" i="7"/>
  <c r="Y16" i="7"/>
  <c r="Y15" i="7"/>
  <c r="Y14" i="7"/>
  <c r="X18" i="7"/>
  <c r="X17" i="7"/>
  <c r="X16" i="7"/>
  <c r="X15" i="7"/>
  <c r="X14" i="7"/>
  <c r="D64" i="7"/>
  <c r="L64" i="7"/>
  <c r="W7" i="7"/>
  <c r="E47" i="5"/>
  <c r="E46" i="5"/>
  <c r="E34" i="6"/>
  <c r="F34" i="6"/>
  <c r="E35" i="6"/>
  <c r="F35" i="6"/>
  <c r="E36" i="6"/>
  <c r="F36" i="6"/>
  <c r="E37" i="6"/>
  <c r="F37" i="6"/>
  <c r="F34" i="5"/>
  <c r="E37" i="5"/>
  <c r="E36" i="5"/>
  <c r="E35" i="5"/>
  <c r="E34" i="5"/>
  <c r="F21" i="6"/>
  <c r="E18" i="6"/>
  <c r="F18" i="6"/>
  <c r="E19" i="6"/>
  <c r="F19" i="6"/>
  <c r="E20" i="6"/>
  <c r="F20" i="6"/>
  <c r="E21" i="6"/>
  <c r="E22" i="6"/>
  <c r="F22" i="6"/>
  <c r="E23" i="6"/>
  <c r="F23" i="6"/>
  <c r="E24" i="6"/>
  <c r="F24" i="6"/>
  <c r="F18" i="5"/>
  <c r="F19" i="5"/>
  <c r="F20" i="5"/>
  <c r="F22" i="5"/>
  <c r="F23" i="5"/>
  <c r="F24" i="5"/>
  <c r="E18" i="5"/>
  <c r="E18" i="4"/>
  <c r="F8" i="6"/>
  <c r="F7" i="6"/>
  <c r="F6" i="6"/>
  <c r="F5" i="6"/>
  <c r="F4" i="6"/>
  <c r="F3" i="6"/>
  <c r="E8" i="6"/>
  <c r="E7" i="6"/>
  <c r="E6" i="6"/>
  <c r="E5" i="6"/>
  <c r="E4" i="6"/>
  <c r="F8" i="5"/>
  <c r="F7" i="5"/>
  <c r="F6" i="5"/>
  <c r="F5" i="5"/>
  <c r="F4" i="5"/>
  <c r="F3" i="5"/>
  <c r="E8" i="5"/>
  <c r="E7" i="5"/>
  <c r="E6" i="5"/>
  <c r="E5" i="5"/>
  <c r="E4" i="5"/>
  <c r="E3" i="5"/>
  <c r="F64" i="6"/>
  <c r="E64" i="6"/>
  <c r="F63" i="6"/>
  <c r="E63" i="6"/>
  <c r="F62" i="6"/>
  <c r="E62" i="6"/>
  <c r="F61" i="6"/>
  <c r="E61" i="6"/>
  <c r="F59" i="6"/>
  <c r="E59" i="6"/>
  <c r="F58" i="6"/>
  <c r="E58" i="6"/>
  <c r="F57" i="6"/>
  <c r="E57" i="6"/>
  <c r="F56" i="6"/>
  <c r="E56" i="6"/>
  <c r="F54" i="6"/>
  <c r="E54" i="6"/>
  <c r="F53" i="6"/>
  <c r="E53" i="6"/>
  <c r="F52" i="6"/>
  <c r="E52" i="6"/>
  <c r="F51" i="6"/>
  <c r="E51" i="6"/>
  <c r="F49" i="6"/>
  <c r="E49" i="6"/>
  <c r="F48" i="6"/>
  <c r="E48" i="6"/>
  <c r="F47" i="6"/>
  <c r="E47" i="6"/>
  <c r="F46" i="6"/>
  <c r="E46" i="6"/>
  <c r="E3" i="6"/>
  <c r="F64" i="5"/>
  <c r="F63" i="5"/>
  <c r="F62" i="5"/>
  <c r="F61" i="5"/>
  <c r="E64" i="5"/>
  <c r="E63" i="5"/>
  <c r="E62" i="5"/>
  <c r="E61" i="5"/>
  <c r="F59" i="5"/>
  <c r="F58" i="5"/>
  <c r="F57" i="5"/>
  <c r="F56" i="5"/>
  <c r="E59" i="5"/>
  <c r="E58" i="5"/>
  <c r="E57" i="5"/>
  <c r="E56" i="5"/>
  <c r="F54" i="5"/>
  <c r="F53" i="5"/>
  <c r="F52" i="5"/>
  <c r="F51" i="5"/>
  <c r="E54" i="5"/>
  <c r="E53" i="5"/>
  <c r="E52" i="5"/>
  <c r="E51" i="5"/>
  <c r="F49" i="5"/>
  <c r="F48" i="5"/>
  <c r="F47" i="5"/>
  <c r="F46" i="5"/>
  <c r="E49" i="5"/>
  <c r="E48" i="5"/>
  <c r="F35" i="5"/>
  <c r="F36" i="5"/>
  <c r="F37" i="5"/>
  <c r="F21" i="5"/>
  <c r="E19" i="5"/>
  <c r="E20" i="5"/>
  <c r="E21" i="5"/>
  <c r="E22" i="5"/>
  <c r="E23" i="5"/>
  <c r="E24" i="5"/>
  <c r="F68" i="3"/>
  <c r="E68" i="3"/>
  <c r="F67" i="3"/>
  <c r="E67" i="3"/>
  <c r="F66" i="3"/>
  <c r="E66" i="3"/>
  <c r="F65" i="3"/>
  <c r="E65" i="3"/>
  <c r="F63" i="3"/>
  <c r="E63" i="3"/>
  <c r="F62" i="3"/>
  <c r="E62" i="3"/>
  <c r="F61" i="3"/>
  <c r="E61" i="3"/>
  <c r="F60" i="3"/>
  <c r="E60" i="3"/>
  <c r="F58" i="3"/>
  <c r="E58" i="3"/>
  <c r="F57" i="3"/>
  <c r="E57" i="3"/>
  <c r="F56" i="3"/>
  <c r="E56" i="3"/>
  <c r="F55" i="3"/>
  <c r="E55" i="3"/>
  <c r="F53" i="3"/>
  <c r="E53" i="3"/>
  <c r="F52" i="3"/>
  <c r="E52" i="3"/>
  <c r="F51" i="3"/>
  <c r="E51" i="3"/>
  <c r="F50" i="3"/>
  <c r="E50" i="3"/>
  <c r="F37" i="3"/>
  <c r="E37" i="3"/>
  <c r="F36" i="3"/>
  <c r="E36" i="3"/>
  <c r="F35" i="3"/>
  <c r="E35" i="3"/>
  <c r="F34" i="3"/>
  <c r="E34" i="3"/>
  <c r="F24" i="3"/>
  <c r="E24" i="3"/>
  <c r="F23" i="3"/>
  <c r="E23" i="3"/>
  <c r="F22" i="3"/>
  <c r="E22" i="3"/>
  <c r="F21" i="3"/>
  <c r="E21" i="3"/>
  <c r="F20" i="3"/>
  <c r="E20" i="3"/>
  <c r="F19" i="3"/>
  <c r="E19" i="3"/>
  <c r="F18" i="3"/>
  <c r="E18" i="3"/>
  <c r="F8" i="3"/>
  <c r="E8" i="3"/>
  <c r="F7" i="3"/>
  <c r="E7" i="3"/>
  <c r="F6" i="3"/>
  <c r="E6" i="3"/>
  <c r="F5" i="3"/>
  <c r="E5" i="3"/>
  <c r="F4" i="3"/>
  <c r="E4" i="3"/>
  <c r="F3" i="3"/>
  <c r="E3" i="3"/>
  <c r="E50" i="2"/>
  <c r="F68" i="2"/>
  <c r="E68" i="2"/>
  <c r="F67" i="2"/>
  <c r="E67" i="2"/>
  <c r="F66" i="2"/>
  <c r="E66" i="2"/>
  <c r="F65" i="2"/>
  <c r="E65" i="2"/>
  <c r="F63" i="2"/>
  <c r="E63" i="2"/>
  <c r="F62" i="2"/>
  <c r="E62" i="2"/>
  <c r="F61" i="2"/>
  <c r="E61" i="2"/>
  <c r="F60" i="2"/>
  <c r="E60" i="2"/>
  <c r="F58" i="2"/>
  <c r="E58" i="2"/>
  <c r="F57" i="2"/>
  <c r="E57" i="2"/>
  <c r="F56" i="2"/>
  <c r="E56" i="2"/>
  <c r="F55" i="2"/>
  <c r="E55" i="2"/>
  <c r="F53" i="2"/>
  <c r="E53" i="2"/>
  <c r="F52" i="2"/>
  <c r="E52" i="2"/>
  <c r="F51" i="2"/>
  <c r="E51" i="2"/>
  <c r="F50" i="2"/>
  <c r="F37" i="2"/>
  <c r="E37" i="2"/>
  <c r="F36" i="2"/>
  <c r="E36" i="2"/>
  <c r="F35" i="2"/>
  <c r="E35" i="2"/>
  <c r="F34" i="2"/>
  <c r="E34" i="2"/>
  <c r="F18" i="2"/>
  <c r="E18" i="2"/>
  <c r="F24" i="2"/>
  <c r="E24" i="2"/>
  <c r="F23" i="2"/>
  <c r="E23" i="2"/>
  <c r="F22" i="2"/>
  <c r="E22" i="2"/>
  <c r="F21" i="2"/>
  <c r="E21" i="2"/>
  <c r="F20" i="2"/>
  <c r="E20" i="2"/>
  <c r="F19" i="2"/>
  <c r="E19" i="2"/>
  <c r="F3" i="2"/>
  <c r="E4" i="2"/>
  <c r="F8" i="2"/>
  <c r="E8" i="2"/>
  <c r="F7" i="2"/>
  <c r="E7" i="2"/>
  <c r="F6" i="2"/>
  <c r="E6" i="2"/>
  <c r="F5" i="2"/>
  <c r="E5" i="2"/>
  <c r="F4" i="2"/>
  <c r="E3" i="2"/>
  <c r="F68" i="4"/>
  <c r="F67" i="4"/>
  <c r="F66" i="4"/>
  <c r="F65" i="4"/>
  <c r="F63" i="4"/>
  <c r="F62" i="4"/>
  <c r="F61" i="4"/>
  <c r="F60" i="4"/>
  <c r="F58" i="4"/>
  <c r="F57" i="4"/>
  <c r="F56" i="4"/>
  <c r="F55" i="4"/>
  <c r="F53" i="4"/>
  <c r="F52" i="4"/>
  <c r="F51" i="4"/>
  <c r="F50" i="4"/>
  <c r="E68" i="4"/>
  <c r="E67" i="4"/>
  <c r="E66" i="4"/>
  <c r="E65" i="4"/>
  <c r="E63" i="4"/>
  <c r="E62" i="4"/>
  <c r="E61" i="4"/>
  <c r="E60" i="4"/>
  <c r="E58" i="4"/>
  <c r="E57" i="4"/>
  <c r="E56" i="4"/>
  <c r="E55" i="4"/>
  <c r="E53" i="4"/>
  <c r="E52" i="4"/>
  <c r="E51" i="4"/>
  <c r="E50" i="4"/>
  <c r="F37" i="4"/>
  <c r="F36" i="4"/>
  <c r="F35" i="4"/>
  <c r="F34" i="4"/>
  <c r="E37" i="4"/>
  <c r="E36" i="4"/>
  <c r="E35" i="4"/>
  <c r="E34" i="4"/>
  <c r="F24" i="4"/>
  <c r="F23" i="4"/>
  <c r="F22" i="4"/>
  <c r="F21" i="4"/>
  <c r="F20" i="4"/>
  <c r="F19" i="4"/>
  <c r="F18" i="4"/>
  <c r="E24" i="4"/>
  <c r="E23" i="4"/>
  <c r="E22" i="4"/>
  <c r="E21" i="4"/>
  <c r="E20" i="4"/>
  <c r="E19" i="4"/>
  <c r="F8" i="4"/>
  <c r="F7" i="4"/>
  <c r="F6" i="4"/>
  <c r="F5" i="4"/>
  <c r="F4" i="4"/>
  <c r="F3" i="4"/>
  <c r="E8" i="4"/>
  <c r="E7" i="4"/>
  <c r="E6" i="4"/>
  <c r="E5" i="4"/>
  <c r="E4" i="4"/>
  <c r="E3" i="4"/>
  <c r="J26" i="1"/>
  <c r="J25" i="1"/>
  <c r="J24" i="1"/>
  <c r="J23" i="1"/>
  <c r="I26" i="1"/>
  <c r="I25" i="1"/>
  <c r="I24" i="1"/>
  <c r="I23" i="1"/>
  <c r="H37" i="1"/>
  <c r="H36" i="1"/>
  <c r="H35" i="1"/>
  <c r="H34" i="1"/>
  <c r="H33" i="1"/>
  <c r="H32" i="1"/>
  <c r="H31" i="1"/>
  <c r="H38" i="1"/>
  <c r="H30" i="1"/>
  <c r="H29" i="1"/>
  <c r="H28" i="1"/>
  <c r="H27" i="1"/>
  <c r="H26" i="1"/>
  <c r="G36" i="1"/>
  <c r="G38" i="1"/>
  <c r="G37" i="1"/>
  <c r="G35" i="1"/>
  <c r="G34" i="1"/>
  <c r="G33" i="1"/>
  <c r="G32" i="1"/>
  <c r="G31" i="1"/>
  <c r="G30" i="1"/>
  <c r="G29" i="1"/>
  <c r="G28" i="1"/>
  <c r="G27" i="1"/>
  <c r="G26" i="1"/>
  <c r="H25" i="1"/>
  <c r="G25" i="1"/>
  <c r="H24" i="1"/>
  <c r="G24" i="1"/>
  <c r="H23" i="1"/>
  <c r="G23" i="1"/>
  <c r="C23" i="1" a="1"/>
  <c r="C22" i="1" a="1"/>
  <c r="E63" i="7" l="1"/>
  <c r="M58" i="7"/>
  <c r="M54" i="7"/>
  <c r="M63" i="7"/>
  <c r="E50" i="7"/>
  <c r="E62" i="7"/>
  <c r="M61" i="7"/>
  <c r="M57" i="7"/>
  <c r="M52" i="7"/>
  <c r="M62" i="7"/>
  <c r="E52" i="7"/>
  <c r="E61" i="7"/>
  <c r="M60" i="7"/>
  <c r="M56" i="7"/>
  <c r="M51" i="7"/>
  <c r="U61" i="7"/>
  <c r="U57" i="7"/>
  <c r="U52" i="7"/>
  <c r="E51" i="7"/>
  <c r="E59" i="7"/>
  <c r="M59" i="7"/>
  <c r="M55" i="7"/>
  <c r="U50" i="7"/>
  <c r="U60" i="7"/>
  <c r="U56" i="7"/>
  <c r="I58" i="7"/>
  <c r="I52" i="7"/>
  <c r="I54" i="7"/>
  <c r="I61" i="7"/>
  <c r="I57" i="7"/>
  <c r="I51" i="7"/>
  <c r="E58" i="7"/>
  <c r="E57" i="7"/>
  <c r="I62" i="7"/>
  <c r="I60" i="7"/>
  <c r="I56" i="7"/>
  <c r="I50" i="7"/>
  <c r="I63" i="7"/>
  <c r="I59" i="7"/>
  <c r="E54" i="7"/>
  <c r="E60" i="7"/>
  <c r="E56" i="7"/>
  <c r="C22" i="1"/>
  <c r="C23" i="1"/>
  <c r="F16" i="1"/>
  <c r="F15" i="1"/>
  <c r="F14" i="1"/>
  <c r="F13" i="1"/>
  <c r="F12" i="1"/>
  <c r="E14" i="1"/>
  <c r="E13" i="1"/>
  <c r="E15" i="1"/>
  <c r="E16" i="1"/>
  <c r="E12" i="1"/>
  <c r="C60" i="1" a="1"/>
  <c r="C34" i="1" a="1"/>
  <c r="C30" i="1" a="1"/>
  <c r="C11" i="1" a="1"/>
  <c r="C19" i="1" a="1"/>
  <c r="C37" i="1" a="1"/>
  <c r="C49" i="1" a="1"/>
  <c r="C7" i="1" a="1"/>
  <c r="C16" i="1" a="1"/>
  <c r="C8" i="1" a="1"/>
  <c r="C45" i="1" a="1"/>
  <c r="C52" i="1" a="1"/>
  <c r="C21" i="1" a="1"/>
  <c r="C51" i="1" a="1"/>
  <c r="C14" i="1" a="1"/>
  <c r="C57" i="1" a="1"/>
  <c r="C25" i="1" a="1"/>
  <c r="C6" i="1" a="1"/>
  <c r="C31" i="1" a="1"/>
  <c r="C20" i="1" a="1"/>
  <c r="C29" i="1" a="1"/>
  <c r="C58" i="1" a="1"/>
  <c r="C28" i="1" a="1"/>
  <c r="C40" i="1" a="1"/>
  <c r="C41" i="1" a="1"/>
  <c r="C47" i="1" a="1"/>
  <c r="C5" i="1" a="1"/>
  <c r="C33" i="1" a="1"/>
  <c r="C48" i="1" a="1"/>
  <c r="C9" i="1" a="1"/>
  <c r="C13" i="1" a="1"/>
  <c r="C54" i="1" a="1"/>
  <c r="C10" i="1" a="1"/>
  <c r="C12" i="1" a="1"/>
  <c r="C53" i="1" a="1"/>
  <c r="C35" i="1" a="1"/>
  <c r="C39" i="1" a="1"/>
  <c r="C38" i="1" a="1"/>
  <c r="C56" i="1" a="1"/>
  <c r="C42" i="1" a="1"/>
  <c r="C44" i="1" a="1"/>
  <c r="C50" i="1" a="1"/>
  <c r="C36" i="1" a="1"/>
  <c r="C32" i="1" a="1"/>
  <c r="C4" i="1" a="1"/>
  <c r="C24" i="1" a="1"/>
  <c r="C43" i="1" a="1"/>
  <c r="C55" i="1" a="1"/>
  <c r="C26" i="1" a="1"/>
  <c r="C59" i="1" a="1"/>
  <c r="C18" i="1" a="1"/>
  <c r="C15" i="1" a="1"/>
  <c r="C27" i="1" a="1"/>
  <c r="C61" i="1" a="1"/>
  <c r="C17" i="1" a="1"/>
  <c r="C46" i="1" a="1"/>
  <c r="C61" i="1" l="1"/>
  <c r="C59" i="1"/>
  <c r="C57" i="1"/>
  <c r="C55" i="1"/>
  <c r="C53" i="1"/>
  <c r="C51" i="1"/>
  <c r="C49" i="1"/>
  <c r="C47" i="1"/>
  <c r="C45" i="1"/>
  <c r="C43" i="1"/>
  <c r="C41" i="1"/>
  <c r="C39" i="1"/>
  <c r="C37" i="1"/>
  <c r="C35" i="1"/>
  <c r="C33" i="1"/>
  <c r="C31" i="1"/>
  <c r="C29" i="1"/>
  <c r="C27" i="1"/>
  <c r="C25" i="1"/>
  <c r="C21" i="1"/>
  <c r="C19" i="1"/>
  <c r="C17" i="1"/>
  <c r="C15" i="1"/>
  <c r="C13" i="1"/>
  <c r="C11" i="1"/>
  <c r="C9" i="1"/>
  <c r="C7" i="1"/>
  <c r="C5" i="1"/>
  <c r="C60" i="1"/>
  <c r="C58" i="1"/>
  <c r="C56" i="1"/>
  <c r="C54" i="1"/>
  <c r="C52" i="1"/>
  <c r="C50" i="1"/>
  <c r="C48" i="1"/>
  <c r="C46" i="1"/>
  <c r="C44" i="1"/>
  <c r="C42" i="1"/>
  <c r="C40" i="1"/>
  <c r="C38" i="1"/>
  <c r="C36" i="1"/>
  <c r="C34" i="1"/>
  <c r="C32" i="1"/>
  <c r="C30" i="1"/>
  <c r="C28" i="1"/>
  <c r="C26" i="1"/>
  <c r="C24" i="1"/>
  <c r="C20" i="1"/>
  <c r="C18" i="1"/>
  <c r="C16" i="1"/>
  <c r="C14" i="1"/>
  <c r="C12" i="1"/>
  <c r="C10" i="1"/>
  <c r="C8" i="1"/>
  <c r="C6" i="1"/>
  <c r="C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6FBC21-57AF-45DA-A553-67AB484B27C1}" keepAlive="1" name="Query - unigram_master" description="Connection to the 'unigram_master' query in the workbook." type="5" refreshedVersion="0" background="1" saveData="1">
    <dbPr connection="Provider=Microsoft.Mashup.OleDb.1;Data Source=$Workbook$;Location=unigram_master;Extended Properties=&quot;&quot;" command="SELECT * FROM [unigram_master]"/>
  </connection>
  <connection id="2" xr16:uid="{9670AE29-C2E5-4F56-BC87-7F5808DFF414}" keepAlive="1" name="Query - unigram_master (2)" description="Connection to the 'unigram_master (2)' query in the workbook." type="5" refreshedVersion="7" background="1" saveData="1">
    <dbPr connection="Provider=Microsoft.Mashup.OleDb.1;Data Source=$Workbook$;Location=&quot;unigram_master (2)&quot;;Extended Properties=&quot;&quot;" command="SELECT * FROM [unigram_master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<sst xmlns="http://schemas.openxmlformats.org/spreadsheetml/2006/main" count="805" uniqueCount="180">
  <si>
    <t>ridge_training 0.01</t>
  </si>
  <si>
    <t>ridge_training 0.1</t>
  </si>
  <si>
    <t>ridge_test 0.1</t>
  </si>
  <si>
    <t>ridge_training 1</t>
  </si>
  <si>
    <t>ridge_test 1</t>
  </si>
  <si>
    <t>ridge_training 5</t>
  </si>
  <si>
    <t>ridge_test 5</t>
  </si>
  <si>
    <t>ridge_training 10</t>
  </si>
  <si>
    <t>ridge_test 10</t>
  </si>
  <si>
    <t>ridge_training 20</t>
  </si>
  <si>
    <t>ridge_test 20</t>
  </si>
  <si>
    <t>C</t>
  </si>
  <si>
    <t>knn_train</t>
  </si>
  <si>
    <t>knn_test</t>
  </si>
  <si>
    <t>knn_training 1</t>
  </si>
  <si>
    <t>knn_test 1</t>
  </si>
  <si>
    <t>knn_training 2</t>
  </si>
  <si>
    <t>knn_test 2</t>
  </si>
  <si>
    <t>knn_training 3</t>
  </si>
  <si>
    <t>knn_test 3</t>
  </si>
  <si>
    <t>knn_training 4</t>
  </si>
  <si>
    <t>knn_test 4</t>
  </si>
  <si>
    <t>knn_training 5</t>
  </si>
  <si>
    <t>knn_test 5</t>
  </si>
  <si>
    <t>forest_training trees:20 dpth: 50</t>
  </si>
  <si>
    <t>Trees</t>
  </si>
  <si>
    <t>Depth</t>
  </si>
  <si>
    <t>forest train</t>
  </si>
  <si>
    <t>forest test</t>
  </si>
  <si>
    <t>dtree train</t>
  </si>
  <si>
    <t>forest_test trees:20 dpth: 50</t>
  </si>
  <si>
    <t>dtree_training  dpth: 50</t>
  </si>
  <si>
    <t>dtree_test  dpth: 50</t>
  </si>
  <si>
    <t>forest_training trees:20 dpth: 100</t>
  </si>
  <si>
    <t>forest_test trees:20 dpth: 100</t>
  </si>
  <si>
    <t>dtree_training  dpth: 100</t>
  </si>
  <si>
    <t>dtree_test  dpth: 100</t>
  </si>
  <si>
    <t>forest_training trees:20 dpth: 200</t>
  </si>
  <si>
    <t>forest_test trees:20 dpth: 200</t>
  </si>
  <si>
    <t>dtree_training  dpth: 200</t>
  </si>
  <si>
    <t>dtree_test  dpth: 200</t>
  </si>
  <si>
    <t>forest_training trees:20 dpth: 300</t>
  </si>
  <si>
    <t>forest_test trees:20 dpth: 300</t>
  </si>
  <si>
    <t>dtree_training  dpth: 300</t>
  </si>
  <si>
    <t>dtree_test  dpth: 300</t>
  </si>
  <si>
    <t>forest_training trees:50 dpth: 50</t>
  </si>
  <si>
    <t>forest_test trees:50 dpth: 50</t>
  </si>
  <si>
    <t>forest_training trees:50 dpth: 100</t>
  </si>
  <si>
    <t>forest_test trees:50 dpth: 100</t>
  </si>
  <si>
    <t>forest_training trees:50 dpth: 200</t>
  </si>
  <si>
    <t>forest_test trees:50 dpth: 200</t>
  </si>
  <si>
    <t>forest_training trees:50 dpth: 300</t>
  </si>
  <si>
    <t>forest_test trees:50 dpth: 300</t>
  </si>
  <si>
    <t>forest_training trees:70 dpth: 50</t>
  </si>
  <si>
    <t>forest_test trees:70 dpth: 50</t>
  </si>
  <si>
    <t>forest_training trees:70 dpth: 100</t>
  </si>
  <si>
    <t>forest_test trees:70 dpth: 100</t>
  </si>
  <si>
    <t>forest_training trees:70 dpth: 200</t>
  </si>
  <si>
    <t>forest_test trees:70 dpth: 200</t>
  </si>
  <si>
    <t>forest_training trees:70 dpth: 300</t>
  </si>
  <si>
    <t>forest_test trees:70 dpth: 300</t>
  </si>
  <si>
    <t>forest_training trees:100 dpth: 50</t>
  </si>
  <si>
    <t>forest_test trees:100 dpth: 50</t>
  </si>
  <si>
    <t>forest_training trees:100 dpth: 100</t>
  </si>
  <si>
    <t>forest_test trees:100 dpth: 100</t>
  </si>
  <si>
    <t>forest_training trees:100 dpth: 200</t>
  </si>
  <si>
    <t>forest_test trees:100 dpth: 200</t>
  </si>
  <si>
    <t>forest_training trees:100 dpth: 300</t>
  </si>
  <si>
    <t>forest_test trees:100 dpth: 300</t>
  </si>
  <si>
    <t>Model</t>
  </si>
  <si>
    <t>Score</t>
  </si>
  <si>
    <t>Parameter</t>
  </si>
  <si>
    <t>Train</t>
  </si>
  <si>
    <t>Test</t>
  </si>
  <si>
    <t>ridge_test 0.01</t>
  </si>
  <si>
    <t>Column1</t>
  </si>
  <si>
    <t>Column2</t>
  </si>
  <si>
    <t>knn_training 6</t>
  </si>
  <si>
    <t>knn_test 6</t>
  </si>
  <si>
    <t>knn_training 7</t>
  </si>
  <si>
    <t>knn_test 7</t>
  </si>
  <si>
    <t>Trees 20</t>
  </si>
  <si>
    <t xml:space="preserve">Train </t>
  </si>
  <si>
    <t>Trees 50</t>
  </si>
  <si>
    <t>Trees 70</t>
  </si>
  <si>
    <t>Trees 100</t>
  </si>
  <si>
    <t>Ridge</t>
  </si>
  <si>
    <t>Trees 200</t>
  </si>
  <si>
    <t>forest_traininge trees:20 dpth: 50</t>
  </si>
  <si>
    <t>forest_traininge trees:20 dpth: 100</t>
  </si>
  <si>
    <t>forest_traininge trees:20 dpth: 200</t>
  </si>
  <si>
    <t>forest_traininge trees:20 dpth: 300</t>
  </si>
  <si>
    <t>forest_traininge trees:50 dpth: 50</t>
  </si>
  <si>
    <t>forest_traininge trees:50 dpth: 100</t>
  </si>
  <si>
    <t>forest_traininge trees:50 dpth: 200</t>
  </si>
  <si>
    <t>forest_traininge trees:50 dpth: 300</t>
  </si>
  <si>
    <t>forest_traininge trees:70 dpth: 50</t>
  </si>
  <si>
    <t>forest_traininge trees:70 dpth: 100</t>
  </si>
  <si>
    <t>forest_traininge trees:70 dpth: 200</t>
  </si>
  <si>
    <t>forest_traininge trees:70 dpth: 300</t>
  </si>
  <si>
    <t>forest_traininge trees:100 dpth: 50</t>
  </si>
  <si>
    <t>forest_traininge trees:100 dpth: 100</t>
  </si>
  <si>
    <t>forest_traininge trees:100 dpth: 200</t>
  </si>
  <si>
    <t>forest_traininge trees:100 dpth: 300</t>
  </si>
  <si>
    <t>WSB</t>
  </si>
  <si>
    <t>Science</t>
  </si>
  <si>
    <t>Sports</t>
  </si>
  <si>
    <t>Gaming</t>
  </si>
  <si>
    <t>Aggregate</t>
  </si>
  <si>
    <t>Features</t>
  </si>
  <si>
    <t>wsb</t>
  </si>
  <si>
    <t>KNN</t>
  </si>
  <si>
    <t>Best fit per subreddit</t>
  </si>
  <si>
    <t>Test score</t>
  </si>
  <si>
    <t>Train score</t>
  </si>
  <si>
    <t>r/WSB</t>
  </si>
  <si>
    <t>RF</t>
  </si>
  <si>
    <t>r/Science</t>
  </si>
  <si>
    <t>r/Sports</t>
  </si>
  <si>
    <t>r/Gaming</t>
  </si>
  <si>
    <t>Decision Tree</t>
  </si>
  <si>
    <t>Random Forest</t>
  </si>
  <si>
    <t>features</t>
  </si>
  <si>
    <t>feature</t>
  </si>
  <si>
    <t>importance</t>
  </si>
  <si>
    <t>vs avg</t>
  </si>
  <si>
    <t>Word</t>
  </si>
  <si>
    <t>Coefficient</t>
  </si>
  <si>
    <t>has_body_text</t>
  </si>
  <si>
    <t>Last 80%</t>
  </si>
  <si>
    <t>dried</t>
  </si>
  <si>
    <t>title_lenght</t>
  </si>
  <si>
    <t>Top 20%</t>
  </si>
  <si>
    <t>suscribirse</t>
  </si>
  <si>
    <t>24h_posttime</t>
  </si>
  <si>
    <t>Top 10%</t>
  </si>
  <si>
    <t>Top 5%</t>
  </si>
  <si>
    <t>gme</t>
  </si>
  <si>
    <t>researchers</t>
  </si>
  <si>
    <t>touchdown</t>
  </si>
  <si>
    <t>Top 1%</t>
  </si>
  <si>
    <t>godzcok</t>
  </si>
  <si>
    <t>megathread</t>
  </si>
  <si>
    <t>study</t>
  </si>
  <si>
    <t>game</t>
  </si>
  <si>
    <t>years</t>
  </si>
  <si>
    <t>amc</t>
  </si>
  <si>
    <t>first</t>
  </si>
  <si>
    <t>shirt</t>
  </si>
  <si>
    <t>found</t>
  </si>
  <si>
    <t>hold</t>
  </si>
  <si>
    <t>grand</t>
  </si>
  <si>
    <t>shells</t>
  </si>
  <si>
    <t>discussion</t>
  </si>
  <si>
    <t>covid</t>
  </si>
  <si>
    <t>qb</t>
  </si>
  <si>
    <t>renders</t>
  </si>
  <si>
    <t>gaming</t>
  </si>
  <si>
    <t>k</t>
  </si>
  <si>
    <t>new</t>
  </si>
  <si>
    <t>hamilton</t>
  </si>
  <si>
    <t>help</t>
  </si>
  <si>
    <t>tomorrow</t>
  </si>
  <si>
    <t>finds</t>
  </si>
  <si>
    <t>throws</t>
  </si>
  <si>
    <t>respectively</t>
  </si>
  <si>
    <t>march</t>
  </si>
  <si>
    <t>holding</t>
  </si>
  <si>
    <t>likely</t>
  </si>
  <si>
    <t>record</t>
  </si>
  <si>
    <t>games</t>
  </si>
  <si>
    <t>stock</t>
  </si>
  <si>
    <t>scientists</t>
  </si>
  <si>
    <t>olympics</t>
  </si>
  <si>
    <t>thread</t>
  </si>
  <si>
    <t>still</t>
  </si>
  <si>
    <t>people</t>
  </si>
  <si>
    <t>hank</t>
  </si>
  <si>
    <t>one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</si>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</sst>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164" fontId="0" fillId="0" borderId="0" xfId="0" applyNumberFormat="1"/>
    <xf numFmtId="0" fontId="18" fillId="0" borderId="10" xfId="0" applyFont="1" applyBorder="1"/>
    <xf numFmtId="0" fontId="19" fillId="0" borderId="0" xfId="0" applyFont="1"/>
    <xf numFmtId="0" fontId="19" fillId="33" borderId="0" xfId="0" applyFont="1" applyFill="1"/>
    <xf numFmtId="0" fontId="0" fillId="34" borderId="0" xfId="0" applyFill="1"/>
    <xf numFmtId="0" fontId="0" fillId="0" borderId="11" xfId="0" applyBorder="1"/>
    <xf numFmtId="0" fontId="19" fillId="0" borderId="11" xfId="0" applyFont="1" applyBorder="1"/>
    <xf numFmtId="0" fontId="19" fillId="33" borderId="0" xfId="0" applyFont="1" applyFill="1" applyBorder="1"/>
    <xf numFmtId="0" fontId="20" fillId="0" borderId="12" xfId="0" applyFont="1" applyBorder="1"/>
    <xf numFmtId="0" fontId="21" fillId="35" borderId="0" xfId="0" applyFont="1" applyFill="1"/>
    <xf numFmtId="0" fontId="2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4" xfId="0" applyBorder="1"/>
    <xf numFmtId="0" fontId="0" fillId="0" borderId="0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16" xfId="0" applyBorder="1"/>
    <xf numFmtId="0" fontId="0" fillId="0" borderId="18" xfId="0" applyBorder="1"/>
    <xf numFmtId="0" fontId="23" fillId="0" borderId="17" xfId="0" applyFont="1" applyBorder="1"/>
    <xf numFmtId="0" fontId="23" fillId="0" borderId="20" xfId="0" applyFont="1" applyBorder="1"/>
    <xf numFmtId="0" fontId="19" fillId="0" borderId="0" xfId="0" applyFont="1" applyFill="1"/>
    <xf numFmtId="0" fontId="16" fillId="0" borderId="0" xfId="0" applyFont="1"/>
    <xf numFmtId="11" fontId="0" fillId="0" borderId="0" xfId="0" applyNumberFormat="1"/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/>
    <xf numFmtId="0" fontId="24" fillId="0" borderId="14" xfId="0" applyFont="1" applyBorder="1"/>
    <xf numFmtId="0" fontId="0" fillId="0" borderId="21" xfId="0" applyBorder="1"/>
    <xf numFmtId="0" fontId="0" fillId="0" borderId="21" xfId="0" applyFill="1" applyBorder="1"/>
    <xf numFmtId="9" fontId="0" fillId="0" borderId="0" xfId="42" applyFont="1"/>
    <xf numFmtId="0" fontId="24" fillId="0" borderId="14" xfId="0" applyFont="1" applyBorder="1" applyAlignment="1">
      <alignment horizontal="center"/>
    </xf>
    <xf numFmtId="0" fontId="23" fillId="0" borderId="0" xfId="0" applyFont="1" applyBorder="1"/>
    <xf numFmtId="0" fontId="20" fillId="0" borderId="0" xfId="0" applyFont="1" applyBorder="1"/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4" fillId="0" borderId="13" xfId="0" applyFont="1" applyBorder="1" applyAlignment="1">
      <alignment horizontal="center"/>
    </xf>
    <xf numFmtId="0" fontId="24" fillId="0" borderId="14" xfId="0" applyFont="1" applyBorder="1" applyAlignment="1">
      <alignment horizontal="center"/>
    </xf>
    <xf numFmtId="0" fontId="24" fillId="0" borderId="15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43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Procent" xfId="42" builtinId="5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35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/>
        </bottom>
      </border>
    </dxf>
    <dxf>
      <border outline="0"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/>
        </bottom>
      </border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</dxf>
    <dxf>
      <border outline="0">
        <bottom style="thin">
          <color theme="4"/>
        </bottom>
      </border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/>
        </bottom>
      </border>
    </dxf>
    <dxf>
      <border outline="0"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</dxf>
    <dxf>
      <border outline="0">
        <bottom style="thin">
          <color theme="4"/>
        </bottom>
      </border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/>
        </bottom>
      </border>
    </dxf>
    <dxf>
      <border outline="0">
        <top style="thin">
          <color theme="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KNN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unigram_wsb!$E$11</c:f>
              <c:strCache>
                <c:ptCount val="1"/>
                <c:pt idx="0">
                  <c:v>knn_train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unigram_wsb!$E$12:$E$16</c:f>
              <c:numCache>
                <c:formatCode>General</c:formatCode>
                <c:ptCount val="5"/>
                <c:pt idx="0">
                  <c:v>0.99763689700130298</c:v>
                </c:pt>
                <c:pt idx="1">
                  <c:v>0.83327900912646602</c:v>
                </c:pt>
                <c:pt idx="2">
                  <c:v>0.82121903520208595</c:v>
                </c:pt>
                <c:pt idx="3">
                  <c:v>0.81258148631029903</c:v>
                </c:pt>
                <c:pt idx="4">
                  <c:v>0.80834419817470604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8C-4B78-B9FF-7C17AC3601A4}"/>
            </c:ext>
          </c:extLst>
        </c:ser>
        <c:ser>
          <c:idx val="2"/>
          <c:order val="2"/>
          <c:tx>
            <c:strRef>
              <c:f>unigram_wsb!$F$11</c:f>
              <c:strCache>
                <c:ptCount val="1"/>
                <c:pt idx="0">
                  <c:v>knn_test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unigram_wsb!$F$12:$F$16</c:f>
              <c:numCache>
                <c:formatCode>General</c:formatCode>
                <c:ptCount val="5"/>
                <c:pt idx="0">
                  <c:v>0.66574315514993399</c:v>
                </c:pt>
                <c:pt idx="1">
                  <c:v>0.77460886571055998</c:v>
                </c:pt>
                <c:pt idx="2">
                  <c:v>0.77118644067796605</c:v>
                </c:pt>
                <c:pt idx="3">
                  <c:v>0.78569100391134195</c:v>
                </c:pt>
                <c:pt idx="4">
                  <c:v>0.79204693611473198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8C-4B78-B9FF-7C17AC360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3061807"/>
        <c:axId val="40306263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unigram_wsb!$D$11</c15:sqref>
                        </c15:formulaRef>
                      </c:ext>
                    </c:extLst>
                    <c:strCache>
                      <c:ptCount val="1"/>
                      <c:pt idx="0">
                        <c:v>C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unigram_wsb!$D$12:$D$16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38C-4B78-B9FF-7C17AC3601A4}"/>
                  </c:ext>
                </c:extLst>
              </c15:ser>
            </c15:filteredLineSeries>
          </c:ext>
        </c:extLst>
      </c:lineChart>
      <c:catAx>
        <c:axId val="403061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n_neighbors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062639"/>
        <c:crosses val="autoZero"/>
        <c:auto val="1"/>
        <c:lblAlgn val="ctr"/>
        <c:lblOffset val="100"/>
        <c:noMultiLvlLbl val="0"/>
      </c:catAx>
      <c:valAx>
        <c:axId val="403062639"/>
        <c:scaling>
          <c:orientation val="minMax"/>
          <c:max val="1"/>
          <c:min val="0.6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061807"/>
        <c:crosses val="autoZero"/>
        <c:crossBetween val="between"/>
        <c:majorUnit val="0.0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unigram_wsb!$G$22</c:f>
              <c:strCache>
                <c:ptCount val="1"/>
                <c:pt idx="0">
                  <c:v>forest 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unigram_wsb!$G$23:$G$26</c:f>
              <c:numCache>
                <c:formatCode>0.000</c:formatCode>
                <c:ptCount val="4"/>
                <c:pt idx="0">
                  <c:v>0.98973272490221598</c:v>
                </c:pt>
                <c:pt idx="1">
                  <c:v>0.98985495436766602</c:v>
                </c:pt>
                <c:pt idx="2">
                  <c:v>0.99034387222946496</c:v>
                </c:pt>
                <c:pt idx="3">
                  <c:v>0.99009941329856499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87-4C18-A261-E66807231378}"/>
            </c:ext>
          </c:extLst>
        </c:ser>
        <c:ser>
          <c:idx val="1"/>
          <c:order val="1"/>
          <c:tx>
            <c:strRef>
              <c:f>unigram_wsb!$H$22</c:f>
              <c:strCache>
                <c:ptCount val="1"/>
                <c:pt idx="0">
                  <c:v>forest test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unigram_wsb!$H$23:$H$26</c:f>
              <c:numCache>
                <c:formatCode>0.000</c:formatCode>
                <c:ptCount val="4"/>
                <c:pt idx="0">
                  <c:v>0.802640156453715</c:v>
                </c:pt>
                <c:pt idx="1">
                  <c:v>0.80280312907431495</c:v>
                </c:pt>
                <c:pt idx="2">
                  <c:v>0.80247718383311595</c:v>
                </c:pt>
                <c:pt idx="3">
                  <c:v>0.803943937418513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487-4C18-A261-E66807231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3215615"/>
        <c:axId val="415614447"/>
      </c:lineChart>
      <c:catAx>
        <c:axId val="84321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614447"/>
        <c:crosses val="autoZero"/>
        <c:auto val="1"/>
        <c:lblAlgn val="ctr"/>
        <c:lblOffset val="100"/>
        <c:noMultiLvlLbl val="0"/>
      </c:catAx>
      <c:valAx>
        <c:axId val="41561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215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Ridge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70603674540682E-2"/>
          <c:y val="0.14856481481481484"/>
          <c:w val="0.88396062992125979"/>
          <c:h val="0.61498432487605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WSB!$E$2</c:f>
              <c:strCache>
                <c:ptCount val="1"/>
                <c:pt idx="0">
                  <c:v>Train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WSB!$D$3:$D$8</c:f>
              <c:numCache>
                <c:formatCode>General</c:formatCode>
                <c:ptCount val="6"/>
                <c:pt idx="0">
                  <c:v>0.01</c:v>
                </c:pt>
                <c:pt idx="1">
                  <c:v>0.1</c:v>
                </c:pt>
                <c:pt idx="2">
                  <c:v>1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</c:numCache>
            </c:numRef>
          </c:xVal>
          <c:yVal>
            <c:numRef>
              <c:f>WSB!$E$3:$E$8</c:f>
              <c:numCache>
                <c:formatCode>General</c:formatCode>
                <c:ptCount val="6"/>
                <c:pt idx="0">
                  <c:v>0.90584256844849997</c:v>
                </c:pt>
                <c:pt idx="1">
                  <c:v>0.902949804432855</c:v>
                </c:pt>
                <c:pt idx="2">
                  <c:v>0.88457464146023401</c:v>
                </c:pt>
                <c:pt idx="3">
                  <c:v>0.83348272490221598</c:v>
                </c:pt>
                <c:pt idx="4">
                  <c:v>0.81706323337679199</c:v>
                </c:pt>
                <c:pt idx="5">
                  <c:v>0.80642926988265895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E6-434D-86A5-15B683F39899}"/>
            </c:ext>
          </c:extLst>
        </c:ser>
        <c:ser>
          <c:idx val="1"/>
          <c:order val="1"/>
          <c:tx>
            <c:strRef>
              <c:f>WSB!$F$2</c:f>
              <c:strCache>
                <c:ptCount val="1"/>
                <c:pt idx="0">
                  <c:v>Test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WSB!$D$3:$D$8</c:f>
              <c:numCache>
                <c:formatCode>General</c:formatCode>
                <c:ptCount val="6"/>
                <c:pt idx="0">
                  <c:v>0.01</c:v>
                </c:pt>
                <c:pt idx="1">
                  <c:v>0.1</c:v>
                </c:pt>
                <c:pt idx="2">
                  <c:v>1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</c:numCache>
            </c:numRef>
          </c:xVal>
          <c:yVal>
            <c:numRef>
              <c:f>WSB!$F$3:$F$8</c:f>
              <c:numCache>
                <c:formatCode>General</c:formatCode>
                <c:ptCount val="6"/>
                <c:pt idx="0">
                  <c:v>0.73940677966101698</c:v>
                </c:pt>
                <c:pt idx="1">
                  <c:v>0.7496740547588</c:v>
                </c:pt>
                <c:pt idx="2">
                  <c:v>0.78112777053454996</c:v>
                </c:pt>
                <c:pt idx="3">
                  <c:v>0.79986962190351996</c:v>
                </c:pt>
                <c:pt idx="4">
                  <c:v>0.804921773142112</c:v>
                </c:pt>
                <c:pt idx="5">
                  <c:v>0.80378096479791294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E6-434D-86A5-15B683F398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417647"/>
        <c:axId val="613424303"/>
      </c:scatterChart>
      <c:valAx>
        <c:axId val="613417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24303"/>
        <c:crosses val="autoZero"/>
        <c:crossBetween val="midCat"/>
      </c:valAx>
      <c:valAx>
        <c:axId val="613424303"/>
        <c:scaling>
          <c:orientation val="minMax"/>
          <c:min val="0.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17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KNN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WSB!$E$17</c:f>
              <c:strCache>
                <c:ptCount val="1"/>
                <c:pt idx="0">
                  <c:v>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WSB!$D$18:$D$24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WSB!$E$18:$E$24</c:f>
              <c:numCache>
                <c:formatCode>General</c:formatCode>
                <c:ptCount val="7"/>
                <c:pt idx="0">
                  <c:v>0.99759615384615297</c:v>
                </c:pt>
                <c:pt idx="1">
                  <c:v>0.83254563233376699</c:v>
                </c:pt>
                <c:pt idx="2">
                  <c:v>0.82187092568448505</c:v>
                </c:pt>
                <c:pt idx="3">
                  <c:v>0.81164439374185104</c:v>
                </c:pt>
                <c:pt idx="4">
                  <c:v>0.80716264667535798</c:v>
                </c:pt>
                <c:pt idx="5">
                  <c:v>0.80414765319426296</c:v>
                </c:pt>
                <c:pt idx="6">
                  <c:v>0.80316981747066496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16-4DF2-A8A9-C1907075B2C2}"/>
            </c:ext>
          </c:extLst>
        </c:ser>
        <c:ser>
          <c:idx val="1"/>
          <c:order val="1"/>
          <c:tx>
            <c:strRef>
              <c:f>WSB!$F$17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WSB!$D$18:$D$24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WSB!$F$18:$F$24</c:f>
              <c:numCache>
                <c:formatCode>General</c:formatCode>
                <c:ptCount val="7"/>
                <c:pt idx="0">
                  <c:v>0.68921121251629702</c:v>
                </c:pt>
                <c:pt idx="1">
                  <c:v>0.77933507170795302</c:v>
                </c:pt>
                <c:pt idx="2">
                  <c:v>0.77574967405475803</c:v>
                </c:pt>
                <c:pt idx="3">
                  <c:v>0.78666883963494105</c:v>
                </c:pt>
                <c:pt idx="4">
                  <c:v>0.79302477183833098</c:v>
                </c:pt>
                <c:pt idx="5">
                  <c:v>0.79661016949152497</c:v>
                </c:pt>
                <c:pt idx="6">
                  <c:v>0.80035853976531901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16-4DF2-A8A9-C1907075B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419311"/>
        <c:axId val="613423471"/>
      </c:lineChart>
      <c:catAx>
        <c:axId val="613419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23471"/>
        <c:crosses val="autoZero"/>
        <c:auto val="1"/>
        <c:lblAlgn val="ctr"/>
        <c:lblOffset val="100"/>
        <c:noMultiLvlLbl val="0"/>
      </c:catAx>
      <c:valAx>
        <c:axId val="613423471"/>
        <c:scaling>
          <c:orientation val="minMax"/>
          <c:max val="1"/>
          <c:min val="0.6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19311"/>
        <c:crosses val="autoZero"/>
        <c:crossBetween val="between"/>
        <c:majorUnit val="0.0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Decision</a:t>
            </a:r>
            <a:r>
              <a:rPr lang="en-US" baseline="0"/>
              <a:t> trees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WSB!$E$33</c:f>
              <c:strCache>
                <c:ptCount val="1"/>
                <c:pt idx="0">
                  <c:v>Train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WSB!$D$34:$D$37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</c:numCache>
            </c:numRef>
          </c:xVal>
          <c:yVal>
            <c:numRef>
              <c:f>WSB!$E$34:$E$37</c:f>
              <c:numCache>
                <c:formatCode>General</c:formatCode>
                <c:ptCount val="4"/>
                <c:pt idx="0">
                  <c:v>0.885185788787483</c:v>
                </c:pt>
                <c:pt idx="1">
                  <c:v>0.93403683181225505</c:v>
                </c:pt>
                <c:pt idx="2">
                  <c:v>0.97755052151238597</c:v>
                </c:pt>
                <c:pt idx="3">
                  <c:v>0.99515156453715703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1B-4BD2-B244-B2F347307832}"/>
            </c:ext>
          </c:extLst>
        </c:ser>
        <c:ser>
          <c:idx val="1"/>
          <c:order val="1"/>
          <c:tx>
            <c:strRef>
              <c:f>WSB!$F$33</c:f>
              <c:strCache>
                <c:ptCount val="1"/>
                <c:pt idx="0">
                  <c:v>Test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WSB!$D$34:$D$37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</c:numCache>
            </c:numRef>
          </c:xVal>
          <c:yVal>
            <c:numRef>
              <c:f>WSB!$F$34:$F$37</c:f>
              <c:numCache>
                <c:formatCode>General</c:formatCode>
                <c:ptCount val="4"/>
                <c:pt idx="0">
                  <c:v>0.77966101694915202</c:v>
                </c:pt>
                <c:pt idx="1">
                  <c:v>0.76303780964797896</c:v>
                </c:pt>
                <c:pt idx="2">
                  <c:v>0.74331812255540997</c:v>
                </c:pt>
                <c:pt idx="3">
                  <c:v>0.73989569752281603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1B-4BD2-B244-B2F347307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417231"/>
        <c:axId val="613417647"/>
      </c:scatterChart>
      <c:valAx>
        <c:axId val="613417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17647"/>
        <c:crosses val="autoZero"/>
        <c:crossBetween val="midCat"/>
      </c:valAx>
      <c:valAx>
        <c:axId val="61341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172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Ridge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70603674540682E-2"/>
          <c:y val="0.14856481481481484"/>
          <c:w val="0.88396062992125979"/>
          <c:h val="0.61498432487605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WSB!$E$2</c:f>
              <c:strCache>
                <c:ptCount val="1"/>
                <c:pt idx="0">
                  <c:v>Train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WSB!$D$3:$D$8</c:f>
              <c:numCache>
                <c:formatCode>General</c:formatCode>
                <c:ptCount val="6"/>
                <c:pt idx="0">
                  <c:v>0.01</c:v>
                </c:pt>
                <c:pt idx="1">
                  <c:v>0.1</c:v>
                </c:pt>
                <c:pt idx="2">
                  <c:v>1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</c:numCache>
            </c:numRef>
          </c:xVal>
          <c:yVal>
            <c:numRef>
              <c:f>WSB!$E$3:$E$8</c:f>
              <c:numCache>
                <c:formatCode>General</c:formatCode>
                <c:ptCount val="6"/>
                <c:pt idx="0">
                  <c:v>0.90584256844849997</c:v>
                </c:pt>
                <c:pt idx="1">
                  <c:v>0.902949804432855</c:v>
                </c:pt>
                <c:pt idx="2">
                  <c:v>0.88457464146023401</c:v>
                </c:pt>
                <c:pt idx="3">
                  <c:v>0.83348272490221598</c:v>
                </c:pt>
                <c:pt idx="4">
                  <c:v>0.81706323337679199</c:v>
                </c:pt>
                <c:pt idx="5">
                  <c:v>0.80642926988265895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38-49BA-B971-063647E60089}"/>
            </c:ext>
          </c:extLst>
        </c:ser>
        <c:ser>
          <c:idx val="1"/>
          <c:order val="1"/>
          <c:tx>
            <c:strRef>
              <c:f>WSB!$F$2</c:f>
              <c:strCache>
                <c:ptCount val="1"/>
                <c:pt idx="0">
                  <c:v>Test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WSB!$D$3:$D$8</c:f>
              <c:numCache>
                <c:formatCode>General</c:formatCode>
                <c:ptCount val="6"/>
                <c:pt idx="0">
                  <c:v>0.01</c:v>
                </c:pt>
                <c:pt idx="1">
                  <c:v>0.1</c:v>
                </c:pt>
                <c:pt idx="2">
                  <c:v>1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</c:numCache>
            </c:numRef>
          </c:xVal>
          <c:yVal>
            <c:numRef>
              <c:f>WSB!$F$3:$F$8</c:f>
              <c:numCache>
                <c:formatCode>General</c:formatCode>
                <c:ptCount val="6"/>
                <c:pt idx="0">
                  <c:v>0.73940677966101698</c:v>
                </c:pt>
                <c:pt idx="1">
                  <c:v>0.7496740547588</c:v>
                </c:pt>
                <c:pt idx="2">
                  <c:v>0.78112777053454996</c:v>
                </c:pt>
                <c:pt idx="3">
                  <c:v>0.79986962190351996</c:v>
                </c:pt>
                <c:pt idx="4">
                  <c:v>0.804921773142112</c:v>
                </c:pt>
                <c:pt idx="5">
                  <c:v>0.80378096479791294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38-49BA-B971-063647E60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417647"/>
        <c:axId val="613424303"/>
      </c:scatterChart>
      <c:valAx>
        <c:axId val="613417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24303"/>
        <c:crosses val="autoZero"/>
        <c:crossBetween val="midCat"/>
      </c:valAx>
      <c:valAx>
        <c:axId val="613424303"/>
        <c:scaling>
          <c:orientation val="minMax"/>
          <c:min val="0.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17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Ridge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Sports!$E$2</c:f>
              <c:strCache>
                <c:ptCount val="1"/>
                <c:pt idx="0">
                  <c:v>Train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Sports!$D$3:$D$8</c:f>
              <c:numCache>
                <c:formatCode>General</c:formatCode>
                <c:ptCount val="6"/>
                <c:pt idx="0">
                  <c:v>0.01</c:v>
                </c:pt>
                <c:pt idx="1">
                  <c:v>0.1</c:v>
                </c:pt>
                <c:pt idx="2">
                  <c:v>1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</c:numCache>
            </c:numRef>
          </c:xVal>
          <c:yVal>
            <c:numRef>
              <c:f>Sports!$E$3:$E$8</c:f>
              <c:numCache>
                <c:formatCode>General</c:formatCode>
                <c:ptCount val="6"/>
                <c:pt idx="0">
                  <c:v>0.99394910126356995</c:v>
                </c:pt>
                <c:pt idx="1">
                  <c:v>0.99252536038440997</c:v>
                </c:pt>
                <c:pt idx="2">
                  <c:v>0.9822032390105</c:v>
                </c:pt>
                <c:pt idx="3">
                  <c:v>0.93077059975084497</c:v>
                </c:pt>
                <c:pt idx="4">
                  <c:v>0.87382096458444503</c:v>
                </c:pt>
                <c:pt idx="5">
                  <c:v>0.82043068161594501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35-43DE-B950-931FF56AC6C5}"/>
            </c:ext>
          </c:extLst>
        </c:ser>
        <c:ser>
          <c:idx val="1"/>
          <c:order val="1"/>
          <c:tx>
            <c:strRef>
              <c:f>Sports!$F$2</c:f>
              <c:strCache>
                <c:ptCount val="1"/>
                <c:pt idx="0">
                  <c:v>Test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Sports!$D$3:$D$8</c:f>
              <c:numCache>
                <c:formatCode>General</c:formatCode>
                <c:ptCount val="6"/>
                <c:pt idx="0">
                  <c:v>0.01</c:v>
                </c:pt>
                <c:pt idx="1">
                  <c:v>0.1</c:v>
                </c:pt>
                <c:pt idx="2">
                  <c:v>1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</c:numCache>
            </c:numRef>
          </c:xVal>
          <c:yVal>
            <c:numRef>
              <c:f>Sports!$F$3:$F$8</c:f>
              <c:numCache>
                <c:formatCode>General</c:formatCode>
                <c:ptCount val="6"/>
                <c:pt idx="0">
                  <c:v>0.65053380782918102</c:v>
                </c:pt>
                <c:pt idx="1">
                  <c:v>0.70035587188612103</c:v>
                </c:pt>
                <c:pt idx="2">
                  <c:v>0.73665480427046204</c:v>
                </c:pt>
                <c:pt idx="3">
                  <c:v>0.75943060498220605</c:v>
                </c:pt>
                <c:pt idx="4">
                  <c:v>0.76939501779359398</c:v>
                </c:pt>
                <c:pt idx="5">
                  <c:v>0.77153024911031998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35-43DE-B950-931FF56AC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818416"/>
        <c:axId val="812818000"/>
      </c:scatterChart>
      <c:valAx>
        <c:axId val="812818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818000"/>
        <c:crosses val="autoZero"/>
        <c:crossBetween val="midCat"/>
      </c:valAx>
      <c:valAx>
        <c:axId val="8128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818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KNN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Sports!$E$17</c:f>
              <c:strCache>
                <c:ptCount val="1"/>
                <c:pt idx="0">
                  <c:v>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Sports!$D$18:$D$24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Sports!$E$18:$E$24</c:f>
              <c:numCache>
                <c:formatCode>General</c:formatCode>
                <c:ptCount val="7"/>
                <c:pt idx="0">
                  <c:v>0.99768642107136496</c:v>
                </c:pt>
                <c:pt idx="1">
                  <c:v>0.81633742658836095</c:v>
                </c:pt>
                <c:pt idx="2">
                  <c:v>0.80939668980245505</c:v>
                </c:pt>
                <c:pt idx="3">
                  <c:v>0.79640505428012098</c:v>
                </c:pt>
                <c:pt idx="4">
                  <c:v>0.79017618793379596</c:v>
                </c:pt>
                <c:pt idx="5">
                  <c:v>0.78715073856558104</c:v>
                </c:pt>
                <c:pt idx="6">
                  <c:v>0.78643886812600095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E2-445D-A3DD-43272BF6B286}"/>
            </c:ext>
          </c:extLst>
        </c:ser>
        <c:ser>
          <c:idx val="1"/>
          <c:order val="1"/>
          <c:tx>
            <c:strRef>
              <c:f>Sports!$F$17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Sports!$D$18:$D$24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Sports!$F$18:$F$24</c:f>
              <c:numCache>
                <c:formatCode>General</c:formatCode>
                <c:ptCount val="7"/>
                <c:pt idx="0">
                  <c:v>0.68683274021352303</c:v>
                </c:pt>
                <c:pt idx="1">
                  <c:v>0.75943060498220605</c:v>
                </c:pt>
                <c:pt idx="2">
                  <c:v>0.74377224199288205</c:v>
                </c:pt>
                <c:pt idx="3">
                  <c:v>0.76014234875444797</c:v>
                </c:pt>
                <c:pt idx="4">
                  <c:v>0.76156583629893204</c:v>
                </c:pt>
                <c:pt idx="5">
                  <c:v>0.76654804270462595</c:v>
                </c:pt>
                <c:pt idx="6">
                  <c:v>0.76654804270462595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E2-445D-A3DD-43272BF6B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885663"/>
        <c:axId val="2106884831"/>
      </c:lineChart>
      <c:catAx>
        <c:axId val="210688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884831"/>
        <c:crosses val="autoZero"/>
        <c:auto val="1"/>
        <c:lblAlgn val="ctr"/>
        <c:lblOffset val="100"/>
        <c:noMultiLvlLbl val="0"/>
      </c:catAx>
      <c:valAx>
        <c:axId val="210688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88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Decision Tree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Sports!$E$33</c:f>
              <c:strCache>
                <c:ptCount val="1"/>
                <c:pt idx="0">
                  <c:v>Train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Sports!$D$34:$D$37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</c:numCache>
            </c:numRef>
          </c:xVal>
          <c:yVal>
            <c:numRef>
              <c:f>Sports!$E$34:$E$37</c:f>
              <c:numCache>
                <c:formatCode>General</c:formatCode>
                <c:ptCount val="4"/>
                <c:pt idx="0">
                  <c:v>0.89855846235985004</c:v>
                </c:pt>
                <c:pt idx="1">
                  <c:v>0.95070297205908505</c:v>
                </c:pt>
                <c:pt idx="2">
                  <c:v>0.99661861541199503</c:v>
                </c:pt>
                <c:pt idx="3">
                  <c:v>0.99768642107136496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B1-4BFA-87E3-E70E11DCF178}"/>
            </c:ext>
          </c:extLst>
        </c:ser>
        <c:ser>
          <c:idx val="1"/>
          <c:order val="1"/>
          <c:tx>
            <c:strRef>
              <c:f>Sports!$F$33</c:f>
              <c:strCache>
                <c:ptCount val="1"/>
                <c:pt idx="0">
                  <c:v>Test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Sports!$D$34:$D$37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</c:numCache>
            </c:numRef>
          </c:xVal>
          <c:yVal>
            <c:numRef>
              <c:f>Sports!$F$34:$F$37</c:f>
              <c:numCache>
                <c:formatCode>General</c:formatCode>
                <c:ptCount val="4"/>
                <c:pt idx="0">
                  <c:v>0.74875444839857597</c:v>
                </c:pt>
                <c:pt idx="1">
                  <c:v>0.738078291814946</c:v>
                </c:pt>
                <c:pt idx="2">
                  <c:v>0.72028469750889601</c:v>
                </c:pt>
                <c:pt idx="3">
                  <c:v>0.72882562277579999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B1-4BFA-87E3-E70E11DCF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411231"/>
        <c:axId val="273407903"/>
      </c:scatterChart>
      <c:valAx>
        <c:axId val="273411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407903"/>
        <c:crosses val="autoZero"/>
        <c:crossBetween val="midCat"/>
      </c:valAx>
      <c:valAx>
        <c:axId val="27340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4112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Trees</a:t>
            </a:r>
            <a:r>
              <a:rPr lang="en-US" baseline="0"/>
              <a:t> 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Sports!$E$49</c:f>
              <c:strCache>
                <c:ptCount val="1"/>
                <c:pt idx="0">
                  <c:v>Train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Sports!$D$50:$D$53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</c:numCache>
            </c:numRef>
          </c:xVal>
          <c:yVal>
            <c:numRef>
              <c:f>Sports!$E$50:$E$53</c:f>
              <c:numCache>
                <c:formatCode>General</c:formatCode>
                <c:ptCount val="4"/>
                <c:pt idx="0">
                  <c:v>0.77508896797153004</c:v>
                </c:pt>
                <c:pt idx="1">
                  <c:v>0.82665954796227004</c:v>
                </c:pt>
                <c:pt idx="2">
                  <c:v>0.92881295604199998</c:v>
                </c:pt>
                <c:pt idx="3">
                  <c:v>0.97650827549385999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E2-42C5-B3F5-90CBC5DD0AA0}"/>
            </c:ext>
          </c:extLst>
        </c:ser>
        <c:ser>
          <c:idx val="1"/>
          <c:order val="1"/>
          <c:tx>
            <c:strRef>
              <c:f>Sports!$F$49</c:f>
              <c:strCache>
                <c:ptCount val="1"/>
                <c:pt idx="0">
                  <c:v>Test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Sports!$D$50:$D$53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</c:numCache>
            </c:numRef>
          </c:xVal>
          <c:yVal>
            <c:numRef>
              <c:f>Sports!$F$50:$F$53</c:f>
              <c:numCache>
                <c:formatCode>General</c:formatCode>
                <c:ptCount val="4"/>
                <c:pt idx="0">
                  <c:v>0.77508896797153004</c:v>
                </c:pt>
                <c:pt idx="1">
                  <c:v>0.77366548042704597</c:v>
                </c:pt>
                <c:pt idx="2">
                  <c:v>0.77081850533807805</c:v>
                </c:pt>
                <c:pt idx="3">
                  <c:v>0.77081850533807805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E2-42C5-B3F5-90CBC5DD0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256655"/>
        <c:axId val="474257903"/>
      </c:scatterChart>
      <c:valAx>
        <c:axId val="474256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257903"/>
        <c:crosses val="autoZero"/>
        <c:crossBetween val="midCat"/>
      </c:valAx>
      <c:valAx>
        <c:axId val="47425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256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Trees</a:t>
            </a:r>
            <a:r>
              <a:rPr lang="en-US" baseline="0"/>
              <a:t>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Sports!$E$54</c:f>
              <c:strCache>
                <c:ptCount val="1"/>
                <c:pt idx="0">
                  <c:v>Train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Sports!$D$55:$D$58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</c:numCache>
            </c:numRef>
          </c:xVal>
          <c:yVal>
            <c:numRef>
              <c:f>Sports!$E$55:$E$58</c:f>
              <c:numCache>
                <c:formatCode>General</c:formatCode>
                <c:ptCount val="4"/>
                <c:pt idx="0">
                  <c:v>0.79337960491190596</c:v>
                </c:pt>
                <c:pt idx="1">
                  <c:v>0.82790532123153504</c:v>
                </c:pt>
                <c:pt idx="2">
                  <c:v>0.91030432461291999</c:v>
                </c:pt>
                <c:pt idx="3">
                  <c:v>0.97899982203239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57-48F5-9D7E-D59670EDDCC8}"/>
            </c:ext>
          </c:extLst>
        </c:ser>
        <c:ser>
          <c:idx val="1"/>
          <c:order val="1"/>
          <c:tx>
            <c:strRef>
              <c:f>Sports!$F$54</c:f>
              <c:strCache>
                <c:ptCount val="1"/>
                <c:pt idx="0">
                  <c:v>Test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Sports!$D$55:$D$58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</c:numCache>
            </c:numRef>
          </c:xVal>
          <c:yVal>
            <c:numRef>
              <c:f>Sports!$F$55:$F$58</c:f>
              <c:numCache>
                <c:formatCode>General</c:formatCode>
                <c:ptCount val="4"/>
                <c:pt idx="0">
                  <c:v>0.77437722419928801</c:v>
                </c:pt>
                <c:pt idx="1">
                  <c:v>0.77437722419928801</c:v>
                </c:pt>
                <c:pt idx="2">
                  <c:v>0.77010676156583602</c:v>
                </c:pt>
                <c:pt idx="3">
                  <c:v>0.76868327402135195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57-48F5-9D7E-D59670EDD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409983"/>
        <c:axId val="273408319"/>
      </c:scatterChart>
      <c:valAx>
        <c:axId val="273409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408319"/>
        <c:crosses val="autoZero"/>
        <c:crossBetween val="midCat"/>
      </c:valAx>
      <c:valAx>
        <c:axId val="27340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4099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Trees 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Sports!$E$59</c:f>
              <c:strCache>
                <c:ptCount val="1"/>
                <c:pt idx="0">
                  <c:v>Train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Sports!$D$60:$D$63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</c:numCache>
            </c:numRef>
          </c:xVal>
          <c:yVal>
            <c:numRef>
              <c:f>Sports!$E$60:$E$63</c:f>
              <c:numCache>
                <c:formatCode>General</c:formatCode>
                <c:ptCount val="4"/>
                <c:pt idx="0">
                  <c:v>0.79106602598327103</c:v>
                </c:pt>
                <c:pt idx="1">
                  <c:v>0.82986296494038003</c:v>
                </c:pt>
                <c:pt idx="2">
                  <c:v>0.91884676988788005</c:v>
                </c:pt>
                <c:pt idx="3">
                  <c:v>0.98202527140060503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01-4A65-B092-71B4EAD2EFE7}"/>
            </c:ext>
          </c:extLst>
        </c:ser>
        <c:ser>
          <c:idx val="1"/>
          <c:order val="1"/>
          <c:tx>
            <c:strRef>
              <c:f>Sports!$F$59</c:f>
              <c:strCache>
                <c:ptCount val="1"/>
                <c:pt idx="0">
                  <c:v>Test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Sports!$D$60:$D$63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</c:numCache>
            </c:numRef>
          </c:xVal>
          <c:yVal>
            <c:numRef>
              <c:f>Sports!$F$60:$F$63</c:f>
              <c:numCache>
                <c:formatCode>General</c:formatCode>
                <c:ptCount val="4"/>
                <c:pt idx="0">
                  <c:v>0.77508896797153004</c:v>
                </c:pt>
                <c:pt idx="1">
                  <c:v>0.77295373665480405</c:v>
                </c:pt>
                <c:pt idx="2">
                  <c:v>0.77081850533807805</c:v>
                </c:pt>
                <c:pt idx="3">
                  <c:v>0.76868327402135195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01-4A65-B092-71B4EAD2E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474479"/>
        <c:axId val="471475311"/>
      </c:scatterChart>
      <c:valAx>
        <c:axId val="471474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75311"/>
        <c:crosses val="autoZero"/>
        <c:crossBetween val="midCat"/>
      </c:valAx>
      <c:valAx>
        <c:axId val="47147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74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Trees 200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Sports!$E$64</c:f>
              <c:strCache>
                <c:ptCount val="1"/>
                <c:pt idx="0">
                  <c:v>Train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Sports!$D$65:$D$68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</c:numCache>
            </c:numRef>
          </c:xVal>
          <c:yVal>
            <c:numRef>
              <c:f>Sports!$E$65:$E$68</c:f>
              <c:numCache>
                <c:formatCode>General</c:formatCode>
                <c:ptCount val="4"/>
                <c:pt idx="0">
                  <c:v>0.79231179925253603</c:v>
                </c:pt>
                <c:pt idx="1">
                  <c:v>0.82932906211069501</c:v>
                </c:pt>
                <c:pt idx="2">
                  <c:v>0.92311799252535998</c:v>
                </c:pt>
                <c:pt idx="3">
                  <c:v>0.97579640505428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31-41AA-BBC8-EF06D9EF61D5}"/>
            </c:ext>
          </c:extLst>
        </c:ser>
        <c:ser>
          <c:idx val="1"/>
          <c:order val="1"/>
          <c:tx>
            <c:strRef>
              <c:f>Sports!$F$64</c:f>
              <c:strCache>
                <c:ptCount val="1"/>
                <c:pt idx="0">
                  <c:v>Test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Sports!$D$65:$D$68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</c:numCache>
            </c:numRef>
          </c:xVal>
          <c:yVal>
            <c:numRef>
              <c:f>Sports!$F$65:$F$68</c:f>
              <c:numCache>
                <c:formatCode>General</c:formatCode>
                <c:ptCount val="4"/>
                <c:pt idx="0">
                  <c:v>0.77508896797153004</c:v>
                </c:pt>
                <c:pt idx="1">
                  <c:v>0.77295373665480405</c:v>
                </c:pt>
                <c:pt idx="2">
                  <c:v>0.77081850533807805</c:v>
                </c:pt>
                <c:pt idx="3">
                  <c:v>0.76939501779359398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31-41AA-BBC8-EF06D9EF6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6435663"/>
        <c:axId val="1946436911"/>
      </c:scatterChart>
      <c:valAx>
        <c:axId val="1946435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436911"/>
        <c:crosses val="autoZero"/>
        <c:crossBetween val="midCat"/>
      </c:valAx>
      <c:valAx>
        <c:axId val="194643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43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71718</xdr:colOff>
      <xdr:row>3</xdr:row>
      <xdr:rowOff>177389</xdr:rowOff>
    </xdr:from>
    <xdr:to>
      <xdr:col>12</xdr:col>
      <xdr:colOff>380328</xdr:colOff>
      <xdr:row>16</xdr:row>
      <xdr:rowOff>57598</xdr:rowOff>
    </xdr:to>
    <xdr:graphicFrame macro="">
      <xdr:nvGraphicFramePr>
        <xdr:cNvPr id="30" name="Chart 4">
          <a:extLst>
            <a:ext uri="{FF2B5EF4-FFF2-40B4-BE49-F238E27FC236}">
              <a16:creationId xmlns:a16="http://schemas.microsoft.com/office/drawing/2014/main" id="{E45559C7-F5BA-4B06-B726-156FD262AB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513005</xdr:colOff>
      <xdr:row>16</xdr:row>
      <xdr:rowOff>120801</xdr:rowOff>
    </xdr:from>
    <xdr:to>
      <xdr:col>19</xdr:col>
      <xdr:colOff>206972</xdr:colOff>
      <xdr:row>31</xdr:row>
      <xdr:rowOff>36308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AE33964-FC56-4F03-B798-8193879E0D4D}"/>
            </a:ext>
            <a:ext uri="{147F2762-F138-4A5C-976F-8EAC2B608ADB}">
              <a16:predDERef xmlns:a16="http://schemas.microsoft.com/office/drawing/2014/main" pred="{E45559C7-F5BA-4B06-B726-156FD262AB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555625</xdr:colOff>
      <xdr:row>0</xdr:row>
      <xdr:rowOff>155575</xdr:rowOff>
    </xdr:from>
    <xdr:to>
      <xdr:col>10</xdr:col>
      <xdr:colOff>288925</xdr:colOff>
      <xdr:row>15</xdr:row>
      <xdr:rowOff>136525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61E41522-6A50-484B-B092-656BA62846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606425</xdr:colOff>
      <xdr:row>16</xdr:row>
      <xdr:rowOff>136525</xdr:rowOff>
    </xdr:from>
    <xdr:to>
      <xdr:col>10</xdr:col>
      <xdr:colOff>339725</xdr:colOff>
      <xdr:row>31</xdr:row>
      <xdr:rowOff>117475</xdr:rowOff>
    </xdr:to>
    <xdr:graphicFrame macro="">
      <xdr:nvGraphicFramePr>
        <xdr:cNvPr id="14" name="Chart 2">
          <a:extLst>
            <a:ext uri="{FF2B5EF4-FFF2-40B4-BE49-F238E27FC236}">
              <a16:creationId xmlns:a16="http://schemas.microsoft.com/office/drawing/2014/main" id="{6AEC53C3-83FA-408B-85CD-3903B7AE6496}"/>
            </a:ext>
            <a:ext uri="{147F2762-F138-4A5C-976F-8EAC2B608ADB}">
              <a16:predDERef xmlns:a16="http://schemas.microsoft.com/office/drawing/2014/main" pred="{61E41522-6A50-484B-B092-656BA62846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593725</xdr:colOff>
      <xdr:row>32</xdr:row>
      <xdr:rowOff>85725</xdr:rowOff>
    </xdr:from>
    <xdr:to>
      <xdr:col>10</xdr:col>
      <xdr:colOff>327025</xdr:colOff>
      <xdr:row>47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4B8B73-6EA6-4CF5-8944-A90638FB86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0</xdr:row>
      <xdr:rowOff>152400</xdr:rowOff>
    </xdr:from>
    <xdr:to>
      <xdr:col>13</xdr:col>
      <xdr:colOff>447675</xdr:colOff>
      <xdr:row>15</xdr:row>
      <xdr:rowOff>133350</xdr:rowOff>
    </xdr:to>
    <xdr:graphicFrame macro="">
      <xdr:nvGraphicFramePr>
        <xdr:cNvPr id="5" name="Diagram 1">
          <a:extLst>
            <a:ext uri="{FF2B5EF4-FFF2-40B4-BE49-F238E27FC236}">
              <a16:creationId xmlns:a16="http://schemas.microsoft.com/office/drawing/2014/main" id="{89278FBD-9A11-4BD5-879B-5E886562E7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0</xdr:row>
      <xdr:rowOff>149225</xdr:rowOff>
    </xdr:from>
    <xdr:to>
      <xdr:col>10</xdr:col>
      <xdr:colOff>730250</xdr:colOff>
      <xdr:row>15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D4A782-6982-4854-B18F-BBE016B514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180974</xdr:colOff>
      <xdr:row>16</xdr:row>
      <xdr:rowOff>9525</xdr:rowOff>
    </xdr:from>
    <xdr:to>
      <xdr:col>10</xdr:col>
      <xdr:colOff>692149</xdr:colOff>
      <xdr:row>30</xdr:row>
      <xdr:rowOff>174625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80738E-1DE7-4D44-8E02-D753AEE0C5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238124</xdr:colOff>
      <xdr:row>31</xdr:row>
      <xdr:rowOff>174625</xdr:rowOff>
    </xdr:from>
    <xdr:to>
      <xdr:col>10</xdr:col>
      <xdr:colOff>622299</xdr:colOff>
      <xdr:row>46</xdr:row>
      <xdr:rowOff>155575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FE1F42-2352-46DA-910A-B8A6A96AEB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304800</xdr:colOff>
      <xdr:row>47</xdr:row>
      <xdr:rowOff>123825</xdr:rowOff>
    </xdr:from>
    <xdr:to>
      <xdr:col>11</xdr:col>
      <xdr:colOff>365125</xdr:colOff>
      <xdr:row>62</xdr:row>
      <xdr:rowOff>44450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BE56191-9CB4-48AE-9C08-F0FAE1B1D5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352425</xdr:colOff>
      <xdr:row>63</xdr:row>
      <xdr:rowOff>15875</xdr:rowOff>
    </xdr:from>
    <xdr:to>
      <xdr:col>11</xdr:col>
      <xdr:colOff>320675</xdr:colOff>
      <xdr:row>77</xdr:row>
      <xdr:rowOff>180975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9751071-37FE-43EC-B461-AE51A1FEB5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365125</xdr:colOff>
      <xdr:row>79</xdr:row>
      <xdr:rowOff>9525</xdr:rowOff>
    </xdr:from>
    <xdr:to>
      <xdr:col>11</xdr:col>
      <xdr:colOff>333375</xdr:colOff>
      <xdr:row>93</xdr:row>
      <xdr:rowOff>174625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CF3D95D-5DCF-46FF-AE37-F5F7D74972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409575</xdr:colOff>
      <xdr:row>94</xdr:row>
      <xdr:rowOff>98425</xdr:rowOff>
    </xdr:from>
    <xdr:to>
      <xdr:col>11</xdr:col>
      <xdr:colOff>377825</xdr:colOff>
      <xdr:row>109</xdr:row>
      <xdr:rowOff>79375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865E0D2-B56D-4B8A-88A4-6721C8E798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7D258E5-0784-4FA0-9FA3-9FDE43180255}" name="Table6" displayName="Table6" ref="D11:F16" totalsRowShown="0">
  <autoFilter ref="D11:F16" xr:uid="{28356A95-E31C-4629-97C4-D4FAA68AE1AB}"/>
  <tableColumns count="3">
    <tableColumn id="1" xr3:uid="{9C0D8D19-9905-4716-ACA6-5E36012354F3}" name="C"/>
    <tableColumn id="2" xr3:uid="{E8CD69F9-453C-4FC7-93F4-B4EA2934DAC1}" name="knn_train"/>
    <tableColumn id="3" xr3:uid="{FE6044EA-675A-46F4-9A94-6D2D5C779DB8}" name="knn_test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0B8AFF6-E2C1-4E93-9253-0F009EAC5E86}" name="Table112" displayName="Table112" ref="A1:B13" totalsRowShown="0">
  <autoFilter ref="A1:B13" xr:uid="{383DD527-22D3-4DE1-8AB1-66860F5D4B3C}"/>
  <tableColumns count="2">
    <tableColumn id="1" xr3:uid="{42A445F3-9082-4CD1-AABD-DE1F1ADE6E93}" name="Model"/>
    <tableColumn id="2" xr3:uid="{1BB9E8B9-4D28-4CCF-8C5D-9B7FCB156E44}" name="Score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E8B8D8-E7CE-4BBC-A8D3-685236E8B473}" name="Table213" displayName="Table213" ref="A17:B31" totalsRowShown="0">
  <autoFilter ref="A17:B31" xr:uid="{32FE8A88-B0AD-410F-A203-9350A7898CF7}"/>
  <tableColumns count="2">
    <tableColumn id="1" xr3:uid="{C6571A53-0456-4781-B6AA-2AA07556E025}" name="Column1"/>
    <tableColumn id="2" xr3:uid="{1AF26CF6-E888-4BC2-AC74-43A7E01ED065}" name="Column2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2B3B23C-8A82-4CCD-B2A5-77763FAC6EE1}" name="Table314" displayName="Table314" ref="A48:B80" totalsRowShown="0">
  <autoFilter ref="A48:B80" xr:uid="{66D17B62-9A5C-4A0F-8B9B-C2494774EED5}"/>
  <tableColumns count="2">
    <tableColumn id="1" xr3:uid="{1080B1A4-5AE3-4C00-BEDD-DD4CC60920F9}" name="Column1"/>
    <tableColumn id="2" xr3:uid="{6E965752-E1FD-474A-8C67-6526818B8281}" name="Column2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EF1C3E-15A1-4009-B152-6A66B864D089}" name="Table415" displayName="Table415" ref="A33:B41" totalsRowShown="0">
  <autoFilter ref="A33:B41" xr:uid="{E907F45B-5CDF-47B5-A289-76C295F9CFEC}"/>
  <tableColumns count="2">
    <tableColumn id="1" xr3:uid="{0DDFEE87-B6C4-4AE8-A6C9-B2F68E18DA75}" name="Column1"/>
    <tableColumn id="2" xr3:uid="{BC0374A9-6D6F-4032-8512-F7D921609DD1}" name="Column2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AB0C0751-DE99-425D-A11E-975957352533}" name="Table1025" displayName="Table1025" ref="D2:F8" totalsRowShown="0">
  <autoFilter ref="D2:F8" xr:uid="{3B6090C0-2E67-4B44-9823-F97D47C1AF2E}"/>
  <tableColumns count="3">
    <tableColumn id="1" xr3:uid="{F8596DBB-FEEC-4420-AB4C-E973857AB5D0}" name="Parameter"/>
    <tableColumn id="2" xr3:uid="{1D9555F2-6A51-4F20-B8CA-FB4DF8AB3773}" name="Train"/>
    <tableColumn id="3" xr3:uid="{7F5F5E27-7294-4592-ACED-D1DEEB984D19}" name="Test"/>
  </tableColumns>
  <tableStyleInfo name="TableStyleLight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7F6CBA12-4F2B-44F1-BCEF-63F0DDC099CC}" name="Table1527" displayName="Table1527" ref="D17:F24" totalsRowShown="0">
  <autoFilter ref="D17:F24" xr:uid="{06298504-4773-4832-AF1C-36819EEC2BAB}"/>
  <tableColumns count="3">
    <tableColumn id="1" xr3:uid="{DF00BB43-4460-48D1-ABD6-D9CB919C036A}" name="Parameter"/>
    <tableColumn id="2" xr3:uid="{18D20B8A-ADDC-408E-BE67-09559A444C47}" name="Train"/>
    <tableColumn id="3" xr3:uid="{411177C4-3CF4-438A-B456-520F862BF4DC}" name="Test"/>
  </tableColumns>
  <tableStyleInfo name="TableStyleLight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CC89C2B-DCBA-46B1-8696-1804EB88C882}" name="Table1728" displayName="Table1728" ref="D33:F37" totalsRowShown="0">
  <autoFilter ref="D33:F37" xr:uid="{B03A1FDC-63C0-42EA-A0F8-9619D5285486}"/>
  <tableColumns count="3">
    <tableColumn id="1" xr3:uid="{02D63FA6-F4E2-461F-823D-B700CAAC0403}" name="Depth"/>
    <tableColumn id="2" xr3:uid="{D06243D6-08AF-4ECF-96C9-E7FAB29A0A33}" name="Train"/>
    <tableColumn id="3" xr3:uid="{B050EF25-E3B7-409A-AB14-F814301FBE77}" name="Test"/>
  </tableColumns>
  <tableStyleInfo name="TableStyleLight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74DAC88-4701-43C5-9975-0C48E72DB4CD}" name="Table1829" displayName="Table1829" ref="D48:F68" totalsRowShown="0">
  <autoFilter ref="D48:F68" xr:uid="{76908828-13C1-4A6B-A90F-9303DCA61D6F}"/>
  <tableColumns count="3">
    <tableColumn id="2" xr3:uid="{B4834596-40A0-460B-9C55-3907DEF4BE9F}" name="Depth"/>
    <tableColumn id="3" xr3:uid="{7A41F008-8D2E-444A-B92F-A2DF5F8CEFE4}" name="Train"/>
    <tableColumn id="4" xr3:uid="{35374F23-D1F1-4172-8056-1B5FAE6CD975}" name="Test"/>
  </tableColumns>
  <tableStyleInfo name="TableStyleLight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D5F8953-E85E-4512-A903-40CBADFC7879}" name="Table119" displayName="Table119" ref="A1:B13" totalsRowShown="0">
  <autoFilter ref="A1:B13" xr:uid="{C8582E75-6BC6-450D-B00A-1266D8036D87}"/>
  <tableColumns count="2">
    <tableColumn id="1" xr3:uid="{DCA3C383-BEC5-49E4-87FB-7A56E384AF83}" name="Model"/>
    <tableColumn id="2" xr3:uid="{74B7309F-71A9-4F33-94E1-6458A09822C3}" name="Score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D6327FD-B94E-4DFB-BFD4-836C0071B28C}" name="Table220" displayName="Table220" ref="A17:B31" totalsRowShown="0">
  <autoFilter ref="A17:B31" xr:uid="{82C243F6-146E-425D-A89D-53555C317759}"/>
  <tableColumns count="2">
    <tableColumn id="1" xr3:uid="{B4349C4D-F88E-46C5-A4C6-8F117EC40738}" name="Model"/>
    <tableColumn id="2" xr3:uid="{05CFA39E-89DA-4A56-ADC6-15E676FEB9C3}" name="Score"/>
  </tableColumns>
  <tableStyleInfo name="TableStyleLight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BB17365-6A2D-430D-92CC-EB3444047A72}" name="Table321" displayName="Table321" ref="A48:B80" totalsRowShown="0">
  <autoFilter ref="A48:B80" xr:uid="{0F635AEE-C878-4990-92AD-FD532926EBBA}"/>
  <tableColumns count="2">
    <tableColumn id="1" xr3:uid="{EE182CE8-D95D-4F62-96E6-C29372396CF4}" name="Model"/>
    <tableColumn id="2" xr3:uid="{5CF30ED8-3C35-42FC-9304-506DB0CC5324}" name="Score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958F807-3AF7-485B-BD42-087D110FB813}" name="Table422" displayName="Table422" ref="A33:B41" totalsRowShown="0">
  <autoFilter ref="A33:B41" xr:uid="{10BE0B52-7674-4659-A05C-33BB12560FD6}"/>
  <tableColumns count="2">
    <tableColumn id="1" xr3:uid="{6A084324-F31E-4F05-A85F-9647FFBDDB19}" name="Model"/>
    <tableColumn id="2" xr3:uid="{233FC63E-3C01-4858-85E7-F994A4A43670}" name="Score"/>
  </tableColumns>
  <tableStyleInfo name="TableStyleLight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1B6ED49C-B627-4C1D-B338-6EB95141A1E7}" name="Table102530" displayName="Table102530" ref="D2:F8" totalsRowShown="0">
  <autoFilter ref="D2:F8" xr:uid="{E71C0F0D-FC2A-4FF5-8E64-316E23B871AA}"/>
  <tableColumns count="3">
    <tableColumn id="1" xr3:uid="{9C41B577-9D9C-4034-AD2A-9CB5BC0A8CBC}" name="Parameter"/>
    <tableColumn id="2" xr3:uid="{62F96F34-2BA4-4E65-855B-A29910E8C34C}" name="Train"/>
    <tableColumn id="3" xr3:uid="{B7264B1E-18AD-4ED0-B893-3FCA54416083}" name="Test"/>
  </tableColumns>
  <tableStyleInfo name="TableStyleLight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C42C844-3F9F-4455-BE6F-828294F00D6D}" name="Table152731" displayName="Table152731" ref="D17:F24" totalsRowShown="0">
  <autoFilter ref="D17:F24" xr:uid="{1965544F-BB0B-4325-B708-CBFC75513437}"/>
  <tableColumns count="3">
    <tableColumn id="1" xr3:uid="{7383E8FE-90E2-463F-B23B-0E7B80580338}" name="Parameter"/>
    <tableColumn id="2" xr3:uid="{FA6D4A7B-1654-4A5C-B368-8F5A3B23918F}" name="Train"/>
    <tableColumn id="3" xr3:uid="{0C4CBD1E-661E-4FAA-8DBF-105CF7203167}" name="Test"/>
  </tableColumns>
  <tableStyleInfo name="TableStyleLight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C05AE229-CBEB-4D49-BC4D-5AEAD1F4B3F4}" name="Table172832" displayName="Table172832" ref="D33:F37" totalsRowShown="0">
  <autoFilter ref="D33:F37" xr:uid="{632BBCAD-4830-4FF9-8CF5-D5797E2B184B}"/>
  <tableColumns count="3">
    <tableColumn id="1" xr3:uid="{E81E886E-0DB7-49A0-BE4E-ED0CF6BB505B}" name="Depth"/>
    <tableColumn id="2" xr3:uid="{377FFB8C-FCF4-4C76-9F77-FCF793FBC7F9}" name="Train"/>
    <tableColumn id="3" xr3:uid="{50030713-A689-4668-9F49-FF9CC204542F}" name="Test"/>
  </tableColumns>
  <tableStyleInfo name="TableStyleLight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60954C1-27D9-409A-AAC1-24318075CCE0}" name="Table182933" displayName="Table182933" ref="D48:F68" totalsRowShown="0">
  <autoFilter ref="D48:F68" xr:uid="{60A232A0-90E7-4DB1-8A5B-8A237DD35225}"/>
  <tableColumns count="3">
    <tableColumn id="2" xr3:uid="{036D67DB-F199-49D9-9913-EB4B72EA7827}" name="Depth"/>
    <tableColumn id="3" xr3:uid="{441963D8-97A8-41C3-B179-786D6B9F4CA5}" name="Train"/>
    <tableColumn id="4" xr3:uid="{B0F63F09-FDDD-4C7F-9E23-8C481755F2B5}" name="Test"/>
  </tableColumns>
  <tableStyleInfo name="TableStyleLight3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DF0D40-D8FE-4017-B4AC-FC35669DAAE3}" name="Table16" displayName="Table16" ref="A1:B13" totalsRowShown="0">
  <autoFilter ref="A1:B13" xr:uid="{2538A9D7-7749-4A0B-8189-CCF94297F2E1}"/>
  <tableColumns count="2">
    <tableColumn id="1" xr3:uid="{33A0B9E5-1C66-45F7-BAE5-9EAF596930B0}" name="Model"/>
    <tableColumn id="2" xr3:uid="{A597F639-4AD4-4838-A74C-04A3A502B93F}" name="Score"/>
  </tableColumns>
  <tableStyleInfo name="TableStyleLight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14C5E57-51F9-486D-87E2-BDB970027792}" name="Table7" displayName="Table7" ref="A17:B31" totalsRowShown="0" headerRowDxfId="34" dataDxfId="33" headerRowBorderDxfId="31" tableBorderDxfId="32">
  <autoFilter ref="A17:B31" xr:uid="{76B71CEE-34BA-45EB-8DC4-209FBBC6FEF9}"/>
  <tableColumns count="2">
    <tableColumn id="1" xr3:uid="{D9D356AA-19C5-41A7-A3E7-3455DC08C3AE}" name="Model" dataDxfId="30"/>
    <tableColumn id="2" xr3:uid="{D6E1E4FD-1F14-4CC9-B912-61047AF72E13}" name="Score" dataDxfId="29"/>
  </tableColumns>
  <tableStyleInfo name="TableStyleLight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CBE2252-C5CD-458F-862D-F1DCD84AE692}" name="Table8" displayName="Table8" ref="A48:B80" totalsRowShown="0" headerRowDxfId="28" dataDxfId="27" headerRowBorderDxfId="25" tableBorderDxfId="26">
  <autoFilter ref="A48:B80" xr:uid="{E31E79B6-A94E-4E0F-95DA-BF5E4CB98E58}"/>
  <tableColumns count="2">
    <tableColumn id="1" xr3:uid="{59E8BAB1-3382-47EE-BB15-C58B5B24BE82}" name="Model" dataDxfId="24"/>
    <tableColumn id="2" xr3:uid="{46B09DA6-91BB-417D-8E37-3671508FC6AF}" name="Score" dataDxfId="23"/>
  </tableColumns>
  <tableStyleInfo name="TableStyleLight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6323EA-20E9-409E-A668-DE12799A50CC}" name="Table9" displayName="Table9" ref="A33:B41" totalsRowShown="0" headerRowDxfId="22" dataDxfId="21" headerRowBorderDxfId="19" tableBorderDxfId="20">
  <autoFilter ref="A33:B41" xr:uid="{FD81C943-077F-4806-B3B3-479AE404C3D9}"/>
  <tableColumns count="2">
    <tableColumn id="1" xr3:uid="{35B5B85C-DE8B-4317-8A8B-B264A1ACA29A}" name="Model" dataDxfId="18"/>
    <tableColumn id="2" xr3:uid="{771E59A9-62B8-4508-B511-57E4A9C8A74B}" name="Score" dataDxfId="17"/>
  </tableColumns>
  <tableStyleInfo name="TableStyleLight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A3DD21C-A0F0-412D-92D1-62056825D8FE}" name="Table10" displayName="Table10" ref="D2:F8" totalsRowShown="0">
  <autoFilter ref="D2:F8" xr:uid="{DE5339A9-2B17-47A0-A3FA-02482592C2A2}"/>
  <tableColumns count="3">
    <tableColumn id="1" xr3:uid="{EA6AB319-2AC0-4D4B-859C-DBD7D081AD98}" name="Parameter"/>
    <tableColumn id="2" xr3:uid="{154BCBB7-90DC-4C44-8B2B-01325A980776}" name="Train"/>
    <tableColumn id="3" xr3:uid="{455626B2-6A3A-4520-9731-C18E48F4BD56}" name="Test"/>
  </tableColumns>
  <tableStyleInfo name="TableStyleLight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F10A782-2045-41D2-A836-69970A53B041}" name="Table15" displayName="Table15" ref="D17:F24" totalsRowShown="0">
  <autoFilter ref="D17:F24" xr:uid="{26A4BDD5-2FA3-40F0-AAB2-D57E7546FE1C}"/>
  <tableColumns count="3">
    <tableColumn id="1" xr3:uid="{B7F86A66-1D04-4823-A06A-B39BEED4DE70}" name="Parameter"/>
    <tableColumn id="2" xr3:uid="{86DBC586-11CE-4973-A3F8-85EA79949FED}" name="Train"/>
    <tableColumn id="3" xr3:uid="{8BB84511-2164-4A16-B121-C9FB76335A3C}" name="Test"/>
  </tableColumns>
  <tableStyleInfo name="TableStyleLight3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7B17396-8048-4EEA-86CA-6844919A4045}" name="Table17" displayName="Table17" ref="D33:F37" totalsRowShown="0">
  <autoFilter ref="D33:F37" xr:uid="{E6969CF5-15CA-4A5E-9B97-D5421C35C7D9}"/>
  <tableColumns count="3">
    <tableColumn id="1" xr3:uid="{4B5B8D78-8AA7-4666-B559-F8E942B4F0E9}" name="Depth"/>
    <tableColumn id="2" xr3:uid="{23719908-7CC7-4775-9314-1BA05209BE57}" name="Train"/>
    <tableColumn id="3" xr3:uid="{DE498F67-9B0C-4479-B1C9-2C70DCC69E5C}" name="Test"/>
  </tableColumns>
  <tableStyleInfo name="TableStyleLight3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81E5DE5-8946-48D2-8E0F-47F86BFCF5C5}" name="Table18" displayName="Table18" ref="D48:F68" totalsRowShown="0">
  <autoFilter ref="D48:F68" xr:uid="{E8D1D93B-43A6-433D-948B-33C80A11C675}"/>
  <tableColumns count="3">
    <tableColumn id="2" xr3:uid="{6CFF2C1F-B37E-4C8B-9107-5D7362941B45}" name="Depth"/>
    <tableColumn id="3" xr3:uid="{AA709C06-1348-4CEC-BA20-046ACDDC8EE2}" name="Train"/>
    <tableColumn id="4" xr3:uid="{087D638C-D695-48AD-8540-52EE3E93B9F9}" name="Test"/>
  </tableColumns>
  <tableStyleInfo name="TableStyleLight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43A0722-AEA7-4A5C-B630-825AE483EDFB}" name="Table124" displayName="Table124" ref="A33:B41" totalsRowShown="0">
  <autoFilter ref="A33:B41" xr:uid="{C403A019-E79B-48A5-A12B-1F003187674C}"/>
  <tableColumns count="2">
    <tableColumn id="1" xr3:uid="{990A099C-B2B9-474C-9500-72DF1FE0B2B6}" name="Model"/>
    <tableColumn id="2" xr3:uid="{2B6DD786-6E01-4001-A6BC-31EFC9D27621}" name="Score"/>
  </tableColumns>
  <tableStyleInfo name="TableStyleLight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98697EF-0C7D-4DC9-BEE7-7D64141B8635}" name="Table226" displayName="Table226" ref="A44:B76" totalsRowShown="0">
  <autoFilter ref="A44:B76" xr:uid="{2A086D5D-78DA-4DA4-A242-074DBCECC9E8}"/>
  <tableColumns count="2">
    <tableColumn id="1" xr3:uid="{A3077CB5-8B9E-4D68-9CCF-89F6CCE93B37}" name="Model"/>
    <tableColumn id="2" xr3:uid="{425FCA9A-FB81-4B6A-9E6B-CE8527622373}" name="Score"/>
  </tableColumns>
  <tableStyleInfo name="TableStyleLight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9D9C7B5-09DD-442D-80F9-918C302FAE42}" name="Table334" displayName="Table334" ref="A17:B31" totalsRowShown="0">
  <autoFilter ref="A17:B31" xr:uid="{A1538B3E-24D3-49B7-8812-7EE6B6FB05FF}"/>
  <tableColumns count="2">
    <tableColumn id="1" xr3:uid="{BFF3E0EB-1789-4D64-8888-D6526CEBF8A0}" name="Model"/>
    <tableColumn id="2" xr3:uid="{0B321BB2-7D19-4A93-BF1A-5EF8F70879F6}" name="Score"/>
  </tableColumns>
  <tableStyleInfo name="TableStyleLight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AA5765D4-246D-4BF9-AD8E-7A0786E2AAC6}" name="Table436" displayName="Table436" ref="A1:B13" totalsRowShown="0">
  <autoFilter ref="A1:B13" xr:uid="{F33B23FA-99AD-46C3-9363-CAE74108F035}"/>
  <tableColumns count="2">
    <tableColumn id="1" xr3:uid="{AE01DEB1-653B-424A-8DE9-9AD39D7933A1}" name="Model"/>
    <tableColumn id="2" xr3:uid="{C924E28D-1313-4FE7-B9F7-81BCDF9083FA}" name="Score"/>
  </tableColumns>
  <tableStyleInfo name="TableStyleLight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A5FD4426-2691-4E18-8726-4B4B92F317F0}" name="Table10253748" displayName="Table10253748" ref="D2:F8" totalsRowShown="0">
  <autoFilter ref="D2:F8" xr:uid="{5E663F88-C5F4-403D-B6CC-32624B9AF3ED}"/>
  <tableColumns count="3">
    <tableColumn id="1" xr3:uid="{695DEFD5-9B88-4D75-9A17-01100D8B800D}" name="Parameter"/>
    <tableColumn id="2" xr3:uid="{D082CCA3-10BA-42C9-A223-302FE66355CF}" name="Train">
      <calculatedColumnFormula>B2</calculatedColumnFormula>
    </tableColumn>
    <tableColumn id="3" xr3:uid="{EF8B6400-7C14-483C-852E-993B91BE038A}" name="Test">
      <calculatedColumnFormula>B8</calculatedColumnFormula>
    </tableColumn>
  </tableColumns>
  <tableStyleInfo name="TableStyleLight3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7503E83B-105C-4EC8-A8E7-EC0BFF7561FA}" name="Table18294068" displayName="Table18294068" ref="D44:F64" totalsRowShown="0">
  <autoFilter ref="D44:F64" xr:uid="{1986E0EE-BEC3-4B05-B701-9476E685FF21}"/>
  <tableColumns count="3">
    <tableColumn id="2" xr3:uid="{F6D75BC4-0FBF-45F7-BEA8-E57054987BB2}" name="Depth"/>
    <tableColumn id="3" xr3:uid="{E25FED88-8161-4951-97B2-D4CEFB62C23E}" name="Train"/>
    <tableColumn id="4" xr3:uid="{4AE9F9CB-05BB-4514-9EA0-E5355785C885}" name="Test"/>
  </tableColumns>
  <tableStyleInfo name="TableStyleLight3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72F035A3-D390-4EF1-A1BF-C8830A6B31DC}" name="Table15273145" displayName="Table15273145" ref="D17:F24" totalsRowShown="0">
  <autoFilter ref="D17:F24" xr:uid="{4D0EFA62-5C70-468E-A1D6-5060DF446446}"/>
  <tableColumns count="3">
    <tableColumn id="1" xr3:uid="{6B3A508F-4981-47A4-A6EA-EA7472CB4776}" name="Parameter"/>
    <tableColumn id="2" xr3:uid="{8834CE7D-B574-4DEB-A12A-D74A5481FD5A}" name="Train"/>
    <tableColumn id="3" xr3:uid="{E5F20EE8-2EA7-4624-AADC-C9B9F69C9E31}" name="Test"/>
  </tableColumns>
  <tableStyleInfo name="TableStyleLight3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DF707F6E-5D8B-4FA6-AF71-64916BB9E034}" name="Table17283250" displayName="Table17283250" ref="D33:F37" totalsRowShown="0">
  <autoFilter ref="D33:F37" xr:uid="{7C671789-79A7-438B-BF2D-3B008375496D}"/>
  <tableColumns count="3">
    <tableColumn id="1" xr3:uid="{6F7DD037-37EF-4292-81FA-82D3A8F7973D}" name="Depth"/>
    <tableColumn id="2" xr3:uid="{2CCBA97C-8883-4C60-9A5C-7A348C481991}" name="Train"/>
    <tableColumn id="3" xr3:uid="{677D5DF6-81AF-4EDA-80FA-ED6C7AE03835}" name="Test"/>
  </tableColumns>
  <tableStyleInfo name="TableStyleLight3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F3A10E-8EBC-42F9-8844-42A55529718F}" name="Table1" displayName="Table1" ref="A1:B13" totalsRowShown="0">
  <autoFilter ref="A1:B13" xr:uid="{F853B9F8-6D41-4870-8214-110EED570A39}"/>
  <sortState xmlns:xlrd2="http://schemas.microsoft.com/office/spreadsheetml/2017/richdata2" ref="A2:B13">
    <sortCondition ref="A8:A13"/>
  </sortState>
  <tableColumns count="2">
    <tableColumn id="1" xr3:uid="{2CF08D8B-F887-47E6-8F77-81BE0C3576A7}" name="Model"/>
    <tableColumn id="2" xr3:uid="{52BC4B44-7232-4C13-8FA9-E53701A4D934}" name="Score"/>
  </tableColumns>
  <tableStyleInfo name="TableStyleLight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5ECFF9-D04C-4534-8A0F-3A1D9A3FF4E2}" name="Table2" displayName="Table2" ref="A44:B76" totalsRowShown="0" headerRowDxfId="16" dataDxfId="15" headerRowBorderDxfId="13" tableBorderDxfId="14">
  <autoFilter ref="A44:B76" xr:uid="{72F3375D-F288-454E-B793-1B05736BF651}"/>
  <sortState xmlns:xlrd2="http://schemas.microsoft.com/office/spreadsheetml/2017/richdata2" ref="A45:B68">
    <sortCondition ref="A44:A68"/>
  </sortState>
  <tableColumns count="2">
    <tableColumn id="1" xr3:uid="{E5076B9C-2AD9-4F1F-876D-31FDFA381300}" name="Model" dataDxfId="12"/>
    <tableColumn id="2" xr3:uid="{E42FEDA0-F0A1-4EAE-B550-F965A51167F3}" name="Score" dataDxfId="11"/>
  </tableColumns>
  <tableStyleInfo name="TableStyleLight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FF1967-EF4E-48C0-BABA-70B12805BBDE}" name="Table3" displayName="Table3" ref="A16:B30" totalsRowShown="0" headerRowDxfId="10" headerRowBorderDxfId="8" tableBorderDxfId="9">
  <autoFilter ref="A16:B30" xr:uid="{F8A4BCFA-D94A-48B0-9263-7BDD46FB8E39}"/>
  <sortState xmlns:xlrd2="http://schemas.microsoft.com/office/spreadsheetml/2017/richdata2" ref="A17:B30">
    <sortCondition descending="1" ref="A24:A30"/>
  </sortState>
  <tableColumns count="2">
    <tableColumn id="1" xr3:uid="{AA0B9ED4-5F20-4C9D-A3F3-E9FE6D29FF61}" name="Model" dataDxfId="7"/>
    <tableColumn id="2" xr3:uid="{B7C5FAC1-9115-45DD-B4FB-6426B5E7C99B}" name="Score"/>
  </tableColumns>
  <tableStyleInfo name="TableStyleLight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7154B6-A775-437B-9E39-17A1D047AE71}" name="Table4" displayName="Table4" ref="A33:B41" totalsRowShown="0" headerRowDxfId="6" dataDxfId="5" headerRowBorderDxfId="3" tableBorderDxfId="4">
  <autoFilter ref="A33:B41" xr:uid="{02F28D1B-D32E-4DAB-9A8F-E819934DF005}"/>
  <sortState xmlns:xlrd2="http://schemas.microsoft.com/office/spreadsheetml/2017/richdata2" ref="A34:B41">
    <sortCondition descending="1" ref="B33:B41"/>
  </sortState>
  <tableColumns count="2">
    <tableColumn id="1" xr3:uid="{D607350A-9D70-49DF-A46A-9436E6DB0F6C}" name="Model" dataDxfId="2"/>
    <tableColumn id="2" xr3:uid="{B8C3808F-FD33-491C-B04A-C65B723A34EA}" name="Score" dataDxfId="1"/>
  </tableColumns>
  <tableStyleInfo name="TableStyleLight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6F996C90-1F30-4D64-9748-83D2E23000B9}" name="Table102537" displayName="Table102537" ref="D2:F8" totalsRowShown="0">
  <autoFilter ref="D2:F8" xr:uid="{F9B7AF29-B285-4FA2-BA68-C148D3A99B10}"/>
  <tableColumns count="3">
    <tableColumn id="1" xr3:uid="{D45E96DB-8814-47C8-B53C-B1F116556B35}" name="Parameter"/>
    <tableColumn id="2" xr3:uid="{248C8807-D283-4806-938D-6AE2B1546D5A}" name="Train">
      <calculatedColumnFormula>B2</calculatedColumnFormula>
    </tableColumn>
    <tableColumn id="3" xr3:uid="{657A2463-31F2-4D98-89CA-445A7CE6D17B}" name="Test">
      <calculatedColumnFormula>B8</calculatedColumnFormula>
    </tableColumn>
  </tableColumns>
  <tableStyleInfo name="TableStyleLight3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9BBD329-3462-46B0-99DF-BBF51252C29B}" name="Table152738" displayName="Table152738" ref="D17:F24" totalsRowShown="0">
  <autoFilter ref="D17:F24" xr:uid="{9B4D142A-37DA-44EA-AC7C-046453A218C6}"/>
  <tableColumns count="3">
    <tableColumn id="1" xr3:uid="{A6554D71-FC3D-4C83-8CEB-196FDC748814}" name="Parameter"/>
    <tableColumn id="2" xr3:uid="{00B86B10-43A2-427C-B96D-9BC1113F1FC4}" name="Train">
      <calculatedColumnFormula>B17</calculatedColumnFormula>
    </tableColumn>
    <tableColumn id="3" xr3:uid="{AB1FC356-1633-4CE6-A16C-BACC2C504649}" name="Test" dataDxfId="0">
      <calculatedColumnFormula>B24</calculatedColumnFormula>
    </tableColumn>
  </tableColumns>
  <tableStyleInfo name="TableStyleLight3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6B460D6C-3D70-4537-ADA6-382260E8D8F4}" name="Table172839" displayName="Table172839" ref="D33:F37" totalsRowShown="0">
  <autoFilter ref="D33:F37" xr:uid="{6EA8FCBB-CF1B-4A4E-B08E-DB664BFCA2A1}"/>
  <tableColumns count="3">
    <tableColumn id="1" xr3:uid="{FFB13387-A966-4F38-A466-685C78543F3E}" name="Depth"/>
    <tableColumn id="2" xr3:uid="{AC5CA2D8-C91E-4CB6-AFDA-3DA9EC9E0C7D}" name="Train">
      <calculatedColumnFormula>Table4[[#This Row],[Score]]</calculatedColumnFormula>
    </tableColumn>
    <tableColumn id="3" xr3:uid="{E5950749-1B2E-4E22-901E-500678B80EAF}" name="Test">
      <calculatedColumnFormula>B38</calculatedColumnFormula>
    </tableColumn>
  </tableColumns>
  <tableStyleInfo name="TableStyleLight3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126EB88D-FDC5-41C4-82EE-968F8618D4DF}" name="Table182940" displayName="Table182940" ref="D44:F64" totalsRowShown="0">
  <autoFilter ref="D44:F64" xr:uid="{66467BCE-0485-4079-A8C2-17AB94C170AC}"/>
  <tableColumns count="3">
    <tableColumn id="2" xr3:uid="{BB6CE0D0-2DFD-411A-A01C-1D48F7940194}" name="Depth"/>
    <tableColumn id="3" xr3:uid="{B9FD5BEB-F978-4229-8DA9-D849FC9F38D4}" name="Train"/>
    <tableColumn id="4" xr3:uid="{601B15D4-9CCC-46AB-8AFB-20DA7CC7D19B}" name="Test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6.xml"/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2" Type="http://schemas.openxmlformats.org/officeDocument/2006/relationships/table" Target="../tables/table10.xml"/><Relationship Id="rId1" Type="http://schemas.openxmlformats.org/officeDocument/2006/relationships/drawing" Target="../drawings/drawing3.xml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Relationship Id="rId9" Type="http://schemas.openxmlformats.org/officeDocument/2006/relationships/table" Target="../tables/table17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4.xml"/><Relationship Id="rId3" Type="http://schemas.openxmlformats.org/officeDocument/2006/relationships/table" Target="../tables/table19.xml"/><Relationship Id="rId7" Type="http://schemas.openxmlformats.org/officeDocument/2006/relationships/table" Target="../tables/table23.xml"/><Relationship Id="rId2" Type="http://schemas.openxmlformats.org/officeDocument/2006/relationships/table" Target="../tables/table18.xml"/><Relationship Id="rId1" Type="http://schemas.openxmlformats.org/officeDocument/2006/relationships/drawing" Target="../drawings/drawing4.xml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Relationship Id="rId9" Type="http://schemas.openxmlformats.org/officeDocument/2006/relationships/table" Target="../tables/table25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3.xml"/><Relationship Id="rId3" Type="http://schemas.openxmlformats.org/officeDocument/2006/relationships/table" Target="../tables/table28.xml"/><Relationship Id="rId7" Type="http://schemas.openxmlformats.org/officeDocument/2006/relationships/table" Target="../tables/table32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6" Type="http://schemas.openxmlformats.org/officeDocument/2006/relationships/table" Target="../tables/table31.xml"/><Relationship Id="rId5" Type="http://schemas.openxmlformats.org/officeDocument/2006/relationships/table" Target="../tables/table30.xml"/><Relationship Id="rId4" Type="http://schemas.openxmlformats.org/officeDocument/2006/relationships/table" Target="../tables/table29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1.xml"/><Relationship Id="rId3" Type="http://schemas.openxmlformats.org/officeDocument/2006/relationships/table" Target="../tables/table36.xml"/><Relationship Id="rId7" Type="http://schemas.openxmlformats.org/officeDocument/2006/relationships/table" Target="../tables/table40.xml"/><Relationship Id="rId2" Type="http://schemas.openxmlformats.org/officeDocument/2006/relationships/table" Target="../tables/table35.xml"/><Relationship Id="rId1" Type="http://schemas.openxmlformats.org/officeDocument/2006/relationships/table" Target="../tables/table34.xml"/><Relationship Id="rId6" Type="http://schemas.openxmlformats.org/officeDocument/2006/relationships/table" Target="../tables/table39.xml"/><Relationship Id="rId5" Type="http://schemas.openxmlformats.org/officeDocument/2006/relationships/table" Target="../tables/table38.xml"/><Relationship Id="rId4" Type="http://schemas.openxmlformats.org/officeDocument/2006/relationships/table" Target="../tables/table3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opLeftCell="A4" zoomScale="85" zoomScaleNormal="85" workbookViewId="0">
      <selection activeCell="I21" sqref="I21"/>
    </sheetView>
  </sheetViews>
  <sheetFormatPr defaultRowHeight="15"/>
  <cols>
    <col min="1" max="1" width="32" bestFit="1" customWidth="1"/>
    <col min="5" max="10" width="12" bestFit="1" customWidth="1"/>
  </cols>
  <sheetData>
    <row r="1" spans="1:6">
      <c r="A1" t="s">
        <v>0</v>
      </c>
      <c r="B1">
        <v>0.79909550195567103</v>
      </c>
      <c r="C1">
        <v>0.01</v>
      </c>
    </row>
    <row r="2" spans="1:6">
      <c r="A2" t="s">
        <v>1</v>
      </c>
      <c r="B2">
        <v>0.79909550195567103</v>
      </c>
      <c r="C2">
        <v>0.1</v>
      </c>
    </row>
    <row r="3" spans="1:6">
      <c r="A3" t="s">
        <v>2</v>
      </c>
      <c r="B3">
        <v>0.80280312907431495</v>
      </c>
      <c r="C3">
        <v>0.1</v>
      </c>
    </row>
    <row r="4" spans="1:6">
      <c r="A4" t="s">
        <v>3</v>
      </c>
      <c r="B4">
        <v>0.79909550195567103</v>
      </c>
      <c r="C4" t="str" cm="1">
        <f t="array" aca="1" ref="C4" ca="1">_xlfn.TEXTJOIN("",TRUE,IFERROR((MID(A4,ROW(INDIRECT("1:"&amp;LEN(A4))),1)*1),""))</f>
        <v>1</v>
      </c>
    </row>
    <row r="5" spans="1:6">
      <c r="A5" t="s">
        <v>4</v>
      </c>
      <c r="B5">
        <v>0.80280312907431495</v>
      </c>
      <c r="C5" t="str" cm="1">
        <f t="array" aca="1" ref="C5" ca="1">_xlfn.TEXTJOIN("",TRUE,IFERROR((MID(A5,ROW(INDIRECT("1:"&amp;LEN(A5))),1)*1),""))</f>
        <v>1</v>
      </c>
    </row>
    <row r="6" spans="1:6">
      <c r="A6" t="s">
        <v>5</v>
      </c>
      <c r="B6">
        <v>0.79909550195567103</v>
      </c>
      <c r="C6" t="str" cm="1">
        <f t="array" aca="1" ref="C6" ca="1">_xlfn.TEXTJOIN("",TRUE,IFERROR((MID(A6,ROW(INDIRECT("1:"&amp;LEN(A6))),1)*1),""))</f>
        <v>5</v>
      </c>
    </row>
    <row r="7" spans="1:6">
      <c r="A7" t="s">
        <v>6</v>
      </c>
      <c r="B7">
        <v>0.80280312907431495</v>
      </c>
      <c r="C7" t="str" cm="1">
        <f t="array" aca="1" ref="C7" ca="1">_xlfn.TEXTJOIN("",TRUE,IFERROR((MID(A7,ROW(INDIRECT("1:"&amp;LEN(A7))),1)*1),""))</f>
        <v>5</v>
      </c>
    </row>
    <row r="8" spans="1:6">
      <c r="A8" t="s">
        <v>7</v>
      </c>
      <c r="B8">
        <v>0.79909550195567103</v>
      </c>
      <c r="C8" t="str" cm="1">
        <f t="array" aca="1" ref="C8" ca="1">_xlfn.TEXTJOIN("",TRUE,IFERROR((MID(A8,ROW(INDIRECT("1:"&amp;LEN(A8))),1)*1),""))</f>
        <v>10</v>
      </c>
    </row>
    <row r="9" spans="1:6">
      <c r="A9" t="s">
        <v>8</v>
      </c>
      <c r="B9">
        <v>0.80280312907431495</v>
      </c>
      <c r="C9" t="str" cm="1">
        <f t="array" aca="1" ref="C9" ca="1">_xlfn.TEXTJOIN("",TRUE,IFERROR((MID(A9,ROW(INDIRECT("1:"&amp;LEN(A9))),1)*1),""))</f>
        <v>10</v>
      </c>
    </row>
    <row r="10" spans="1:6">
      <c r="A10" t="s">
        <v>9</v>
      </c>
      <c r="B10">
        <v>0.79909550195567103</v>
      </c>
      <c r="C10" t="str" cm="1">
        <f t="array" aca="1" ref="C10" ca="1">_xlfn.TEXTJOIN("",TRUE,IFERROR((MID(A10,ROW(INDIRECT("1:"&amp;LEN(A10))),1)*1),""))</f>
        <v>20</v>
      </c>
    </row>
    <row r="11" spans="1:6">
      <c r="A11" t="s">
        <v>10</v>
      </c>
      <c r="B11">
        <v>0.80280312907431495</v>
      </c>
      <c r="C11" t="str" cm="1">
        <f t="array" aca="1" ref="C11" ca="1">_xlfn.TEXTJOIN("",TRUE,IFERROR((MID(A11,ROW(INDIRECT("1:"&amp;LEN(A11))),1)*1),""))</f>
        <v>20</v>
      </c>
      <c r="D11" t="s">
        <v>11</v>
      </c>
      <c r="E11" t="s">
        <v>12</v>
      </c>
      <c r="F11" t="s">
        <v>13</v>
      </c>
    </row>
    <row r="12" spans="1:6">
      <c r="A12" t="s">
        <v>14</v>
      </c>
      <c r="B12">
        <v>0.99763689700130298</v>
      </c>
      <c r="C12" t="str" cm="1">
        <f t="array" aca="1" ref="C12" ca="1">_xlfn.TEXTJOIN("",TRUE,IFERROR((MID(A12,ROW(INDIRECT("1:"&amp;LEN(A12))),1)*1),""))</f>
        <v>1</v>
      </c>
      <c r="D12">
        <v>1</v>
      </c>
      <c r="E12">
        <f>B12</f>
        <v>0.99763689700130298</v>
      </c>
      <c r="F12">
        <f>B13</f>
        <v>0.66574315514993399</v>
      </c>
    </row>
    <row r="13" spans="1:6">
      <c r="A13" t="s">
        <v>15</v>
      </c>
      <c r="B13">
        <v>0.66574315514993399</v>
      </c>
      <c r="C13" t="str" cm="1">
        <f t="array" aca="1" ref="C13" ca="1">_xlfn.TEXTJOIN("",TRUE,IFERROR((MID(A13,ROW(INDIRECT("1:"&amp;LEN(A13))),1)*1),""))</f>
        <v>1</v>
      </c>
      <c r="D13">
        <v>2</v>
      </c>
      <c r="E13">
        <f>B14</f>
        <v>0.83327900912646602</v>
      </c>
      <c r="F13">
        <f>B15</f>
        <v>0.77460886571055998</v>
      </c>
    </row>
    <row r="14" spans="1:6">
      <c r="A14" t="s">
        <v>16</v>
      </c>
      <c r="B14">
        <v>0.83327900912646602</v>
      </c>
      <c r="C14" t="str" cm="1">
        <f t="array" aca="1" ref="C14" ca="1">_xlfn.TEXTJOIN("",TRUE,IFERROR((MID(A14,ROW(INDIRECT("1:"&amp;LEN(A14))),1)*1),""))</f>
        <v>2</v>
      </c>
      <c r="D14">
        <v>3</v>
      </c>
      <c r="E14">
        <f>B16</f>
        <v>0.82121903520208595</v>
      </c>
      <c r="F14">
        <f>B17</f>
        <v>0.77118644067796605</v>
      </c>
    </row>
    <row r="15" spans="1:6">
      <c r="A15" t="s">
        <v>17</v>
      </c>
      <c r="B15">
        <v>0.77460886571055998</v>
      </c>
      <c r="C15" t="str" cm="1">
        <f t="array" aca="1" ref="C15" ca="1">_xlfn.TEXTJOIN("",TRUE,IFERROR((MID(A15,ROW(INDIRECT("1:"&amp;LEN(A15))),1)*1),""))</f>
        <v>2</v>
      </c>
      <c r="D15">
        <v>4</v>
      </c>
      <c r="E15">
        <f>B18</f>
        <v>0.81258148631029903</v>
      </c>
      <c r="F15">
        <f>B19</f>
        <v>0.78569100391134195</v>
      </c>
    </row>
    <row r="16" spans="1:6">
      <c r="A16" t="s">
        <v>18</v>
      </c>
      <c r="B16">
        <v>0.82121903520208595</v>
      </c>
      <c r="C16" t="str" cm="1">
        <f t="array" aca="1" ref="C16" ca="1">_xlfn.TEXTJOIN("",TRUE,IFERROR((MID(A16,ROW(INDIRECT("1:"&amp;LEN(A16))),1)*1),""))</f>
        <v>3</v>
      </c>
      <c r="D16">
        <v>5</v>
      </c>
      <c r="E16">
        <f>B20</f>
        <v>0.80834419817470604</v>
      </c>
      <c r="F16">
        <f>B21</f>
        <v>0.79204693611473198</v>
      </c>
    </row>
    <row r="17" spans="1:10">
      <c r="A17" t="s">
        <v>19</v>
      </c>
      <c r="B17">
        <v>0.77118644067796605</v>
      </c>
      <c r="C17" t="str" cm="1">
        <f t="array" aca="1" ref="C17" ca="1">_xlfn.TEXTJOIN("",TRUE,IFERROR((MID(A17,ROW(INDIRECT("1:"&amp;LEN(A17))),1)*1),""))</f>
        <v>3</v>
      </c>
    </row>
    <row r="18" spans="1:10">
      <c r="A18" t="s">
        <v>20</v>
      </c>
      <c r="B18">
        <v>0.81258148631029903</v>
      </c>
      <c r="C18" t="str" cm="1">
        <f t="array" aca="1" ref="C18" ca="1">_xlfn.TEXTJOIN("",TRUE,IFERROR((MID(A18,ROW(INDIRECT("1:"&amp;LEN(A18))),1)*1),""))</f>
        <v>4</v>
      </c>
    </row>
    <row r="19" spans="1:10">
      <c r="A19" t="s">
        <v>21</v>
      </c>
      <c r="B19">
        <v>0.78569100391134195</v>
      </c>
      <c r="C19" t="str" cm="1">
        <f t="array" aca="1" ref="C19" ca="1">_xlfn.TEXTJOIN("",TRUE,IFERROR((MID(A19,ROW(INDIRECT("1:"&amp;LEN(A19))),1)*1),""))</f>
        <v>4</v>
      </c>
      <c r="H19">
        <v>4</v>
      </c>
    </row>
    <row r="20" spans="1:10">
      <c r="A20" t="s">
        <v>22</v>
      </c>
      <c r="B20">
        <v>0.80834419817470604</v>
      </c>
      <c r="C20" t="str" cm="1">
        <f t="array" aca="1" ref="C20" ca="1">_xlfn.TEXTJOIN("",TRUE,IFERROR((MID(A20,ROW(INDIRECT("1:"&amp;LEN(A20))),1)*1),""))</f>
        <v>5</v>
      </c>
    </row>
    <row r="21" spans="1:10">
      <c r="A21" t="s">
        <v>23</v>
      </c>
      <c r="B21">
        <v>0.79204693611473198</v>
      </c>
      <c r="C21" t="str" cm="1">
        <f t="array" aca="1" ref="C21" ca="1">_xlfn.TEXTJOIN("",TRUE,IFERROR((MID(A21,ROW(INDIRECT("1:"&amp;LEN(A21))),1)*1),""))</f>
        <v>5</v>
      </c>
    </row>
    <row r="22" spans="1:10">
      <c r="A22" t="s">
        <v>24</v>
      </c>
      <c r="B22">
        <v>0.98973272490221598</v>
      </c>
      <c r="C22" cm="1">
        <f t="array" aca="1" ref="C22" ca="1">MID(A22,MIN(IF((ISNUMBER(MID(A22,ROW(INDIRECT("1:"&amp;LEN(A22))),1)+0)*ROW(INDIRECT("1:"&amp;LEN(A22)))),ISNUMBER(MID(A22,ROW(INDIRECT("1:"&amp;LEN(A22))),1)+0)*ROW(INDIRECT("1:"&amp;LEN(A22))))),1)+0</f>
        <v>2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 t="s">
        <v>29</v>
      </c>
    </row>
    <row r="23" spans="1:10">
      <c r="A23" t="s">
        <v>30</v>
      </c>
      <c r="B23">
        <v>0.802640156453715</v>
      </c>
      <c r="C23" t="str" cm="1">
        <f t="array" aca="1" ref="C23" ca="1">_xlfn.TEXTJOIN("",TRUE,IFERROR((MID(A23,ROW(INDIRECT("1:"&amp;LEN(A23))),1)*1),""))</f>
        <v>2050</v>
      </c>
      <c r="E23">
        <v>20</v>
      </c>
      <c r="F23">
        <v>50</v>
      </c>
      <c r="G23" s="1">
        <f>B22</f>
        <v>0.98973272490221598</v>
      </c>
      <c r="H23" s="1">
        <f>B23</f>
        <v>0.802640156453715</v>
      </c>
      <c r="I23" s="1">
        <f>B24</f>
        <v>0.99804432855280301</v>
      </c>
      <c r="J23" s="1">
        <f>B25</f>
        <v>0.65140156453715703</v>
      </c>
    </row>
    <row r="24" spans="1:10">
      <c r="A24" t="s">
        <v>31</v>
      </c>
      <c r="B24">
        <v>0.99804432855280301</v>
      </c>
      <c r="C24" t="str" cm="1">
        <f t="array" aca="1" ref="C24" ca="1">_xlfn.TEXTJOIN("",TRUE,IFERROR((MID(A24,ROW(INDIRECT("1:"&amp;LEN(A24))),1)*1),""))</f>
        <v>50</v>
      </c>
      <c r="F24">
        <v>100</v>
      </c>
      <c r="G24" s="1">
        <f>B26</f>
        <v>0.98985495436766602</v>
      </c>
      <c r="H24" s="1">
        <f>B27</f>
        <v>0.80280312907431495</v>
      </c>
      <c r="I24" s="1">
        <f>B28</f>
        <v>0.99804432855280301</v>
      </c>
      <c r="J24" s="1">
        <f>B29</f>
        <v>0.65677966101694896</v>
      </c>
    </row>
    <row r="25" spans="1:10">
      <c r="A25" t="s">
        <v>32</v>
      </c>
      <c r="B25">
        <v>0.65140156453715703</v>
      </c>
      <c r="C25" t="str" cm="1">
        <f t="array" aca="1" ref="C25" ca="1">_xlfn.TEXTJOIN("",TRUE,IFERROR((MID(A25,ROW(INDIRECT("1:"&amp;LEN(A25))),1)*1),""))</f>
        <v>50</v>
      </c>
      <c r="F25">
        <v>200</v>
      </c>
      <c r="G25" s="1">
        <f>B30</f>
        <v>0.99034387222946496</v>
      </c>
      <c r="H25" s="1">
        <f>B31</f>
        <v>0.80247718383311595</v>
      </c>
      <c r="I25" s="1">
        <f>B32</f>
        <v>0.99804432855280301</v>
      </c>
      <c r="J25" s="1">
        <f>B33</f>
        <v>0.65270534550195503</v>
      </c>
    </row>
    <row r="26" spans="1:10">
      <c r="A26" t="s">
        <v>33</v>
      </c>
      <c r="B26">
        <v>0.98985495436766602</v>
      </c>
      <c r="C26" t="str" cm="1">
        <f t="array" aca="1" ref="C26" ca="1">_xlfn.TEXTJOIN("",TRUE,IFERROR((MID(A26,ROW(INDIRECT("1:"&amp;LEN(A26))),1)*1),""))</f>
        <v>20100</v>
      </c>
      <c r="F26">
        <v>300</v>
      </c>
      <c r="G26" s="1">
        <f>B34</f>
        <v>0.99009941329856499</v>
      </c>
      <c r="H26" s="1">
        <f>B35</f>
        <v>0.803943937418513</v>
      </c>
      <c r="I26" s="1">
        <f>B36</f>
        <v>0.99804432855280301</v>
      </c>
      <c r="J26" s="1">
        <f>B38</f>
        <v>0.99755541069100395</v>
      </c>
    </row>
    <row r="27" spans="1:10">
      <c r="A27" t="s">
        <v>34</v>
      </c>
      <c r="B27">
        <v>0.80280312907431495</v>
      </c>
      <c r="C27" t="str" cm="1">
        <f t="array" aca="1" ref="C27" ca="1">_xlfn.TEXTJOIN("",TRUE,IFERROR((MID(A27,ROW(INDIRECT("1:"&amp;LEN(A27))),1)*1),""))</f>
        <v>20100</v>
      </c>
      <c r="E27">
        <v>50</v>
      </c>
      <c r="F27">
        <v>50</v>
      </c>
      <c r="G27" s="1">
        <f>B38</f>
        <v>0.99755541069100395</v>
      </c>
      <c r="H27" s="1">
        <f>B39</f>
        <v>0.80378096479791294</v>
      </c>
      <c r="I27" s="1"/>
      <c r="J27" s="1"/>
    </row>
    <row r="28" spans="1:10">
      <c r="A28" t="s">
        <v>35</v>
      </c>
      <c r="B28">
        <v>0.99804432855280301</v>
      </c>
      <c r="C28" t="str" cm="1">
        <f t="array" aca="1" ref="C28" ca="1">_xlfn.TEXTJOIN("",TRUE,IFERROR((MID(A28,ROW(INDIRECT("1:"&amp;LEN(A28))),1)*1),""))</f>
        <v>100</v>
      </c>
      <c r="F28">
        <v>100</v>
      </c>
      <c r="G28" s="1">
        <f>B40</f>
        <v>0.99755541069100395</v>
      </c>
      <c r="H28" s="1">
        <f>B41</f>
        <v>0.80410691003911305</v>
      </c>
      <c r="I28" s="1"/>
      <c r="J28" s="1"/>
    </row>
    <row r="29" spans="1:10">
      <c r="A29" t="s">
        <v>36</v>
      </c>
      <c r="B29">
        <v>0.65677966101694896</v>
      </c>
      <c r="C29" t="str" cm="1">
        <f t="array" aca="1" ref="C29" ca="1">_xlfn.TEXTJOIN("",TRUE,IFERROR((MID(A29,ROW(INDIRECT("1:"&amp;LEN(A29))),1)*1),""))</f>
        <v>100</v>
      </c>
      <c r="F29">
        <v>200</v>
      </c>
      <c r="G29" s="1">
        <f>B42</f>
        <v>0.99735169491525399</v>
      </c>
      <c r="H29" s="1">
        <f>B43</f>
        <v>0.803617992177314</v>
      </c>
      <c r="I29" s="1"/>
      <c r="J29" s="1"/>
    </row>
    <row r="30" spans="1:10">
      <c r="A30" t="s">
        <v>37</v>
      </c>
      <c r="B30">
        <v>0.99034387222946496</v>
      </c>
      <c r="C30" t="str" cm="1">
        <f t="array" aca="1" ref="C30" ca="1">_xlfn.TEXTJOIN("",TRUE,IFERROR((MID(A30,ROW(INDIRECT("1:"&amp;LEN(A30))),1)*1),""))</f>
        <v>20200</v>
      </c>
      <c r="F30">
        <v>300</v>
      </c>
      <c r="G30" s="1">
        <f>B44</f>
        <v>0.99763689700130298</v>
      </c>
      <c r="H30" s="1">
        <f>B45</f>
        <v>0.802966101694915</v>
      </c>
      <c r="I30" s="1"/>
      <c r="J30" s="1"/>
    </row>
    <row r="31" spans="1:10">
      <c r="A31" t="s">
        <v>38</v>
      </c>
      <c r="B31">
        <v>0.80247718383311595</v>
      </c>
      <c r="C31" t="str" cm="1">
        <f t="array" aca="1" ref="C31" ca="1">_xlfn.TEXTJOIN("",TRUE,IFERROR((MID(A31,ROW(INDIRECT("1:"&amp;LEN(A31))),1)*1),""))</f>
        <v>20200</v>
      </c>
      <c r="E31">
        <v>70</v>
      </c>
      <c r="F31">
        <v>50</v>
      </c>
      <c r="G31" s="1">
        <f>B46</f>
        <v>0.99788135593220295</v>
      </c>
      <c r="H31" s="1">
        <f>B47</f>
        <v>0.80410691003911305</v>
      </c>
      <c r="I31" s="1"/>
      <c r="J31" s="1"/>
    </row>
    <row r="32" spans="1:10">
      <c r="A32" t="s">
        <v>39</v>
      </c>
      <c r="B32">
        <v>0.99804432855280301</v>
      </c>
      <c r="C32" t="str" cm="1">
        <f t="array" aca="1" ref="C32" ca="1">_xlfn.TEXTJOIN("",TRUE,IFERROR((MID(A32,ROW(INDIRECT("1:"&amp;LEN(A32))),1)*1),""))</f>
        <v>200</v>
      </c>
      <c r="F32">
        <v>100</v>
      </c>
      <c r="G32" s="1">
        <f>B48</f>
        <v>0.99792209908735297</v>
      </c>
      <c r="H32" s="1">
        <f>B49</f>
        <v>0.80312907431551495</v>
      </c>
      <c r="I32" s="1"/>
      <c r="J32" s="1"/>
    </row>
    <row r="33" spans="1:10">
      <c r="A33" t="s">
        <v>40</v>
      </c>
      <c r="B33">
        <v>0.65270534550195503</v>
      </c>
      <c r="C33" t="str" cm="1">
        <f t="array" aca="1" ref="C33" ca="1">_xlfn.TEXTJOIN("",TRUE,IFERROR((MID(A33,ROW(INDIRECT("1:"&amp;LEN(A33))),1)*1),""))</f>
        <v>200</v>
      </c>
      <c r="F33">
        <v>200</v>
      </c>
      <c r="G33" s="1">
        <f>B50</f>
        <v>0.99800358539765299</v>
      </c>
      <c r="H33" s="1">
        <f>B51</f>
        <v>0.803292046936114</v>
      </c>
      <c r="I33" s="1"/>
      <c r="J33" s="1"/>
    </row>
    <row r="34" spans="1:10">
      <c r="A34" t="s">
        <v>41</v>
      </c>
      <c r="B34">
        <v>0.99009941329856499</v>
      </c>
      <c r="C34" t="str" cm="1">
        <f t="array" aca="1" ref="C34" ca="1">_xlfn.TEXTJOIN("",TRUE,IFERROR((MID(A34,ROW(INDIRECT("1:"&amp;LEN(A34))),1)*1),""))</f>
        <v>20300</v>
      </c>
      <c r="F34">
        <v>300</v>
      </c>
      <c r="G34" s="1">
        <f>B52</f>
        <v>0.99784061277705305</v>
      </c>
      <c r="H34" s="1">
        <f>B53</f>
        <v>0.80378096479791294</v>
      </c>
      <c r="I34" s="1"/>
      <c r="J34" s="1"/>
    </row>
    <row r="35" spans="1:10">
      <c r="A35" t="s">
        <v>42</v>
      </c>
      <c r="B35">
        <v>0.803943937418513</v>
      </c>
      <c r="C35" t="str" cm="1">
        <f t="array" aca="1" ref="C35" ca="1">_xlfn.TEXTJOIN("",TRUE,IFERROR((MID(A35,ROW(INDIRECT("1:"&amp;LEN(A35))),1)*1),""))</f>
        <v>20300</v>
      </c>
      <c r="E35">
        <v>100</v>
      </c>
      <c r="F35">
        <v>50</v>
      </c>
      <c r="G35" s="1">
        <f>B54</f>
        <v>0.99800358539765299</v>
      </c>
      <c r="H35" s="1">
        <f>B55</f>
        <v>0.80378096479791294</v>
      </c>
      <c r="I35" s="1"/>
      <c r="J35" s="1"/>
    </row>
    <row r="36" spans="1:10">
      <c r="A36" t="s">
        <v>43</v>
      </c>
      <c r="B36">
        <v>0.99804432855280301</v>
      </c>
      <c r="C36" t="str" cm="1">
        <f t="array" aca="1" ref="C36" ca="1">_xlfn.TEXTJOIN("",TRUE,IFERROR((MID(A36,ROW(INDIRECT("1:"&amp;LEN(A36))),1)*1),""))</f>
        <v>300</v>
      </c>
      <c r="F36">
        <v>100</v>
      </c>
      <c r="G36" s="1">
        <f>B56</f>
        <v>0.99796284224250298</v>
      </c>
      <c r="H36" s="1">
        <f>B57</f>
        <v>0.80378096479791294</v>
      </c>
      <c r="I36" s="1"/>
      <c r="J36" s="1"/>
    </row>
    <row r="37" spans="1:10">
      <c r="A37" t="s">
        <v>44</v>
      </c>
      <c r="B37">
        <v>0.65417209908735297</v>
      </c>
      <c r="C37" t="str" cm="1">
        <f t="array" aca="1" ref="C37" ca="1">_xlfn.TEXTJOIN("",TRUE,IFERROR((MID(A37,ROW(INDIRECT("1:"&amp;LEN(A37))),1)*1),""))</f>
        <v>300</v>
      </c>
      <c r="F37">
        <v>200</v>
      </c>
      <c r="G37" s="1">
        <f>B58</f>
        <v>0.99804432855280301</v>
      </c>
      <c r="H37" s="1">
        <f>B59</f>
        <v>0.803617992177314</v>
      </c>
      <c r="I37" s="1"/>
      <c r="J37" s="1"/>
    </row>
    <row r="38" spans="1:10">
      <c r="A38" t="s">
        <v>45</v>
      </c>
      <c r="B38">
        <v>0.99755541069100395</v>
      </c>
      <c r="C38" t="str" cm="1">
        <f t="array" aca="1" ref="C38" ca="1">_xlfn.TEXTJOIN("",TRUE,IFERROR((MID(A38,ROW(INDIRECT("1:"&amp;LEN(A38))),1)*1),""))</f>
        <v>5050</v>
      </c>
      <c r="F38">
        <v>300</v>
      </c>
      <c r="G38" s="1">
        <f>B60</f>
        <v>0.99804432855280301</v>
      </c>
      <c r="H38" s="1">
        <f>B52</f>
        <v>0.99784061277705305</v>
      </c>
      <c r="I38" s="1"/>
      <c r="J38" s="1"/>
    </row>
    <row r="39" spans="1:10">
      <c r="A39" t="s">
        <v>46</v>
      </c>
      <c r="B39">
        <v>0.80378096479791294</v>
      </c>
      <c r="C39" t="str" cm="1">
        <f t="array" aca="1" ref="C39" ca="1">_xlfn.TEXTJOIN("",TRUE,IFERROR((MID(A39,ROW(INDIRECT("1:"&amp;LEN(A39))),1)*1),""))</f>
        <v>5050</v>
      </c>
    </row>
    <row r="40" spans="1:10">
      <c r="A40" t="s">
        <v>47</v>
      </c>
      <c r="B40">
        <v>0.99755541069100395</v>
      </c>
      <c r="C40" t="str" cm="1">
        <f t="array" aca="1" ref="C40" ca="1">_xlfn.TEXTJOIN("",TRUE,IFERROR((MID(A40,ROW(INDIRECT("1:"&amp;LEN(A40))),1)*1),""))</f>
        <v>50100</v>
      </c>
    </row>
    <row r="41" spans="1:10">
      <c r="A41" t="s">
        <v>48</v>
      </c>
      <c r="B41">
        <v>0.80410691003911305</v>
      </c>
      <c r="C41" t="str" cm="1">
        <f t="array" aca="1" ref="C41" ca="1">_xlfn.TEXTJOIN("",TRUE,IFERROR((MID(A41,ROW(INDIRECT("1:"&amp;LEN(A41))),1)*1),""))</f>
        <v>50100</v>
      </c>
    </row>
    <row r="42" spans="1:10">
      <c r="A42" t="s">
        <v>49</v>
      </c>
      <c r="B42">
        <v>0.99735169491525399</v>
      </c>
      <c r="C42" t="str" cm="1">
        <f t="array" aca="1" ref="C42" ca="1">_xlfn.TEXTJOIN("",TRUE,IFERROR((MID(A42,ROW(INDIRECT("1:"&amp;LEN(A42))),1)*1),""))</f>
        <v>50200</v>
      </c>
    </row>
    <row r="43" spans="1:10">
      <c r="A43" t="s">
        <v>50</v>
      </c>
      <c r="B43">
        <v>0.803617992177314</v>
      </c>
      <c r="C43" t="str" cm="1">
        <f t="array" aca="1" ref="C43" ca="1">_xlfn.TEXTJOIN("",TRUE,IFERROR((MID(A43,ROW(INDIRECT("1:"&amp;LEN(A43))),1)*1),""))</f>
        <v>50200</v>
      </c>
    </row>
    <row r="44" spans="1:10">
      <c r="A44" t="s">
        <v>51</v>
      </c>
      <c r="B44">
        <v>0.99763689700130298</v>
      </c>
      <c r="C44" t="str" cm="1">
        <f t="array" aca="1" ref="C44" ca="1">_xlfn.TEXTJOIN("",TRUE,IFERROR((MID(A44,ROW(INDIRECT("1:"&amp;LEN(A44))),1)*1),""))</f>
        <v>50300</v>
      </c>
    </row>
    <row r="45" spans="1:10">
      <c r="A45" t="s">
        <v>52</v>
      </c>
      <c r="B45">
        <v>0.802966101694915</v>
      </c>
      <c r="C45" t="str" cm="1">
        <f t="array" aca="1" ref="C45" ca="1">_xlfn.TEXTJOIN("",TRUE,IFERROR((MID(A45,ROW(INDIRECT("1:"&amp;LEN(A45))),1)*1),""))</f>
        <v>50300</v>
      </c>
    </row>
    <row r="46" spans="1:10">
      <c r="A46" t="s">
        <v>53</v>
      </c>
      <c r="B46">
        <v>0.99788135593220295</v>
      </c>
      <c r="C46" t="str" cm="1">
        <f t="array" aca="1" ref="C46" ca="1">_xlfn.TEXTJOIN("",TRUE,IFERROR((MID(A46,ROW(INDIRECT("1:"&amp;LEN(A46))),1)*1),""))</f>
        <v>7050</v>
      </c>
    </row>
    <row r="47" spans="1:10">
      <c r="A47" t="s">
        <v>54</v>
      </c>
      <c r="B47">
        <v>0.80410691003911305</v>
      </c>
      <c r="C47" t="str" cm="1">
        <f t="array" aca="1" ref="C47" ca="1">_xlfn.TEXTJOIN("",TRUE,IFERROR((MID(A47,ROW(INDIRECT("1:"&amp;LEN(A47))),1)*1),""))</f>
        <v>7050</v>
      </c>
    </row>
    <row r="48" spans="1:10">
      <c r="A48" t="s">
        <v>55</v>
      </c>
      <c r="B48">
        <v>0.99792209908735297</v>
      </c>
      <c r="C48" t="str" cm="1">
        <f t="array" aca="1" ref="C48" ca="1">_xlfn.TEXTJOIN("",TRUE,IFERROR((MID(A48,ROW(INDIRECT("1:"&amp;LEN(A48))),1)*1),""))</f>
        <v>70100</v>
      </c>
    </row>
    <row r="49" spans="1:3">
      <c r="A49" t="s">
        <v>56</v>
      </c>
      <c r="B49">
        <v>0.80312907431551495</v>
      </c>
      <c r="C49" t="str" cm="1">
        <f t="array" aca="1" ref="C49" ca="1">_xlfn.TEXTJOIN("",TRUE,IFERROR((MID(A49,ROW(INDIRECT("1:"&amp;LEN(A49))),1)*1),""))</f>
        <v>70100</v>
      </c>
    </row>
    <row r="50" spans="1:3">
      <c r="A50" t="s">
        <v>57</v>
      </c>
      <c r="B50">
        <v>0.99800358539765299</v>
      </c>
      <c r="C50" t="str" cm="1">
        <f t="array" aca="1" ref="C50" ca="1">_xlfn.TEXTJOIN("",TRUE,IFERROR((MID(A50,ROW(INDIRECT("1:"&amp;LEN(A50))),1)*1),""))</f>
        <v>70200</v>
      </c>
    </row>
    <row r="51" spans="1:3">
      <c r="A51" t="s">
        <v>58</v>
      </c>
      <c r="B51">
        <v>0.803292046936114</v>
      </c>
      <c r="C51" t="str" cm="1">
        <f t="array" aca="1" ref="C51" ca="1">_xlfn.TEXTJOIN("",TRUE,IFERROR((MID(A51,ROW(INDIRECT("1:"&amp;LEN(A51))),1)*1),""))</f>
        <v>70200</v>
      </c>
    </row>
    <row r="52" spans="1:3">
      <c r="A52" t="s">
        <v>59</v>
      </c>
      <c r="B52">
        <v>0.99784061277705305</v>
      </c>
      <c r="C52" t="str" cm="1">
        <f t="array" aca="1" ref="C52" ca="1">_xlfn.TEXTJOIN("",TRUE,IFERROR((MID(A52,ROW(INDIRECT("1:"&amp;LEN(A52))),1)*1),""))</f>
        <v>70300</v>
      </c>
    </row>
    <row r="53" spans="1:3">
      <c r="A53" t="s">
        <v>60</v>
      </c>
      <c r="B53">
        <v>0.80378096479791294</v>
      </c>
      <c r="C53" t="str" cm="1">
        <f t="array" aca="1" ref="C53" ca="1">_xlfn.TEXTJOIN("",TRUE,IFERROR((MID(A53,ROW(INDIRECT("1:"&amp;LEN(A53))),1)*1),""))</f>
        <v>70300</v>
      </c>
    </row>
    <row r="54" spans="1:3">
      <c r="A54" t="s">
        <v>61</v>
      </c>
      <c r="B54">
        <v>0.99800358539765299</v>
      </c>
      <c r="C54" t="str" cm="1">
        <f t="array" aca="1" ref="C54" ca="1">_xlfn.TEXTJOIN("",TRUE,IFERROR((MID(A54,ROW(INDIRECT("1:"&amp;LEN(A54))),1)*1),""))</f>
        <v>10050</v>
      </c>
    </row>
    <row r="55" spans="1:3">
      <c r="A55" t="s">
        <v>62</v>
      </c>
      <c r="B55">
        <v>0.80378096479791294</v>
      </c>
      <c r="C55" t="str" cm="1">
        <f t="array" aca="1" ref="C55" ca="1">_xlfn.TEXTJOIN("",TRUE,IFERROR((MID(A55,ROW(INDIRECT("1:"&amp;LEN(A55))),1)*1),""))</f>
        <v>10050</v>
      </c>
    </row>
    <row r="56" spans="1:3">
      <c r="A56" t="s">
        <v>63</v>
      </c>
      <c r="B56">
        <v>0.99796284224250298</v>
      </c>
      <c r="C56" t="str" cm="1">
        <f t="array" aca="1" ref="C56" ca="1">_xlfn.TEXTJOIN("",TRUE,IFERROR((MID(A56,ROW(INDIRECT("1:"&amp;LEN(A56))),1)*1),""))</f>
        <v>100100</v>
      </c>
    </row>
    <row r="57" spans="1:3">
      <c r="A57" t="s">
        <v>64</v>
      </c>
      <c r="B57">
        <v>0.80378096479791294</v>
      </c>
      <c r="C57" t="str" cm="1">
        <f t="array" aca="1" ref="C57" ca="1">_xlfn.TEXTJOIN("",TRUE,IFERROR((MID(A57,ROW(INDIRECT("1:"&amp;LEN(A57))),1)*1),""))</f>
        <v>100100</v>
      </c>
    </row>
    <row r="58" spans="1:3">
      <c r="A58" t="s">
        <v>65</v>
      </c>
      <c r="B58">
        <v>0.99804432855280301</v>
      </c>
      <c r="C58" t="str" cm="1">
        <f t="array" aca="1" ref="C58" ca="1">_xlfn.TEXTJOIN("",TRUE,IFERROR((MID(A58,ROW(INDIRECT("1:"&amp;LEN(A58))),1)*1),""))</f>
        <v>100200</v>
      </c>
    </row>
    <row r="59" spans="1:3">
      <c r="A59" t="s">
        <v>66</v>
      </c>
      <c r="B59">
        <v>0.803617992177314</v>
      </c>
      <c r="C59" t="str" cm="1">
        <f t="array" aca="1" ref="C59" ca="1">_xlfn.TEXTJOIN("",TRUE,IFERROR((MID(A59,ROW(INDIRECT("1:"&amp;LEN(A59))),1)*1),""))</f>
        <v>100200</v>
      </c>
    </row>
    <row r="60" spans="1:3">
      <c r="A60" t="s">
        <v>67</v>
      </c>
      <c r="B60">
        <v>0.99804432855280301</v>
      </c>
      <c r="C60" t="str" cm="1">
        <f t="array" aca="1" ref="C60" ca="1">_xlfn.TEXTJOIN("",TRUE,IFERROR((MID(A60,ROW(INDIRECT("1:"&amp;LEN(A60))),1)*1),""))</f>
        <v>100300</v>
      </c>
    </row>
    <row r="61" spans="1:3">
      <c r="A61" t="s">
        <v>68</v>
      </c>
      <c r="B61">
        <v>0.80378096479791294</v>
      </c>
      <c r="C61" t="str" cm="1">
        <f t="array" aca="1" ref="C61" ca="1">_xlfn.TEXTJOIN("",TRUE,IFERROR((MID(A61,ROW(INDIRECT("1:"&amp;LEN(A61))),1)*1),""))</f>
        <v>100300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97C6-C558-4D3B-B753-7A4D257E31F1}">
  <dimension ref="A1:F80"/>
  <sheetViews>
    <sheetView zoomScale="70" zoomScaleNormal="70" workbookViewId="0">
      <selection activeCell="F46" sqref="F46"/>
    </sheetView>
  </sheetViews>
  <sheetFormatPr defaultRowHeight="15"/>
  <cols>
    <col min="1" max="1" width="30.140625" bestFit="1" customWidth="1"/>
    <col min="2" max="2" width="11.85546875" bestFit="1" customWidth="1"/>
    <col min="4" max="4" width="12.7109375" bestFit="1" customWidth="1"/>
    <col min="7" max="7" width="30.140625" bestFit="1" customWidth="1"/>
    <col min="10" max="10" width="21.7109375" bestFit="1" customWidth="1"/>
  </cols>
  <sheetData>
    <row r="1" spans="1:6">
      <c r="A1" t="s">
        <v>69</v>
      </c>
      <c r="B1" t="s">
        <v>70</v>
      </c>
    </row>
    <row r="2" spans="1:6">
      <c r="A2" t="s">
        <v>0</v>
      </c>
      <c r="B2">
        <v>0.90584256844849997</v>
      </c>
      <c r="D2" t="s">
        <v>71</v>
      </c>
      <c r="E2" t="s">
        <v>72</v>
      </c>
      <c r="F2" t="s">
        <v>73</v>
      </c>
    </row>
    <row r="3" spans="1:6">
      <c r="A3" t="s">
        <v>74</v>
      </c>
      <c r="B3">
        <v>0.73940677966101698</v>
      </c>
      <c r="D3">
        <v>0.01</v>
      </c>
      <c r="E3">
        <f>B2</f>
        <v>0.90584256844849997</v>
      </c>
      <c r="F3">
        <f>B3</f>
        <v>0.73940677966101698</v>
      </c>
    </row>
    <row r="4" spans="1:6">
      <c r="A4" t="s">
        <v>1</v>
      </c>
      <c r="B4">
        <v>0.902949804432855</v>
      </c>
      <c r="D4">
        <v>0.1</v>
      </c>
      <c r="E4">
        <f>B4</f>
        <v>0.902949804432855</v>
      </c>
      <c r="F4">
        <f>B5</f>
        <v>0.7496740547588</v>
      </c>
    </row>
    <row r="5" spans="1:6">
      <c r="A5" t="s">
        <v>2</v>
      </c>
      <c r="B5">
        <v>0.7496740547588</v>
      </c>
      <c r="D5">
        <v>1</v>
      </c>
      <c r="E5">
        <f>B6</f>
        <v>0.88457464146023401</v>
      </c>
      <c r="F5">
        <f>B7</f>
        <v>0.78112777053454996</v>
      </c>
    </row>
    <row r="6" spans="1:6">
      <c r="A6" t="s">
        <v>3</v>
      </c>
      <c r="B6">
        <v>0.88457464146023401</v>
      </c>
      <c r="D6">
        <v>5</v>
      </c>
      <c r="E6">
        <f>B8</f>
        <v>0.83348272490221598</v>
      </c>
      <c r="F6">
        <f>B9</f>
        <v>0.79986962190351996</v>
      </c>
    </row>
    <row r="7" spans="1:6">
      <c r="A7" t="s">
        <v>4</v>
      </c>
      <c r="B7">
        <v>0.78112777053454996</v>
      </c>
      <c r="D7">
        <v>10</v>
      </c>
      <c r="E7">
        <f>B10</f>
        <v>0.81706323337679199</v>
      </c>
      <c r="F7">
        <f>B11</f>
        <v>0.804921773142112</v>
      </c>
    </row>
    <row r="8" spans="1:6">
      <c r="A8" t="s">
        <v>5</v>
      </c>
      <c r="B8">
        <v>0.83348272490221598</v>
      </c>
      <c r="D8">
        <v>20</v>
      </c>
      <c r="E8">
        <f>B12</f>
        <v>0.80642926988265895</v>
      </c>
      <c r="F8">
        <f>B13</f>
        <v>0.80378096479791294</v>
      </c>
    </row>
    <row r="9" spans="1:6">
      <c r="A9" t="s">
        <v>6</v>
      </c>
      <c r="B9">
        <v>0.79986962190351996</v>
      </c>
    </row>
    <row r="10" spans="1:6">
      <c r="A10" t="s">
        <v>7</v>
      </c>
      <c r="B10">
        <v>0.81706323337679199</v>
      </c>
    </row>
    <row r="11" spans="1:6">
      <c r="A11" t="s">
        <v>8</v>
      </c>
      <c r="B11">
        <v>0.804921773142112</v>
      </c>
    </row>
    <row r="12" spans="1:6">
      <c r="A12" t="s">
        <v>9</v>
      </c>
      <c r="B12">
        <v>0.80642926988265895</v>
      </c>
    </row>
    <row r="13" spans="1:6">
      <c r="A13" t="s">
        <v>10</v>
      </c>
      <c r="B13">
        <v>0.80378096479791294</v>
      </c>
    </row>
    <row r="17" spans="1:6">
      <c r="A17" t="s">
        <v>75</v>
      </c>
      <c r="B17" t="s">
        <v>76</v>
      </c>
      <c r="D17" t="s">
        <v>71</v>
      </c>
      <c r="E17" t="s">
        <v>72</v>
      </c>
      <c r="F17" t="s">
        <v>73</v>
      </c>
    </row>
    <row r="18" spans="1:6">
      <c r="A18" t="s">
        <v>14</v>
      </c>
      <c r="B18">
        <v>0.99759615384615297</v>
      </c>
      <c r="D18">
        <v>1</v>
      </c>
      <c r="E18">
        <f>B18</f>
        <v>0.99759615384615297</v>
      </c>
      <c r="F18">
        <f>B19</f>
        <v>0.68921121251629702</v>
      </c>
    </row>
    <row r="19" spans="1:6">
      <c r="A19" t="s">
        <v>15</v>
      </c>
      <c r="B19">
        <v>0.68921121251629702</v>
      </c>
      <c r="D19">
        <v>2</v>
      </c>
      <c r="E19">
        <f>B20</f>
        <v>0.83254563233376699</v>
      </c>
      <c r="F19">
        <f>B21</f>
        <v>0.77933507170795302</v>
      </c>
    </row>
    <row r="20" spans="1:6">
      <c r="A20" t="s">
        <v>16</v>
      </c>
      <c r="B20">
        <v>0.83254563233376699</v>
      </c>
      <c r="D20">
        <v>3</v>
      </c>
      <c r="E20">
        <f>B22</f>
        <v>0.82187092568448505</v>
      </c>
      <c r="F20">
        <f>B23</f>
        <v>0.77574967405475803</v>
      </c>
    </row>
    <row r="21" spans="1:6">
      <c r="A21" t="s">
        <v>17</v>
      </c>
      <c r="B21">
        <v>0.77933507170795302</v>
      </c>
      <c r="D21">
        <v>4</v>
      </c>
      <c r="E21">
        <f>B24</f>
        <v>0.81164439374185104</v>
      </c>
      <c r="F21">
        <f>B25</f>
        <v>0.78666883963494105</v>
      </c>
    </row>
    <row r="22" spans="1:6">
      <c r="A22" t="s">
        <v>18</v>
      </c>
      <c r="B22">
        <v>0.82187092568448505</v>
      </c>
      <c r="D22">
        <v>5</v>
      </c>
      <c r="E22">
        <f>B26</f>
        <v>0.80716264667535798</v>
      </c>
      <c r="F22">
        <f>B27</f>
        <v>0.79302477183833098</v>
      </c>
    </row>
    <row r="23" spans="1:6">
      <c r="A23" t="s">
        <v>19</v>
      </c>
      <c r="B23">
        <v>0.77574967405475803</v>
      </c>
      <c r="D23">
        <v>6</v>
      </c>
      <c r="E23">
        <f>B28</f>
        <v>0.80414765319426296</v>
      </c>
      <c r="F23">
        <f>B29</f>
        <v>0.79661016949152497</v>
      </c>
    </row>
    <row r="24" spans="1:6">
      <c r="A24" t="s">
        <v>20</v>
      </c>
      <c r="B24">
        <v>0.81164439374185104</v>
      </c>
      <c r="D24">
        <v>7</v>
      </c>
      <c r="E24">
        <f>B30</f>
        <v>0.80316981747066496</v>
      </c>
      <c r="F24">
        <f>B31</f>
        <v>0.80035853976531901</v>
      </c>
    </row>
    <row r="25" spans="1:6">
      <c r="A25" t="s">
        <v>21</v>
      </c>
      <c r="B25">
        <v>0.78666883963494105</v>
      </c>
    </row>
    <row r="26" spans="1:6">
      <c r="A26" t="s">
        <v>22</v>
      </c>
      <c r="B26">
        <v>0.80716264667535798</v>
      </c>
    </row>
    <row r="27" spans="1:6">
      <c r="A27" t="s">
        <v>23</v>
      </c>
      <c r="B27">
        <v>0.79302477183833098</v>
      </c>
    </row>
    <row r="28" spans="1:6">
      <c r="A28" t="s">
        <v>77</v>
      </c>
      <c r="B28">
        <v>0.80414765319426296</v>
      </c>
    </row>
    <row r="29" spans="1:6">
      <c r="A29" t="s">
        <v>78</v>
      </c>
      <c r="B29">
        <v>0.79661016949152497</v>
      </c>
    </row>
    <row r="30" spans="1:6">
      <c r="A30" t="s">
        <v>79</v>
      </c>
      <c r="B30">
        <v>0.80316981747066496</v>
      </c>
    </row>
    <row r="31" spans="1:6">
      <c r="A31" t="s">
        <v>80</v>
      </c>
      <c r="B31">
        <v>0.80035853976531901</v>
      </c>
    </row>
    <row r="33" spans="1:6">
      <c r="A33" t="s">
        <v>75</v>
      </c>
      <c r="B33" t="s">
        <v>76</v>
      </c>
      <c r="D33" t="s">
        <v>26</v>
      </c>
      <c r="E33" t="s">
        <v>72</v>
      </c>
      <c r="F33" t="s">
        <v>73</v>
      </c>
    </row>
    <row r="34" spans="1:6">
      <c r="A34" t="s">
        <v>31</v>
      </c>
      <c r="B34">
        <v>0.885185788787483</v>
      </c>
      <c r="D34">
        <v>50</v>
      </c>
      <c r="E34">
        <f>B34</f>
        <v>0.885185788787483</v>
      </c>
      <c r="F34">
        <f>B35</f>
        <v>0.77966101694915202</v>
      </c>
    </row>
    <row r="35" spans="1:6">
      <c r="A35" t="s">
        <v>32</v>
      </c>
      <c r="B35">
        <v>0.77966101694915202</v>
      </c>
      <c r="D35">
        <v>100</v>
      </c>
      <c r="E35">
        <f>B36</f>
        <v>0.93403683181225505</v>
      </c>
      <c r="F35">
        <f>B37</f>
        <v>0.76303780964797896</v>
      </c>
    </row>
    <row r="36" spans="1:6">
      <c r="A36" t="s">
        <v>35</v>
      </c>
      <c r="B36">
        <v>0.93403683181225505</v>
      </c>
      <c r="D36">
        <v>200</v>
      </c>
      <c r="E36">
        <f>B38</f>
        <v>0.97755052151238597</v>
      </c>
      <c r="F36">
        <f>B39</f>
        <v>0.74331812255540997</v>
      </c>
    </row>
    <row r="37" spans="1:6">
      <c r="A37" t="s">
        <v>36</v>
      </c>
      <c r="B37">
        <v>0.76303780964797896</v>
      </c>
      <c r="D37">
        <v>300</v>
      </c>
      <c r="E37">
        <f>B40</f>
        <v>0.99515156453715703</v>
      </c>
      <c r="F37">
        <f>B41</f>
        <v>0.73989569752281603</v>
      </c>
    </row>
    <row r="38" spans="1:6">
      <c r="A38" t="s">
        <v>39</v>
      </c>
      <c r="B38">
        <v>0.97755052151238597</v>
      </c>
    </row>
    <row r="39" spans="1:6">
      <c r="A39" t="s">
        <v>40</v>
      </c>
      <c r="B39">
        <v>0.74331812255540997</v>
      </c>
    </row>
    <row r="40" spans="1:6">
      <c r="A40" t="s">
        <v>43</v>
      </c>
      <c r="B40">
        <v>0.99515156453715703</v>
      </c>
    </row>
    <row r="41" spans="1:6">
      <c r="A41" t="s">
        <v>44</v>
      </c>
      <c r="B41">
        <v>0.73989569752281603</v>
      </c>
    </row>
    <row r="48" spans="1:6">
      <c r="A48" t="s">
        <v>75</v>
      </c>
      <c r="B48" t="s">
        <v>76</v>
      </c>
      <c r="D48" t="s">
        <v>26</v>
      </c>
      <c r="E48" t="s">
        <v>72</v>
      </c>
      <c r="F48" t="s">
        <v>73</v>
      </c>
    </row>
    <row r="49" spans="1:6">
      <c r="A49" t="s">
        <v>24</v>
      </c>
      <c r="B49">
        <v>0.80154009126466697</v>
      </c>
      <c r="D49" t="s">
        <v>81</v>
      </c>
      <c r="E49" t="s">
        <v>82</v>
      </c>
      <c r="F49" t="s">
        <v>73</v>
      </c>
    </row>
    <row r="50" spans="1:6">
      <c r="A50" t="s">
        <v>30</v>
      </c>
      <c r="B50">
        <v>0.80508474576271105</v>
      </c>
      <c r="D50">
        <v>50</v>
      </c>
      <c r="E50">
        <f>B49</f>
        <v>0.80154009126466697</v>
      </c>
      <c r="F50">
        <f>B50</f>
        <v>0.80508474576271105</v>
      </c>
    </row>
    <row r="51" spans="1:6">
      <c r="A51" t="s">
        <v>33</v>
      </c>
      <c r="B51">
        <v>0.81388526727509702</v>
      </c>
      <c r="D51">
        <v>100</v>
      </c>
      <c r="E51">
        <f>B51</f>
        <v>0.81388526727509702</v>
      </c>
      <c r="F51">
        <f>B52</f>
        <v>0.80622555410690999</v>
      </c>
    </row>
    <row r="52" spans="1:6">
      <c r="A52" t="s">
        <v>34</v>
      </c>
      <c r="B52">
        <v>0.80622555410690999</v>
      </c>
      <c r="D52">
        <v>200</v>
      </c>
      <c r="E52">
        <f>B53</f>
        <v>0.86595501955671395</v>
      </c>
      <c r="F52">
        <f>B54</f>
        <v>0.80573663624511005</v>
      </c>
    </row>
    <row r="53" spans="1:6">
      <c r="A53" t="s">
        <v>37</v>
      </c>
      <c r="B53">
        <v>0.86595501955671395</v>
      </c>
      <c r="D53">
        <v>300</v>
      </c>
      <c r="E53">
        <f>B55</f>
        <v>0.92882170795306296</v>
      </c>
      <c r="F53">
        <f>B56</f>
        <v>0.80541069100391105</v>
      </c>
    </row>
    <row r="54" spans="1:6">
      <c r="A54" t="s">
        <v>38</v>
      </c>
      <c r="B54">
        <v>0.80573663624511005</v>
      </c>
      <c r="D54" s="12" t="s">
        <v>83</v>
      </c>
      <c r="E54" t="s">
        <v>72</v>
      </c>
      <c r="F54" t="s">
        <v>73</v>
      </c>
    </row>
    <row r="55" spans="1:6">
      <c r="A55" t="s">
        <v>41</v>
      </c>
      <c r="B55">
        <v>0.92882170795306296</v>
      </c>
      <c r="D55">
        <v>50</v>
      </c>
      <c r="E55">
        <f>B57</f>
        <v>0.80121414602346797</v>
      </c>
      <c r="F55">
        <f>B58</f>
        <v>0.804595827900912</v>
      </c>
    </row>
    <row r="56" spans="1:6">
      <c r="A56" t="s">
        <v>42</v>
      </c>
      <c r="B56">
        <v>0.80541069100391105</v>
      </c>
      <c r="D56">
        <v>100</v>
      </c>
      <c r="E56">
        <f>B59</f>
        <v>0.81233702737939995</v>
      </c>
      <c r="F56">
        <f>B60</f>
        <v>0.80606258148631005</v>
      </c>
    </row>
    <row r="57" spans="1:6">
      <c r="A57" t="s">
        <v>45</v>
      </c>
      <c r="B57">
        <v>0.80121414602346797</v>
      </c>
      <c r="D57">
        <v>200</v>
      </c>
      <c r="E57">
        <f>B61</f>
        <v>0.86607724902216399</v>
      </c>
      <c r="F57">
        <f>B62</f>
        <v>0.80606258148631005</v>
      </c>
    </row>
    <row r="58" spans="1:6">
      <c r="A58" t="s">
        <v>46</v>
      </c>
      <c r="B58">
        <v>0.804595827900912</v>
      </c>
      <c r="D58">
        <v>300</v>
      </c>
      <c r="E58">
        <f>B63</f>
        <v>0.93236636245110804</v>
      </c>
      <c r="F58">
        <f>B64</f>
        <v>0.80622555410690999</v>
      </c>
    </row>
    <row r="59" spans="1:6">
      <c r="A59" t="s">
        <v>47</v>
      </c>
      <c r="B59">
        <v>0.81233702737939995</v>
      </c>
      <c r="D59" t="s">
        <v>84</v>
      </c>
      <c r="E59" t="s">
        <v>72</v>
      </c>
      <c r="F59" t="s">
        <v>73</v>
      </c>
    </row>
    <row r="60" spans="1:6">
      <c r="A60" t="s">
        <v>48</v>
      </c>
      <c r="B60">
        <v>0.80606258148631005</v>
      </c>
      <c r="D60">
        <v>50</v>
      </c>
      <c r="E60">
        <f>B65</f>
        <v>0.80072522816166802</v>
      </c>
      <c r="F60">
        <f>B66</f>
        <v>0.80378096479791294</v>
      </c>
    </row>
    <row r="61" spans="1:6">
      <c r="A61" t="s">
        <v>49</v>
      </c>
      <c r="B61">
        <v>0.86607724902216399</v>
      </c>
      <c r="D61">
        <v>100</v>
      </c>
      <c r="E61">
        <f>B67</f>
        <v>0.80867014341590604</v>
      </c>
      <c r="F61">
        <f>B68</f>
        <v>0.80589960886570999</v>
      </c>
    </row>
    <row r="62" spans="1:6">
      <c r="A62" t="s">
        <v>50</v>
      </c>
      <c r="B62">
        <v>0.80606258148631005</v>
      </c>
      <c r="D62">
        <v>200</v>
      </c>
      <c r="E62">
        <f>B69</f>
        <v>0.86791069100391105</v>
      </c>
      <c r="F62">
        <f>B70</f>
        <v>0.80687744458930899</v>
      </c>
    </row>
    <row r="63" spans="1:6">
      <c r="A63" t="s">
        <v>51</v>
      </c>
      <c r="B63">
        <v>0.93236636245110804</v>
      </c>
      <c r="D63">
        <v>300</v>
      </c>
      <c r="E63">
        <f>B71</f>
        <v>0.93228487614080802</v>
      </c>
      <c r="F63">
        <f>B72</f>
        <v>0.805247718383311</v>
      </c>
    </row>
    <row r="64" spans="1:6">
      <c r="A64" t="s">
        <v>52</v>
      </c>
      <c r="B64">
        <v>0.80622555410690999</v>
      </c>
      <c r="D64" t="s">
        <v>85</v>
      </c>
      <c r="E64" t="s">
        <v>72</v>
      </c>
      <c r="F64" t="s">
        <v>73</v>
      </c>
    </row>
    <row r="65" spans="1:6">
      <c r="A65" t="s">
        <v>53</v>
      </c>
      <c r="B65">
        <v>0.80072522816166802</v>
      </c>
      <c r="D65">
        <v>50</v>
      </c>
      <c r="E65">
        <f>B73</f>
        <v>0.80092894393741798</v>
      </c>
      <c r="F65">
        <f>B74</f>
        <v>0.80410691003911305</v>
      </c>
    </row>
    <row r="66" spans="1:6">
      <c r="A66" t="s">
        <v>54</v>
      </c>
      <c r="B66">
        <v>0.80378096479791294</v>
      </c>
      <c r="D66">
        <v>100</v>
      </c>
      <c r="E66">
        <f>B75</f>
        <v>0.80968872229465405</v>
      </c>
      <c r="F66">
        <f>B76</f>
        <v>0.80589960886570999</v>
      </c>
    </row>
    <row r="67" spans="1:6">
      <c r="A67" t="s">
        <v>55</v>
      </c>
      <c r="B67">
        <v>0.80867014341590604</v>
      </c>
      <c r="D67">
        <v>200</v>
      </c>
      <c r="E67">
        <f>B77</f>
        <v>0.86098435462842204</v>
      </c>
      <c r="F67">
        <f>B78</f>
        <v>0.80655149934810899</v>
      </c>
    </row>
    <row r="68" spans="1:6">
      <c r="A68" t="s">
        <v>56</v>
      </c>
      <c r="B68">
        <v>0.80589960886570999</v>
      </c>
      <c r="D68">
        <v>300</v>
      </c>
      <c r="E68">
        <f>B79</f>
        <v>0.94018904823989502</v>
      </c>
      <c r="F68">
        <f>B80</f>
        <v>0.80557366362451099</v>
      </c>
    </row>
    <row r="69" spans="1:6">
      <c r="A69" t="s">
        <v>57</v>
      </c>
      <c r="B69">
        <v>0.86791069100391105</v>
      </c>
    </row>
    <row r="70" spans="1:6">
      <c r="A70" t="s">
        <v>58</v>
      </c>
      <c r="B70">
        <v>0.80687744458930899</v>
      </c>
    </row>
    <row r="71" spans="1:6">
      <c r="A71" t="s">
        <v>59</v>
      </c>
      <c r="B71">
        <v>0.93228487614080802</v>
      </c>
    </row>
    <row r="72" spans="1:6">
      <c r="A72" t="s">
        <v>60</v>
      </c>
      <c r="B72">
        <v>0.805247718383311</v>
      </c>
    </row>
    <row r="73" spans="1:6">
      <c r="A73" t="s">
        <v>61</v>
      </c>
      <c r="B73">
        <v>0.80092894393741798</v>
      </c>
    </row>
    <row r="74" spans="1:6">
      <c r="A74" t="s">
        <v>62</v>
      </c>
      <c r="B74">
        <v>0.80410691003911305</v>
      </c>
    </row>
    <row r="75" spans="1:6">
      <c r="A75" t="s">
        <v>63</v>
      </c>
      <c r="B75">
        <v>0.80968872229465405</v>
      </c>
    </row>
    <row r="76" spans="1:6">
      <c r="A76" t="s">
        <v>64</v>
      </c>
      <c r="B76">
        <v>0.80589960886570999</v>
      </c>
    </row>
    <row r="77" spans="1:6">
      <c r="A77" t="s">
        <v>65</v>
      </c>
      <c r="B77">
        <v>0.86098435462842204</v>
      </c>
    </row>
    <row r="78" spans="1:6">
      <c r="A78" t="s">
        <v>66</v>
      </c>
      <c r="B78">
        <v>0.80655149934810899</v>
      </c>
    </row>
    <row r="79" spans="1:6">
      <c r="A79" t="s">
        <v>67</v>
      </c>
      <c r="B79">
        <v>0.94018904823989502</v>
      </c>
    </row>
    <row r="80" spans="1:6">
      <c r="A80" t="s">
        <v>68</v>
      </c>
      <c r="B80">
        <v>0.80557366362451099</v>
      </c>
    </row>
  </sheetData>
  <conditionalFormatting sqref="F3:F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8:F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4:F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0:F6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CC02-70C0-4250-AFCD-B64F8D162DD2}">
  <dimension ref="A1:F80"/>
  <sheetViews>
    <sheetView zoomScale="70" zoomScaleNormal="70" workbookViewId="0">
      <selection activeCell="K56" sqref="K56"/>
    </sheetView>
  </sheetViews>
  <sheetFormatPr defaultRowHeight="15"/>
  <cols>
    <col min="1" max="1" width="30.140625" bestFit="1" customWidth="1"/>
    <col min="2" max="2" width="11.85546875" bestFit="1" customWidth="1"/>
  </cols>
  <sheetData>
    <row r="1" spans="1:6">
      <c r="A1" t="s">
        <v>69</v>
      </c>
      <c r="B1" t="s">
        <v>70</v>
      </c>
    </row>
    <row r="2" spans="1:6">
      <c r="A2" t="s">
        <v>0</v>
      </c>
      <c r="B2">
        <v>0.99287140005702801</v>
      </c>
      <c r="D2" t="s">
        <v>71</v>
      </c>
      <c r="E2" t="s">
        <v>72</v>
      </c>
      <c r="F2" t="s">
        <v>73</v>
      </c>
    </row>
    <row r="3" spans="1:6">
      <c r="A3" t="s">
        <v>74</v>
      </c>
      <c r="B3">
        <v>0.667046750285062</v>
      </c>
      <c r="D3">
        <v>0.01</v>
      </c>
      <c r="E3">
        <f>B2</f>
        <v>0.99287140005702801</v>
      </c>
      <c r="F3">
        <f>B3</f>
        <v>0.667046750285062</v>
      </c>
    </row>
    <row r="4" spans="1:6">
      <c r="A4" t="s">
        <v>1</v>
      </c>
      <c r="B4">
        <v>0.992301112061591</v>
      </c>
      <c r="D4">
        <v>0.1</v>
      </c>
      <c r="E4">
        <f>B4</f>
        <v>0.992301112061591</v>
      </c>
      <c r="F4">
        <f>B5</f>
        <v>0.70239452679589498</v>
      </c>
    </row>
    <row r="5" spans="1:6">
      <c r="A5" t="s">
        <v>2</v>
      </c>
      <c r="B5">
        <v>0.70239452679589498</v>
      </c>
      <c r="D5">
        <v>1</v>
      </c>
      <c r="E5">
        <f>B6</f>
        <v>0.988736812090105</v>
      </c>
      <c r="F5">
        <f>B7</f>
        <v>0.73318129988597402</v>
      </c>
    </row>
    <row r="6" spans="1:6">
      <c r="A6" t="s">
        <v>3</v>
      </c>
      <c r="B6">
        <v>0.988736812090105</v>
      </c>
      <c r="D6">
        <v>5</v>
      </c>
      <c r="E6">
        <f>B8</f>
        <v>0.95181066438551398</v>
      </c>
      <c r="F6">
        <f>B9</f>
        <v>0.75427594070695503</v>
      </c>
    </row>
    <row r="7" spans="1:6">
      <c r="A7" t="s">
        <v>4</v>
      </c>
      <c r="B7">
        <v>0.73318129988597402</v>
      </c>
      <c r="D7">
        <v>10</v>
      </c>
      <c r="E7">
        <f>B10</f>
        <v>0.925292272597661</v>
      </c>
      <c r="F7">
        <f>B11</f>
        <v>0.75883694412770797</v>
      </c>
    </row>
    <row r="8" spans="1:6">
      <c r="A8" t="s">
        <v>5</v>
      </c>
      <c r="B8">
        <v>0.95181066438551398</v>
      </c>
      <c r="D8">
        <v>20</v>
      </c>
      <c r="E8">
        <f>B12</f>
        <v>0.89563729683490101</v>
      </c>
      <c r="F8">
        <f>B13</f>
        <v>0.76795895096921296</v>
      </c>
    </row>
    <row r="9" spans="1:6">
      <c r="A9" t="s">
        <v>6</v>
      </c>
      <c r="B9">
        <v>0.75427594070695503</v>
      </c>
    </row>
    <row r="10" spans="1:6">
      <c r="A10" t="s">
        <v>7</v>
      </c>
      <c r="B10">
        <v>0.925292272597661</v>
      </c>
    </row>
    <row r="11" spans="1:6">
      <c r="A11" t="s">
        <v>8</v>
      </c>
      <c r="B11">
        <v>0.75883694412770797</v>
      </c>
    </row>
    <row r="12" spans="1:6">
      <c r="A12" t="s">
        <v>9</v>
      </c>
      <c r="B12">
        <v>0.89563729683490101</v>
      </c>
    </row>
    <row r="13" spans="1:6">
      <c r="A13" t="s">
        <v>10</v>
      </c>
      <c r="B13">
        <v>0.76795895096921296</v>
      </c>
    </row>
    <row r="17" spans="1:6">
      <c r="A17" t="s">
        <v>69</v>
      </c>
      <c r="B17" t="s">
        <v>70</v>
      </c>
      <c r="D17" t="s">
        <v>71</v>
      </c>
      <c r="E17" t="s">
        <v>72</v>
      </c>
      <c r="F17" t="s">
        <v>73</v>
      </c>
    </row>
    <row r="18" spans="1:6">
      <c r="A18" t="s">
        <v>14</v>
      </c>
      <c r="B18">
        <v>0.99857428001140502</v>
      </c>
      <c r="D18">
        <v>1</v>
      </c>
      <c r="E18">
        <f>B18</f>
        <v>0.99857428001140502</v>
      </c>
      <c r="F18">
        <f>B19</f>
        <v>0.68643101482326097</v>
      </c>
    </row>
    <row r="19" spans="1:6">
      <c r="A19" t="s">
        <v>15</v>
      </c>
      <c r="B19">
        <v>0.68643101482326097</v>
      </c>
      <c r="D19">
        <v>2</v>
      </c>
      <c r="E19">
        <f>B20</f>
        <v>0.84488166524094599</v>
      </c>
      <c r="F19">
        <f>B21</f>
        <v>0.756556442417331</v>
      </c>
    </row>
    <row r="20" spans="1:6">
      <c r="A20" t="s">
        <v>16</v>
      </c>
      <c r="B20">
        <v>0.84488166524094599</v>
      </c>
      <c r="D20">
        <v>3</v>
      </c>
      <c r="E20">
        <f>B22</f>
        <v>0.83119475335044202</v>
      </c>
      <c r="F20">
        <f>B23</f>
        <v>0.75826681870011403</v>
      </c>
    </row>
    <row r="21" spans="1:6">
      <c r="A21" t="s">
        <v>17</v>
      </c>
      <c r="B21">
        <v>0.756556442417331</v>
      </c>
      <c r="D21">
        <v>4</v>
      </c>
      <c r="E21">
        <f>B24</f>
        <v>0.81978899344168799</v>
      </c>
      <c r="F21">
        <f>B25</f>
        <v>0.76681870011402498</v>
      </c>
    </row>
    <row r="22" spans="1:6">
      <c r="A22" t="s">
        <v>18</v>
      </c>
      <c r="B22">
        <v>0.83119475335044202</v>
      </c>
      <c r="D22">
        <v>5</v>
      </c>
      <c r="E22">
        <f>B26</f>
        <v>0.81365839749073199</v>
      </c>
      <c r="F22">
        <f>B27</f>
        <v>0.77537058152793603</v>
      </c>
    </row>
    <row r="23" spans="1:6">
      <c r="A23" t="s">
        <v>19</v>
      </c>
      <c r="B23">
        <v>0.75826681870011403</v>
      </c>
      <c r="D23">
        <v>6</v>
      </c>
      <c r="E23">
        <f>B28</f>
        <v>0.80952380952380898</v>
      </c>
      <c r="F23">
        <f>B29</f>
        <v>0.78050171037628202</v>
      </c>
    </row>
    <row r="24" spans="1:6">
      <c r="A24" t="s">
        <v>20</v>
      </c>
      <c r="B24">
        <v>0.81978899344168799</v>
      </c>
      <c r="D24">
        <v>7</v>
      </c>
      <c r="E24">
        <f>B30</f>
        <v>0.80581693755346395</v>
      </c>
      <c r="F24">
        <f>B31</f>
        <v>0.77708095781071795</v>
      </c>
    </row>
    <row r="25" spans="1:6">
      <c r="A25" t="s">
        <v>21</v>
      </c>
      <c r="B25">
        <v>0.76681870011402498</v>
      </c>
    </row>
    <row r="26" spans="1:6">
      <c r="A26" t="s">
        <v>22</v>
      </c>
      <c r="B26">
        <v>0.81365839749073199</v>
      </c>
    </row>
    <row r="27" spans="1:6">
      <c r="A27" t="s">
        <v>23</v>
      </c>
      <c r="B27">
        <v>0.77537058152793603</v>
      </c>
    </row>
    <row r="28" spans="1:6">
      <c r="A28" t="s">
        <v>77</v>
      </c>
      <c r="B28">
        <v>0.80952380952380898</v>
      </c>
    </row>
    <row r="29" spans="1:6">
      <c r="A29" t="s">
        <v>78</v>
      </c>
      <c r="B29">
        <v>0.78050171037628202</v>
      </c>
    </row>
    <row r="30" spans="1:6">
      <c r="A30" t="s">
        <v>79</v>
      </c>
      <c r="B30">
        <v>0.80581693755346395</v>
      </c>
    </row>
    <row r="31" spans="1:6">
      <c r="A31" t="s">
        <v>80</v>
      </c>
      <c r="B31">
        <v>0.77708095781071795</v>
      </c>
    </row>
    <row r="33" spans="1:6">
      <c r="A33" t="s">
        <v>69</v>
      </c>
      <c r="B33" t="s">
        <v>70</v>
      </c>
      <c r="D33" t="s">
        <v>26</v>
      </c>
      <c r="E33" t="s">
        <v>72</v>
      </c>
      <c r="F33" t="s">
        <v>73</v>
      </c>
    </row>
    <row r="34" spans="1:6">
      <c r="A34" t="s">
        <v>31</v>
      </c>
      <c r="B34">
        <v>0.91802110065583098</v>
      </c>
      <c r="D34">
        <v>50</v>
      </c>
      <c r="E34">
        <f>B34</f>
        <v>0.91802110065583098</v>
      </c>
      <c r="F34">
        <f>B35</f>
        <v>0.74800456100342005</v>
      </c>
    </row>
    <row r="35" spans="1:6">
      <c r="A35" t="s">
        <v>32</v>
      </c>
      <c r="B35">
        <v>0.74800456100342005</v>
      </c>
      <c r="D35">
        <v>100</v>
      </c>
      <c r="E35">
        <f>B36</f>
        <v>0.960079840319361</v>
      </c>
      <c r="F35">
        <f>B37</f>
        <v>0.73090079817559805</v>
      </c>
    </row>
    <row r="36" spans="1:6">
      <c r="A36" t="s">
        <v>35</v>
      </c>
      <c r="B36">
        <v>0.960079840319361</v>
      </c>
      <c r="D36">
        <v>200</v>
      </c>
      <c r="E36">
        <f>B38</f>
        <v>0.98859424009124597</v>
      </c>
      <c r="F36">
        <f>B39</f>
        <v>0.72063854047890497</v>
      </c>
    </row>
    <row r="37" spans="1:6">
      <c r="A37" t="s">
        <v>36</v>
      </c>
      <c r="B37">
        <v>0.73090079817559805</v>
      </c>
      <c r="D37">
        <v>300</v>
      </c>
      <c r="E37">
        <f>B40</f>
        <v>0.99857428001140502</v>
      </c>
      <c r="F37">
        <f>B41</f>
        <v>0.71664766248574596</v>
      </c>
    </row>
    <row r="38" spans="1:6">
      <c r="A38" t="s">
        <v>39</v>
      </c>
      <c r="B38">
        <v>0.98859424009124597</v>
      </c>
    </row>
    <row r="39" spans="1:6">
      <c r="A39" t="s">
        <v>40</v>
      </c>
      <c r="B39">
        <v>0.72063854047890497</v>
      </c>
    </row>
    <row r="40" spans="1:6">
      <c r="A40" t="s">
        <v>43</v>
      </c>
      <c r="B40">
        <v>0.99857428001140502</v>
      </c>
    </row>
    <row r="41" spans="1:6">
      <c r="A41" t="s">
        <v>44</v>
      </c>
      <c r="B41">
        <v>0.71664766248574596</v>
      </c>
    </row>
    <row r="48" spans="1:6">
      <c r="A48" t="s">
        <v>69</v>
      </c>
      <c r="B48" t="s">
        <v>70</v>
      </c>
      <c r="D48" t="s">
        <v>26</v>
      </c>
      <c r="E48" t="s">
        <v>72</v>
      </c>
      <c r="F48" t="s">
        <v>73</v>
      </c>
    </row>
    <row r="49" spans="1:6">
      <c r="A49" t="s">
        <v>24</v>
      </c>
      <c r="B49">
        <v>0.80938123752494995</v>
      </c>
      <c r="D49" t="s">
        <v>81</v>
      </c>
      <c r="E49" t="s">
        <v>82</v>
      </c>
      <c r="F49" t="s">
        <v>73</v>
      </c>
    </row>
    <row r="50" spans="1:6">
      <c r="A50" t="s">
        <v>30</v>
      </c>
      <c r="B50">
        <v>0.78905359179019297</v>
      </c>
      <c r="D50">
        <v>50</v>
      </c>
      <c r="E50">
        <f>B49</f>
        <v>0.80938123752494995</v>
      </c>
      <c r="F50">
        <f>B50</f>
        <v>0.78905359179019297</v>
      </c>
    </row>
    <row r="51" spans="1:6">
      <c r="A51" t="s">
        <v>33</v>
      </c>
      <c r="B51">
        <v>0.86740804106073499</v>
      </c>
      <c r="D51">
        <v>100</v>
      </c>
      <c r="E51">
        <f>B51</f>
        <v>0.86740804106073499</v>
      </c>
      <c r="F51">
        <f>B52</f>
        <v>0.78734321550741104</v>
      </c>
    </row>
    <row r="52" spans="1:6">
      <c r="A52" t="s">
        <v>34</v>
      </c>
      <c r="B52">
        <v>0.78734321550741104</v>
      </c>
      <c r="D52">
        <v>200</v>
      </c>
      <c r="E52">
        <f>B53</f>
        <v>0.94596521243227805</v>
      </c>
      <c r="F52">
        <f>B54</f>
        <v>0.78278221208665899</v>
      </c>
    </row>
    <row r="53" spans="1:6">
      <c r="A53" t="s">
        <v>37</v>
      </c>
      <c r="B53">
        <v>0.94596521243227805</v>
      </c>
      <c r="D53">
        <v>300</v>
      </c>
      <c r="E53">
        <f>B55</f>
        <v>0.98973481608212099</v>
      </c>
      <c r="F53">
        <f>B56</f>
        <v>0.78164196123147001</v>
      </c>
    </row>
    <row r="54" spans="1:6">
      <c r="A54" t="s">
        <v>38</v>
      </c>
      <c r="B54">
        <v>0.78278221208665899</v>
      </c>
      <c r="D54" s="12" t="s">
        <v>83</v>
      </c>
      <c r="E54" t="s">
        <v>72</v>
      </c>
      <c r="F54" t="s">
        <v>73</v>
      </c>
    </row>
    <row r="55" spans="1:6">
      <c r="A55" t="s">
        <v>41</v>
      </c>
      <c r="B55">
        <v>0.98973481608212099</v>
      </c>
      <c r="D55">
        <v>50</v>
      </c>
      <c r="E55">
        <f>B57</f>
        <v>0.80638722554890196</v>
      </c>
      <c r="F55">
        <f>B58</f>
        <v>0.78962371721778701</v>
      </c>
    </row>
    <row r="56" spans="1:6">
      <c r="A56" t="s">
        <v>42</v>
      </c>
      <c r="B56">
        <v>0.78164196123147001</v>
      </c>
      <c r="D56">
        <v>100</v>
      </c>
      <c r="E56">
        <f>B59</f>
        <v>0.86184773310521801</v>
      </c>
      <c r="F56">
        <f>B60</f>
        <v>0.78791334093500498</v>
      </c>
    </row>
    <row r="57" spans="1:6">
      <c r="A57" t="s">
        <v>45</v>
      </c>
      <c r="B57">
        <v>0.80638722554890196</v>
      </c>
      <c r="D57">
        <v>200</v>
      </c>
      <c r="E57">
        <f>B61</f>
        <v>0.95594525235243799</v>
      </c>
      <c r="F57">
        <f>B62</f>
        <v>0.78449258836944102</v>
      </c>
    </row>
    <row r="58" spans="1:6">
      <c r="A58" t="s">
        <v>46</v>
      </c>
      <c r="B58">
        <v>0.78962371721778701</v>
      </c>
      <c r="D58">
        <v>300</v>
      </c>
      <c r="E58">
        <f>B63</f>
        <v>0.99429712004562298</v>
      </c>
      <c r="F58">
        <f>B64</f>
        <v>0.78107183580387596</v>
      </c>
    </row>
    <row r="59" spans="1:6">
      <c r="A59" t="s">
        <v>47</v>
      </c>
      <c r="B59">
        <v>0.86184773310521801</v>
      </c>
      <c r="D59" t="s">
        <v>84</v>
      </c>
      <c r="E59" t="s">
        <v>72</v>
      </c>
      <c r="F59" t="s">
        <v>73</v>
      </c>
    </row>
    <row r="60" spans="1:6">
      <c r="A60" t="s">
        <v>48</v>
      </c>
      <c r="B60">
        <v>0.78791334093500498</v>
      </c>
      <c r="D60">
        <v>50</v>
      </c>
      <c r="E60">
        <f>B65</f>
        <v>0.80710008554319901</v>
      </c>
      <c r="F60">
        <f>B66</f>
        <v>0.78905359179019297</v>
      </c>
    </row>
    <row r="61" spans="1:6">
      <c r="A61" t="s">
        <v>49</v>
      </c>
      <c r="B61">
        <v>0.95594525235243799</v>
      </c>
      <c r="D61">
        <v>100</v>
      </c>
      <c r="E61">
        <f>B67</f>
        <v>0.86940404904476698</v>
      </c>
      <c r="F61">
        <f>B68</f>
        <v>0.78620296465222295</v>
      </c>
    </row>
    <row r="62" spans="1:6">
      <c r="A62" t="s">
        <v>50</v>
      </c>
      <c r="B62">
        <v>0.78449258836944102</v>
      </c>
      <c r="D62">
        <v>200</v>
      </c>
      <c r="E62">
        <f>B69</f>
        <v>0.96321642429426801</v>
      </c>
      <c r="F62">
        <f>B70</f>
        <v>0.78335233751425304</v>
      </c>
    </row>
    <row r="63" spans="1:6">
      <c r="A63" t="s">
        <v>51</v>
      </c>
      <c r="B63">
        <v>0.99429712004562298</v>
      </c>
      <c r="D63">
        <v>300</v>
      </c>
      <c r="E63">
        <f>B71</f>
        <v>0.99472483604220097</v>
      </c>
      <c r="F63">
        <f>B72</f>
        <v>0.78107183580387596</v>
      </c>
    </row>
    <row r="64" spans="1:6">
      <c r="A64" t="s">
        <v>52</v>
      </c>
      <c r="B64">
        <v>0.78107183580387596</v>
      </c>
      <c r="D64" t="s">
        <v>85</v>
      </c>
      <c r="E64" t="s">
        <v>72</v>
      </c>
      <c r="F64" t="s">
        <v>73</v>
      </c>
    </row>
    <row r="65" spans="1:6">
      <c r="A65" t="s">
        <v>53</v>
      </c>
      <c r="B65">
        <v>0.80710008554319901</v>
      </c>
      <c r="D65">
        <v>50</v>
      </c>
      <c r="E65">
        <f>B73</f>
        <v>0.80481893356144796</v>
      </c>
      <c r="F65">
        <f>B74</f>
        <v>0.78962371721778701</v>
      </c>
    </row>
    <row r="66" spans="1:6">
      <c r="A66" t="s">
        <v>54</v>
      </c>
      <c r="B66">
        <v>0.78905359179019297</v>
      </c>
      <c r="D66">
        <v>100</v>
      </c>
      <c r="E66">
        <f>B75</f>
        <v>0.86869118905047005</v>
      </c>
      <c r="F66">
        <f>B76</f>
        <v>0.78791334093500498</v>
      </c>
    </row>
    <row r="67" spans="1:6">
      <c r="A67" t="s">
        <v>55</v>
      </c>
      <c r="B67">
        <v>0.86940404904476698</v>
      </c>
      <c r="D67">
        <v>200</v>
      </c>
      <c r="E67">
        <f>B77</f>
        <v>0.96179070430567404</v>
      </c>
      <c r="F67">
        <f>B78</f>
        <v>0.78392246294184698</v>
      </c>
    </row>
    <row r="68" spans="1:6">
      <c r="A68" t="s">
        <v>56</v>
      </c>
      <c r="B68">
        <v>0.78620296465222295</v>
      </c>
      <c r="D68">
        <v>300</v>
      </c>
      <c r="E68">
        <f>B79</f>
        <v>0.99700598802395202</v>
      </c>
      <c r="F68">
        <f>B80</f>
        <v>0.78107183580387596</v>
      </c>
    </row>
    <row r="69" spans="1:6">
      <c r="A69" t="s">
        <v>57</v>
      </c>
      <c r="B69">
        <v>0.96321642429426801</v>
      </c>
    </row>
    <row r="70" spans="1:6">
      <c r="A70" t="s">
        <v>58</v>
      </c>
      <c r="B70">
        <v>0.78335233751425304</v>
      </c>
    </row>
    <row r="71" spans="1:6">
      <c r="A71" t="s">
        <v>59</v>
      </c>
      <c r="B71">
        <v>0.99472483604220097</v>
      </c>
    </row>
    <row r="72" spans="1:6">
      <c r="A72" t="s">
        <v>60</v>
      </c>
      <c r="B72">
        <v>0.78107183580387596</v>
      </c>
    </row>
    <row r="73" spans="1:6">
      <c r="A73" t="s">
        <v>61</v>
      </c>
      <c r="B73">
        <v>0.80481893356144796</v>
      </c>
    </row>
    <row r="74" spans="1:6">
      <c r="A74" t="s">
        <v>62</v>
      </c>
      <c r="B74">
        <v>0.78962371721778701</v>
      </c>
    </row>
    <row r="75" spans="1:6">
      <c r="A75" t="s">
        <v>63</v>
      </c>
      <c r="B75">
        <v>0.86869118905047005</v>
      </c>
    </row>
    <row r="76" spans="1:6">
      <c r="A76" t="s">
        <v>64</v>
      </c>
      <c r="B76">
        <v>0.78791334093500498</v>
      </c>
    </row>
    <row r="77" spans="1:6">
      <c r="A77" t="s">
        <v>65</v>
      </c>
      <c r="B77">
        <v>0.96179070430567404</v>
      </c>
    </row>
    <row r="78" spans="1:6">
      <c r="A78" t="s">
        <v>66</v>
      </c>
      <c r="B78">
        <v>0.78392246294184698</v>
      </c>
    </row>
    <row r="79" spans="1:6">
      <c r="A79" t="s">
        <v>67</v>
      </c>
      <c r="B79">
        <v>0.99700598802395202</v>
      </c>
    </row>
    <row r="80" spans="1:6">
      <c r="A80" t="s">
        <v>68</v>
      </c>
      <c r="B80">
        <v>0.78107183580387596</v>
      </c>
    </row>
  </sheetData>
  <conditionalFormatting sqref="F3:F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8:F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4:F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0:F6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B520-CBA3-4F79-8B2A-17F4E20A0EB7}">
  <dimension ref="A1:F80"/>
  <sheetViews>
    <sheetView tabSelected="1" zoomScale="85" zoomScaleNormal="85" workbookViewId="0">
      <selection activeCell="M10" sqref="M10"/>
    </sheetView>
  </sheetViews>
  <sheetFormatPr defaultRowHeight="15"/>
  <cols>
    <col min="1" max="1" width="30.140625" bestFit="1" customWidth="1"/>
    <col min="2" max="2" width="11.85546875" bestFit="1" customWidth="1"/>
    <col min="4" max="4" width="12.7109375" bestFit="1" customWidth="1"/>
    <col min="5" max="5" width="11.85546875" bestFit="1" customWidth="1"/>
    <col min="7" max="8" width="11.85546875" bestFit="1" customWidth="1"/>
    <col min="10" max="10" width="21.7109375" bestFit="1" customWidth="1"/>
    <col min="11" max="11" width="11.85546875" bestFit="1" customWidth="1"/>
  </cols>
  <sheetData>
    <row r="1" spans="1:6">
      <c r="A1" t="s">
        <v>69</v>
      </c>
      <c r="B1" t="s">
        <v>70</v>
      </c>
      <c r="D1" t="s">
        <v>86</v>
      </c>
    </row>
    <row r="2" spans="1:6">
      <c r="A2" t="s">
        <v>0</v>
      </c>
      <c r="B2">
        <v>0.99394910126356995</v>
      </c>
      <c r="D2" t="s">
        <v>71</v>
      </c>
      <c r="E2" t="s">
        <v>72</v>
      </c>
      <c r="F2" t="s">
        <v>73</v>
      </c>
    </row>
    <row r="3" spans="1:6">
      <c r="A3" t="s">
        <v>74</v>
      </c>
      <c r="B3">
        <v>0.65053380782918102</v>
      </c>
      <c r="D3">
        <v>0.01</v>
      </c>
      <c r="E3">
        <f>B2</f>
        <v>0.99394910126356995</v>
      </c>
      <c r="F3">
        <f>Table16[[#This Row],[Score]]</f>
        <v>0.65053380782918102</v>
      </c>
    </row>
    <row r="4" spans="1:6">
      <c r="A4" t="s">
        <v>1</v>
      </c>
      <c r="B4">
        <v>0.99252536038440997</v>
      </c>
      <c r="D4">
        <v>0.1</v>
      </c>
      <c r="E4">
        <f>Table16[[#This Row],[Score]]</f>
        <v>0.99252536038440997</v>
      </c>
      <c r="F4">
        <f>B5</f>
        <v>0.70035587188612103</v>
      </c>
    </row>
    <row r="5" spans="1:6">
      <c r="A5" t="s">
        <v>2</v>
      </c>
      <c r="B5">
        <v>0.70035587188612103</v>
      </c>
      <c r="D5">
        <v>1</v>
      </c>
      <c r="E5">
        <f>B6</f>
        <v>0.9822032390105</v>
      </c>
      <c r="F5">
        <f>B7</f>
        <v>0.73665480427046204</v>
      </c>
    </row>
    <row r="6" spans="1:6">
      <c r="A6" t="s">
        <v>3</v>
      </c>
      <c r="B6">
        <v>0.9822032390105</v>
      </c>
      <c r="D6">
        <v>5</v>
      </c>
      <c r="E6">
        <f>B8</f>
        <v>0.93077059975084497</v>
      </c>
      <c r="F6">
        <f>B9</f>
        <v>0.75943060498220605</v>
      </c>
    </row>
    <row r="7" spans="1:6">
      <c r="A7" t="s">
        <v>4</v>
      </c>
      <c r="B7">
        <v>0.73665480427046204</v>
      </c>
      <c r="D7">
        <v>10</v>
      </c>
      <c r="E7">
        <f>B10</f>
        <v>0.87382096458444503</v>
      </c>
      <c r="F7">
        <f>B11</f>
        <v>0.76939501779359398</v>
      </c>
    </row>
    <row r="8" spans="1:6">
      <c r="A8" t="s">
        <v>5</v>
      </c>
      <c r="B8">
        <v>0.93077059975084497</v>
      </c>
      <c r="D8">
        <v>20</v>
      </c>
      <c r="E8">
        <f>B12</f>
        <v>0.82043068161594501</v>
      </c>
      <c r="F8">
        <f>B13</f>
        <v>0.77153024911031998</v>
      </c>
    </row>
    <row r="9" spans="1:6">
      <c r="A9" t="s">
        <v>6</v>
      </c>
      <c r="B9">
        <v>0.75943060498220605</v>
      </c>
    </row>
    <row r="10" spans="1:6">
      <c r="A10" t="s">
        <v>7</v>
      </c>
      <c r="B10">
        <v>0.87382096458444503</v>
      </c>
    </row>
    <row r="11" spans="1:6">
      <c r="A11" t="s">
        <v>8</v>
      </c>
      <c r="B11">
        <v>0.76939501779359398</v>
      </c>
    </row>
    <row r="12" spans="1:6">
      <c r="A12" t="s">
        <v>9</v>
      </c>
      <c r="B12">
        <v>0.82043068161594501</v>
      </c>
    </row>
    <row r="13" spans="1:6">
      <c r="A13" s="6" t="s">
        <v>10</v>
      </c>
      <c r="B13" s="6">
        <v>0.77153024911031998</v>
      </c>
    </row>
    <row r="17" spans="1:6">
      <c r="A17" s="2" t="s">
        <v>69</v>
      </c>
      <c r="B17" s="2" t="s">
        <v>70</v>
      </c>
      <c r="D17" t="s">
        <v>71</v>
      </c>
      <c r="E17" t="s">
        <v>72</v>
      </c>
      <c r="F17" t="s">
        <v>73</v>
      </c>
    </row>
    <row r="18" spans="1:6">
      <c r="A18" s="3" t="s">
        <v>14</v>
      </c>
      <c r="B18" s="3">
        <v>0.99768642107136496</v>
      </c>
      <c r="D18">
        <v>1</v>
      </c>
      <c r="E18">
        <f>Table7[[#This Row],[Score]]</f>
        <v>0.99768642107136496</v>
      </c>
      <c r="F18">
        <f>B19</f>
        <v>0.68683274021352303</v>
      </c>
    </row>
    <row r="19" spans="1:6">
      <c r="A19" s="4" t="s">
        <v>15</v>
      </c>
      <c r="B19" s="4">
        <v>0.68683274021352303</v>
      </c>
      <c r="D19">
        <v>2</v>
      </c>
      <c r="E19">
        <f>B20</f>
        <v>0.81633742658836095</v>
      </c>
      <c r="F19">
        <f>B21</f>
        <v>0.75943060498220605</v>
      </c>
    </row>
    <row r="20" spans="1:6">
      <c r="A20" s="3" t="s">
        <v>16</v>
      </c>
      <c r="B20" s="3">
        <v>0.81633742658836095</v>
      </c>
      <c r="D20">
        <v>3</v>
      </c>
      <c r="E20">
        <f>B22</f>
        <v>0.80939668980245505</v>
      </c>
      <c r="F20">
        <f>B23</f>
        <v>0.74377224199288205</v>
      </c>
    </row>
    <row r="21" spans="1:6">
      <c r="A21" s="4" t="s">
        <v>17</v>
      </c>
      <c r="B21" s="4">
        <v>0.75943060498220605</v>
      </c>
      <c r="D21">
        <v>4</v>
      </c>
      <c r="E21">
        <f>B24</f>
        <v>0.79640505428012098</v>
      </c>
      <c r="F21">
        <f>B25</f>
        <v>0.76014234875444797</v>
      </c>
    </row>
    <row r="22" spans="1:6">
      <c r="A22" s="3" t="s">
        <v>18</v>
      </c>
      <c r="B22" s="3">
        <v>0.80939668980245505</v>
      </c>
      <c r="D22">
        <v>5</v>
      </c>
      <c r="E22">
        <f>B26</f>
        <v>0.79017618793379596</v>
      </c>
      <c r="F22">
        <f>B27</f>
        <v>0.76156583629893204</v>
      </c>
    </row>
    <row r="23" spans="1:6">
      <c r="A23" s="4" t="s">
        <v>19</v>
      </c>
      <c r="B23" s="4">
        <v>0.74377224199288205</v>
      </c>
      <c r="D23">
        <v>6</v>
      </c>
      <c r="E23">
        <f>B28</f>
        <v>0.78715073856558104</v>
      </c>
      <c r="F23">
        <f>B29</f>
        <v>0.76654804270462595</v>
      </c>
    </row>
    <row r="24" spans="1:6">
      <c r="A24" s="3" t="s">
        <v>20</v>
      </c>
      <c r="B24" s="3">
        <v>0.79640505428012098</v>
      </c>
      <c r="D24">
        <v>7</v>
      </c>
      <c r="E24">
        <f>B30</f>
        <v>0.78643886812600095</v>
      </c>
      <c r="F24">
        <f>B31</f>
        <v>0.76654804270462595</v>
      </c>
    </row>
    <row r="25" spans="1:6">
      <c r="A25" s="4" t="s">
        <v>21</v>
      </c>
      <c r="B25" s="4">
        <v>0.76014234875444797</v>
      </c>
    </row>
    <row r="26" spans="1:6">
      <c r="A26" s="3" t="s">
        <v>22</v>
      </c>
      <c r="B26" s="3">
        <v>0.79017618793379596</v>
      </c>
    </row>
    <row r="27" spans="1:6">
      <c r="A27" s="4" t="s">
        <v>23</v>
      </c>
      <c r="B27" s="4">
        <v>0.76156583629893204</v>
      </c>
    </row>
    <row r="28" spans="1:6">
      <c r="A28" s="3" t="s">
        <v>77</v>
      </c>
      <c r="B28" s="3">
        <v>0.78715073856558104</v>
      </c>
    </row>
    <row r="29" spans="1:6">
      <c r="A29" s="4" t="s">
        <v>78</v>
      </c>
      <c r="B29" s="4">
        <v>0.76654804270462595</v>
      </c>
    </row>
    <row r="30" spans="1:6">
      <c r="A30" s="3" t="s">
        <v>79</v>
      </c>
      <c r="B30" s="3">
        <v>0.78643886812600095</v>
      </c>
    </row>
    <row r="31" spans="1:6">
      <c r="A31" s="8" t="s">
        <v>80</v>
      </c>
      <c r="B31" s="8">
        <v>0.76654804270462595</v>
      </c>
    </row>
    <row r="33" spans="1:6">
      <c r="A33" s="2" t="s">
        <v>69</v>
      </c>
      <c r="B33" s="2" t="s">
        <v>70</v>
      </c>
      <c r="D33" t="s">
        <v>26</v>
      </c>
      <c r="E33" t="s">
        <v>72</v>
      </c>
      <c r="F33" t="s">
        <v>73</v>
      </c>
    </row>
    <row r="34" spans="1:6">
      <c r="A34" s="4" t="s">
        <v>31</v>
      </c>
      <c r="B34" s="4">
        <v>0.89855846235985004</v>
      </c>
      <c r="D34">
        <v>50</v>
      </c>
      <c r="E34">
        <f>B34</f>
        <v>0.89855846235985004</v>
      </c>
      <c r="F34">
        <f>B35</f>
        <v>0.74875444839857597</v>
      </c>
    </row>
    <row r="35" spans="1:6">
      <c r="A35" s="7" t="s">
        <v>32</v>
      </c>
      <c r="B35" s="7">
        <v>0.74875444839857597</v>
      </c>
      <c r="D35">
        <v>100</v>
      </c>
      <c r="E35">
        <f>B36</f>
        <v>0.95070297205908505</v>
      </c>
      <c r="F35">
        <f>B37</f>
        <v>0.738078291814946</v>
      </c>
    </row>
    <row r="36" spans="1:6">
      <c r="A36" s="4" t="s">
        <v>35</v>
      </c>
      <c r="B36" s="4">
        <v>0.95070297205908505</v>
      </c>
      <c r="D36">
        <v>200</v>
      </c>
      <c r="E36">
        <f>B38</f>
        <v>0.99661861541199503</v>
      </c>
      <c r="F36">
        <f>B39</f>
        <v>0.72028469750889601</v>
      </c>
    </row>
    <row r="37" spans="1:6">
      <c r="A37" s="4" t="s">
        <v>36</v>
      </c>
      <c r="B37" s="4">
        <v>0.738078291814946</v>
      </c>
      <c r="D37">
        <v>300</v>
      </c>
      <c r="E37">
        <f>B40</f>
        <v>0.99768642107136496</v>
      </c>
      <c r="F37">
        <f>B41</f>
        <v>0.72882562277579999</v>
      </c>
    </row>
    <row r="38" spans="1:6">
      <c r="A38" s="4" t="s">
        <v>39</v>
      </c>
      <c r="B38" s="4">
        <v>0.99661861541199503</v>
      </c>
    </row>
    <row r="39" spans="1:6">
      <c r="A39" s="4" t="s">
        <v>40</v>
      </c>
      <c r="B39" s="4">
        <v>0.72028469750889601</v>
      </c>
    </row>
    <row r="40" spans="1:6">
      <c r="A40" s="4" t="s">
        <v>43</v>
      </c>
      <c r="B40" s="4">
        <v>0.99768642107136496</v>
      </c>
    </row>
    <row r="41" spans="1:6">
      <c r="A41" s="8" t="s">
        <v>44</v>
      </c>
      <c r="B41" s="8">
        <v>0.72882562277579999</v>
      </c>
    </row>
    <row r="48" spans="1:6">
      <c r="A48" s="2" t="s">
        <v>69</v>
      </c>
      <c r="B48" s="2" t="s">
        <v>70</v>
      </c>
      <c r="D48" t="s">
        <v>26</v>
      </c>
      <c r="E48" t="s">
        <v>72</v>
      </c>
      <c r="F48" t="s">
        <v>73</v>
      </c>
    </row>
    <row r="49" spans="1:6">
      <c r="A49" s="4" t="s">
        <v>24</v>
      </c>
      <c r="B49" s="4">
        <v>0.79391350774159097</v>
      </c>
      <c r="D49" t="s">
        <v>81</v>
      </c>
      <c r="E49" t="s">
        <v>82</v>
      </c>
      <c r="F49" t="s">
        <v>73</v>
      </c>
    </row>
    <row r="50" spans="1:6">
      <c r="A50" s="3" t="s">
        <v>30</v>
      </c>
      <c r="B50" s="3">
        <v>0.77508896797153004</v>
      </c>
      <c r="D50">
        <v>50</v>
      </c>
      <c r="E50">
        <f>Table8[[#This Row],[Score]]</f>
        <v>0.77508896797153004</v>
      </c>
      <c r="F50">
        <f>B50</f>
        <v>0.77508896797153004</v>
      </c>
    </row>
    <row r="51" spans="1:6">
      <c r="A51" s="4" t="s">
        <v>33</v>
      </c>
      <c r="B51" s="4">
        <v>0.82665954796227004</v>
      </c>
      <c r="D51">
        <v>100</v>
      </c>
      <c r="E51">
        <f>B51</f>
        <v>0.82665954796227004</v>
      </c>
      <c r="F51">
        <f>B52</f>
        <v>0.77366548042704597</v>
      </c>
    </row>
    <row r="52" spans="1:6">
      <c r="A52" s="3" t="s">
        <v>34</v>
      </c>
      <c r="B52" s="3">
        <v>0.77366548042704597</v>
      </c>
      <c r="D52">
        <v>200</v>
      </c>
      <c r="E52">
        <f>B53</f>
        <v>0.92881295604199998</v>
      </c>
      <c r="F52">
        <f>B54</f>
        <v>0.77081850533807805</v>
      </c>
    </row>
    <row r="53" spans="1:6">
      <c r="A53" s="4" t="s">
        <v>37</v>
      </c>
      <c r="B53" s="4">
        <v>0.92881295604199998</v>
      </c>
      <c r="D53">
        <v>300</v>
      </c>
      <c r="E53">
        <f>B55</f>
        <v>0.97650827549385999</v>
      </c>
      <c r="F53">
        <f>B56</f>
        <v>0.77081850533807805</v>
      </c>
    </row>
    <row r="54" spans="1:6">
      <c r="A54" s="3" t="s">
        <v>38</v>
      </c>
      <c r="B54" s="3">
        <v>0.77081850533807805</v>
      </c>
      <c r="D54" s="12" t="s">
        <v>83</v>
      </c>
      <c r="E54" t="s">
        <v>72</v>
      </c>
      <c r="F54" t="s">
        <v>73</v>
      </c>
    </row>
    <row r="55" spans="1:6">
      <c r="A55" s="4" t="s">
        <v>41</v>
      </c>
      <c r="B55" s="4">
        <v>0.97650827549385999</v>
      </c>
      <c r="D55">
        <v>50</v>
      </c>
      <c r="E55">
        <f>B57</f>
        <v>0.79337960491190596</v>
      </c>
      <c r="F55">
        <f>B58</f>
        <v>0.77437722419928801</v>
      </c>
    </row>
    <row r="56" spans="1:6">
      <c r="A56" s="3" t="s">
        <v>42</v>
      </c>
      <c r="B56" s="3">
        <v>0.77081850533807805</v>
      </c>
      <c r="D56">
        <v>100</v>
      </c>
      <c r="E56">
        <f>B59</f>
        <v>0.82790532123153504</v>
      </c>
      <c r="F56">
        <f>B60</f>
        <v>0.77437722419928801</v>
      </c>
    </row>
    <row r="57" spans="1:6">
      <c r="A57" s="4" t="s">
        <v>45</v>
      </c>
      <c r="B57" s="4">
        <v>0.79337960491190596</v>
      </c>
      <c r="D57">
        <v>200</v>
      </c>
      <c r="E57">
        <f>B61</f>
        <v>0.91030432461291999</v>
      </c>
      <c r="F57">
        <f>B62</f>
        <v>0.77010676156583602</v>
      </c>
    </row>
    <row r="58" spans="1:6">
      <c r="A58" s="3" t="s">
        <v>46</v>
      </c>
      <c r="B58" s="3">
        <v>0.77437722419928801</v>
      </c>
      <c r="D58">
        <v>300</v>
      </c>
      <c r="E58">
        <f>B63</f>
        <v>0.97899982203239</v>
      </c>
      <c r="F58">
        <f>B64</f>
        <v>0.76868327402135195</v>
      </c>
    </row>
    <row r="59" spans="1:6">
      <c r="A59" s="4" t="s">
        <v>47</v>
      </c>
      <c r="B59" s="4">
        <v>0.82790532123153504</v>
      </c>
      <c r="D59" t="s">
        <v>85</v>
      </c>
      <c r="E59" t="s">
        <v>72</v>
      </c>
      <c r="F59" t="s">
        <v>73</v>
      </c>
    </row>
    <row r="60" spans="1:6">
      <c r="A60" s="3" t="s">
        <v>48</v>
      </c>
      <c r="B60" s="3">
        <v>0.77437722419928801</v>
      </c>
      <c r="D60">
        <v>50</v>
      </c>
      <c r="E60">
        <f>B65</f>
        <v>0.79106602598327103</v>
      </c>
      <c r="F60">
        <f>B66</f>
        <v>0.77508896797153004</v>
      </c>
    </row>
    <row r="61" spans="1:6">
      <c r="A61" s="4" t="s">
        <v>49</v>
      </c>
      <c r="B61" s="4">
        <v>0.91030432461291999</v>
      </c>
      <c r="D61">
        <v>100</v>
      </c>
      <c r="E61">
        <f>B67</f>
        <v>0.82986296494038003</v>
      </c>
      <c r="F61">
        <f>B68</f>
        <v>0.77295373665480405</v>
      </c>
    </row>
    <row r="62" spans="1:6">
      <c r="A62" s="3" t="s">
        <v>50</v>
      </c>
      <c r="B62" s="3">
        <v>0.77010676156583602</v>
      </c>
      <c r="D62">
        <v>200</v>
      </c>
      <c r="E62">
        <f>B69</f>
        <v>0.91884676988788005</v>
      </c>
      <c r="F62">
        <f>B70</f>
        <v>0.77081850533807805</v>
      </c>
    </row>
    <row r="63" spans="1:6">
      <c r="A63" s="4" t="s">
        <v>51</v>
      </c>
      <c r="B63" s="4">
        <v>0.97899982203239</v>
      </c>
      <c r="D63">
        <v>300</v>
      </c>
      <c r="E63">
        <f>B71</f>
        <v>0.98202527140060503</v>
      </c>
      <c r="F63">
        <f>B72</f>
        <v>0.76868327402135195</v>
      </c>
    </row>
    <row r="64" spans="1:6">
      <c r="A64" s="3" t="s">
        <v>52</v>
      </c>
      <c r="B64" s="3">
        <v>0.76868327402135195</v>
      </c>
      <c r="D64" t="s">
        <v>87</v>
      </c>
      <c r="E64" t="s">
        <v>72</v>
      </c>
      <c r="F64" t="s">
        <v>73</v>
      </c>
    </row>
    <row r="65" spans="1:6">
      <c r="A65" s="4" t="s">
        <v>53</v>
      </c>
      <c r="B65" s="4">
        <v>0.79106602598327103</v>
      </c>
      <c r="D65">
        <v>50</v>
      </c>
      <c r="E65">
        <f>B73</f>
        <v>0.79231179925253603</v>
      </c>
      <c r="F65">
        <f>B74</f>
        <v>0.77508896797153004</v>
      </c>
    </row>
    <row r="66" spans="1:6">
      <c r="A66" s="3" t="s">
        <v>54</v>
      </c>
      <c r="B66" s="3">
        <v>0.77508896797153004</v>
      </c>
      <c r="D66">
        <v>100</v>
      </c>
      <c r="E66">
        <f>B75</f>
        <v>0.82932906211069501</v>
      </c>
      <c r="F66">
        <f>B76</f>
        <v>0.77295373665480405</v>
      </c>
    </row>
    <row r="67" spans="1:6">
      <c r="A67" s="4" t="s">
        <v>55</v>
      </c>
      <c r="B67" s="4">
        <v>0.82986296494038003</v>
      </c>
      <c r="D67">
        <v>200</v>
      </c>
      <c r="E67">
        <f>B77</f>
        <v>0.92311799252535998</v>
      </c>
      <c r="F67">
        <f>B78</f>
        <v>0.77081850533807805</v>
      </c>
    </row>
    <row r="68" spans="1:6">
      <c r="A68" s="3" t="s">
        <v>56</v>
      </c>
      <c r="B68" s="3">
        <v>0.77295373665480405</v>
      </c>
      <c r="D68">
        <v>300</v>
      </c>
      <c r="E68">
        <f>B79</f>
        <v>0.97579640505428</v>
      </c>
      <c r="F68">
        <f>B80</f>
        <v>0.76939501779359398</v>
      </c>
    </row>
    <row r="69" spans="1:6">
      <c r="A69" s="4" t="s">
        <v>57</v>
      </c>
      <c r="B69" s="4">
        <v>0.91884676988788005</v>
      </c>
    </row>
    <row r="70" spans="1:6">
      <c r="A70" s="3" t="s">
        <v>58</v>
      </c>
      <c r="B70" s="3">
        <v>0.77081850533807805</v>
      </c>
    </row>
    <row r="71" spans="1:6">
      <c r="A71" s="4" t="s">
        <v>59</v>
      </c>
      <c r="B71" s="4">
        <v>0.98202527140060503</v>
      </c>
      <c r="D71" s="9"/>
      <c r="E71" s="9"/>
      <c r="F71" s="9"/>
    </row>
    <row r="72" spans="1:6">
      <c r="A72" s="3" t="s">
        <v>60</v>
      </c>
      <c r="B72" s="3">
        <v>0.76868327402135195</v>
      </c>
      <c r="D72" s="10"/>
      <c r="E72" s="10"/>
      <c r="F72" s="10"/>
    </row>
    <row r="73" spans="1:6">
      <c r="A73" s="4" t="s">
        <v>61</v>
      </c>
      <c r="B73" s="4">
        <v>0.79231179925253603</v>
      </c>
      <c r="D73" s="11"/>
      <c r="E73" s="11"/>
      <c r="F73" s="11"/>
    </row>
    <row r="74" spans="1:6">
      <c r="A74" s="3" t="s">
        <v>62</v>
      </c>
      <c r="B74" s="3">
        <v>0.77508896797153004</v>
      </c>
      <c r="D74" s="10"/>
      <c r="E74" s="10"/>
      <c r="F74" s="10"/>
    </row>
    <row r="75" spans="1:6">
      <c r="A75" s="4" t="s">
        <v>63</v>
      </c>
      <c r="B75" s="4">
        <v>0.82932906211069501</v>
      </c>
      <c r="D75" s="11"/>
      <c r="E75" s="11"/>
      <c r="F75" s="11"/>
    </row>
    <row r="76" spans="1:6">
      <c r="A76" s="3" t="s">
        <v>64</v>
      </c>
      <c r="B76" s="3">
        <v>0.77295373665480405</v>
      </c>
    </row>
    <row r="77" spans="1:6">
      <c r="A77" s="4" t="s">
        <v>65</v>
      </c>
      <c r="B77" s="4">
        <v>0.92311799252535998</v>
      </c>
    </row>
    <row r="78" spans="1:6">
      <c r="A78" s="3" t="s">
        <v>66</v>
      </c>
      <c r="B78" s="3">
        <v>0.77081850533807805</v>
      </c>
    </row>
    <row r="79" spans="1:6">
      <c r="A79" s="4" t="s">
        <v>67</v>
      </c>
      <c r="B79" s="4">
        <v>0.97579640505428</v>
      </c>
    </row>
    <row r="80" spans="1:6">
      <c r="A80" s="3" t="s">
        <v>68</v>
      </c>
      <c r="B80" s="3">
        <v>0.76939501779359398</v>
      </c>
    </row>
  </sheetData>
  <conditionalFormatting sqref="F3:F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8:F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4:F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0:F6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D558-F3FF-4EF5-9D4B-BE916F02D652}">
  <dimension ref="A1:F76"/>
  <sheetViews>
    <sheetView zoomScale="70" zoomScaleNormal="70" workbookViewId="0">
      <selection activeCell="K39" sqref="K39"/>
    </sheetView>
  </sheetViews>
  <sheetFormatPr defaultRowHeight="15"/>
  <cols>
    <col min="1" max="1" width="33.140625" bestFit="1" customWidth="1"/>
    <col min="2" max="2" width="12.28515625" bestFit="1" customWidth="1"/>
  </cols>
  <sheetData>
    <row r="1" spans="1:6">
      <c r="A1" t="s">
        <v>69</v>
      </c>
      <c r="B1" t="s">
        <v>70</v>
      </c>
    </row>
    <row r="2" spans="1:6">
      <c r="A2" t="s">
        <v>0</v>
      </c>
      <c r="B2">
        <v>0.88886633806900495</v>
      </c>
      <c r="D2" t="s">
        <v>71</v>
      </c>
      <c r="E2" t="s">
        <v>72</v>
      </c>
      <c r="F2" t="s">
        <v>73</v>
      </c>
    </row>
    <row r="3" spans="1:6">
      <c r="A3" t="s">
        <v>74</v>
      </c>
      <c r="B3">
        <v>0.75407364453464698</v>
      </c>
      <c r="D3">
        <v>0.01</v>
      </c>
      <c r="E3">
        <f>B2</f>
        <v>0.88886633806900495</v>
      </c>
      <c r="F3">
        <f>B3</f>
        <v>0.75407364453464698</v>
      </c>
    </row>
    <row r="4" spans="1:6">
      <c r="A4" t="s">
        <v>1</v>
      </c>
      <c r="B4">
        <v>0.88701072774717304</v>
      </c>
      <c r="D4">
        <v>0.1</v>
      </c>
      <c r="E4">
        <f>B4</f>
        <v>0.88701072774717304</v>
      </c>
      <c r="F4">
        <f>B5</f>
        <v>0.75998840243548804</v>
      </c>
    </row>
    <row r="5" spans="1:6">
      <c r="A5" t="s">
        <v>2</v>
      </c>
      <c r="B5">
        <v>0.75998840243548804</v>
      </c>
      <c r="D5">
        <v>1</v>
      </c>
      <c r="E5">
        <f>B6</f>
        <v>0.86871556973035602</v>
      </c>
      <c r="F5">
        <f>B7</f>
        <v>0.77982023775007203</v>
      </c>
    </row>
    <row r="6" spans="1:6">
      <c r="A6" t="s">
        <v>3</v>
      </c>
      <c r="B6">
        <v>0.86871556973035602</v>
      </c>
      <c r="D6">
        <v>5</v>
      </c>
      <c r="E6">
        <f>B8</f>
        <v>0.83163235720498696</v>
      </c>
      <c r="F6">
        <f>B9</f>
        <v>0.79251957089011305</v>
      </c>
    </row>
    <row r="7" spans="1:6">
      <c r="A7" t="s">
        <v>4</v>
      </c>
      <c r="B7">
        <v>0.77982023775007203</v>
      </c>
      <c r="D7">
        <v>10</v>
      </c>
      <c r="E7">
        <f>B10</f>
        <v>0.81873006668599502</v>
      </c>
      <c r="F7">
        <f>B11</f>
        <v>0.79611481588866295</v>
      </c>
    </row>
    <row r="8" spans="1:6">
      <c r="A8" t="s">
        <v>5</v>
      </c>
      <c r="B8">
        <v>0.83163235720498696</v>
      </c>
      <c r="D8">
        <v>20</v>
      </c>
      <c r="E8">
        <f>B12</f>
        <v>0.80850971296027796</v>
      </c>
      <c r="F8">
        <f>B13</f>
        <v>0.79744853580747999</v>
      </c>
    </row>
    <row r="9" spans="1:6">
      <c r="A9" t="s">
        <v>6</v>
      </c>
      <c r="B9">
        <v>0.79251957089011305</v>
      </c>
    </row>
    <row r="10" spans="1:6">
      <c r="A10" t="s">
        <v>7</v>
      </c>
      <c r="B10">
        <v>0.81873006668599502</v>
      </c>
    </row>
    <row r="11" spans="1:6">
      <c r="A11" t="s">
        <v>8</v>
      </c>
      <c r="B11">
        <v>0.79611481588866295</v>
      </c>
    </row>
    <row r="12" spans="1:6">
      <c r="A12" t="s">
        <v>9</v>
      </c>
      <c r="B12">
        <v>0.80850971296027796</v>
      </c>
    </row>
    <row r="13" spans="1:6">
      <c r="A13" t="s">
        <v>10</v>
      </c>
      <c r="B13">
        <v>0.79744853580747999</v>
      </c>
    </row>
    <row r="17" spans="1:6">
      <c r="A17" t="s">
        <v>69</v>
      </c>
      <c r="B17" t="s">
        <v>70</v>
      </c>
      <c r="D17" t="s">
        <v>71</v>
      </c>
      <c r="E17" t="s">
        <v>72</v>
      </c>
      <c r="F17" t="s">
        <v>73</v>
      </c>
    </row>
    <row r="18" spans="1:6">
      <c r="A18" t="s">
        <v>14</v>
      </c>
      <c r="B18">
        <v>0.99860829225862502</v>
      </c>
      <c r="D18">
        <v>1</v>
      </c>
      <c r="E18">
        <f>B18</f>
        <v>0.99860829225862502</v>
      </c>
      <c r="F18">
        <f>B19</f>
        <v>0.64807190489997102</v>
      </c>
    </row>
    <row r="19" spans="1:6">
      <c r="A19" t="s">
        <v>15</v>
      </c>
      <c r="B19">
        <v>0.64807190489997102</v>
      </c>
      <c r="D19">
        <v>2</v>
      </c>
      <c r="E19">
        <f>B20</f>
        <v>0.83345897361554</v>
      </c>
      <c r="F19">
        <f>B21</f>
        <v>0.76555523340098497</v>
      </c>
    </row>
    <row r="20" spans="1:6">
      <c r="A20" t="s">
        <v>16</v>
      </c>
      <c r="B20">
        <v>0.83345897361554</v>
      </c>
      <c r="D20">
        <v>3</v>
      </c>
      <c r="E20">
        <f>B22</f>
        <v>0.82052768918527097</v>
      </c>
      <c r="F20">
        <f>B23</f>
        <v>0.761902000579878</v>
      </c>
    </row>
    <row r="21" spans="1:6">
      <c r="A21" t="s">
        <v>17</v>
      </c>
      <c r="B21">
        <v>0.76555523340098497</v>
      </c>
      <c r="D21">
        <v>4</v>
      </c>
      <c r="E21">
        <f>B24</f>
        <v>0.80843722818208097</v>
      </c>
      <c r="F21">
        <f>B25</f>
        <v>0.77744273702522404</v>
      </c>
    </row>
    <row r="22" spans="1:6">
      <c r="A22" t="s">
        <v>18</v>
      </c>
      <c r="B22">
        <v>0.82052768918527097</v>
      </c>
      <c r="D22">
        <v>5</v>
      </c>
      <c r="E22">
        <f>B26</f>
        <v>0.80374021455494304</v>
      </c>
      <c r="F22">
        <f>B27</f>
        <v>0.78550304436068397</v>
      </c>
    </row>
    <row r="23" spans="1:6">
      <c r="A23" t="s">
        <v>19</v>
      </c>
      <c r="B23">
        <v>0.761902000579878</v>
      </c>
      <c r="D23">
        <v>6</v>
      </c>
      <c r="E23">
        <f>B28</f>
        <v>0.80037692084662204</v>
      </c>
      <c r="F23">
        <f>B29</f>
        <v>0.79048999710060797</v>
      </c>
    </row>
    <row r="24" spans="1:6">
      <c r="A24" t="s">
        <v>20</v>
      </c>
      <c r="B24">
        <v>0.80843722818208097</v>
      </c>
      <c r="D24">
        <v>7</v>
      </c>
      <c r="E24">
        <f>B30</f>
        <v>0.79972455784285301</v>
      </c>
      <c r="F24">
        <f>B31</f>
        <v>0.79280951000289901</v>
      </c>
    </row>
    <row r="25" spans="1:6">
      <c r="A25" t="s">
        <v>21</v>
      </c>
      <c r="B25">
        <v>0.77744273702522404</v>
      </c>
    </row>
    <row r="26" spans="1:6">
      <c r="A26" t="s">
        <v>22</v>
      </c>
      <c r="B26">
        <v>0.80374021455494304</v>
      </c>
    </row>
    <row r="27" spans="1:6">
      <c r="A27" t="s">
        <v>23</v>
      </c>
      <c r="B27">
        <v>0.78550304436068397</v>
      </c>
    </row>
    <row r="28" spans="1:6">
      <c r="A28" t="s">
        <v>77</v>
      </c>
      <c r="B28">
        <v>0.80037692084662204</v>
      </c>
    </row>
    <row r="29" spans="1:6">
      <c r="A29" t="s">
        <v>78</v>
      </c>
      <c r="B29">
        <v>0.79048999710060797</v>
      </c>
    </row>
    <row r="30" spans="1:6">
      <c r="A30" t="s">
        <v>79</v>
      </c>
      <c r="B30">
        <v>0.79972455784285301</v>
      </c>
    </row>
    <row r="31" spans="1:6">
      <c r="A31" t="s">
        <v>80</v>
      </c>
      <c r="B31">
        <v>0.79280951000289901</v>
      </c>
    </row>
    <row r="33" spans="1:6">
      <c r="A33" t="s">
        <v>69</v>
      </c>
      <c r="B33" t="s">
        <v>70</v>
      </c>
      <c r="D33" t="s">
        <v>26</v>
      </c>
      <c r="E33" t="s">
        <v>72</v>
      </c>
      <c r="F33" t="s">
        <v>73</v>
      </c>
    </row>
    <row r="34" spans="1:6">
      <c r="A34" t="s">
        <v>31</v>
      </c>
      <c r="B34">
        <v>0.83889533198028399</v>
      </c>
      <c r="D34">
        <v>50</v>
      </c>
      <c r="E34">
        <f>B34</f>
        <v>0.83889533198028399</v>
      </c>
      <c r="F34">
        <f>B35</f>
        <v>0.78805450855320303</v>
      </c>
    </row>
    <row r="35" spans="1:6">
      <c r="A35" t="s">
        <v>32</v>
      </c>
      <c r="B35">
        <v>0.78805450855320303</v>
      </c>
      <c r="D35">
        <v>100</v>
      </c>
      <c r="E35">
        <f>B36</f>
        <v>0.87199188170484199</v>
      </c>
      <c r="F35">
        <f>B37</f>
        <v>0.77680487097709405</v>
      </c>
    </row>
    <row r="36" spans="1:6">
      <c r="A36" t="s">
        <v>35</v>
      </c>
      <c r="B36">
        <v>0.87199188170484199</v>
      </c>
      <c r="D36">
        <v>200</v>
      </c>
      <c r="E36">
        <f>B38</f>
        <v>0.91084372281820802</v>
      </c>
      <c r="F36">
        <f>B39</f>
        <v>0.76335169614380904</v>
      </c>
    </row>
    <row r="37" spans="1:6">
      <c r="A37" t="s">
        <v>36</v>
      </c>
      <c r="B37">
        <v>0.77680487097709405</v>
      </c>
      <c r="D37">
        <v>300</v>
      </c>
      <c r="E37">
        <f>B40</f>
        <v>0.93350246448245799</v>
      </c>
      <c r="F37">
        <f>B41</f>
        <v>0.75343577848651699</v>
      </c>
    </row>
    <row r="38" spans="1:6">
      <c r="A38" t="s">
        <v>39</v>
      </c>
      <c r="B38">
        <v>0.91084372281820802</v>
      </c>
    </row>
    <row r="39" spans="1:6">
      <c r="A39" t="s">
        <v>40</v>
      </c>
      <c r="B39">
        <v>0.76335169614380904</v>
      </c>
    </row>
    <row r="40" spans="1:6">
      <c r="A40" t="s">
        <v>43</v>
      </c>
      <c r="B40">
        <v>0.93350246448245799</v>
      </c>
    </row>
    <row r="41" spans="1:6">
      <c r="A41" t="s">
        <v>44</v>
      </c>
      <c r="B41">
        <v>0.75343577848651699</v>
      </c>
    </row>
    <row r="44" spans="1:6">
      <c r="A44" t="s">
        <v>69</v>
      </c>
      <c r="B44" t="s">
        <v>70</v>
      </c>
      <c r="D44" t="s">
        <v>26</v>
      </c>
      <c r="E44" t="s">
        <v>72</v>
      </c>
      <c r="F44" t="s">
        <v>73</v>
      </c>
    </row>
    <row r="45" spans="1:6">
      <c r="A45" t="s">
        <v>24</v>
      </c>
      <c r="B45">
        <v>0.79728906929544796</v>
      </c>
      <c r="D45" t="s">
        <v>81</v>
      </c>
      <c r="E45" t="s">
        <v>82</v>
      </c>
      <c r="F45" t="s">
        <v>73</v>
      </c>
    </row>
    <row r="46" spans="1:6">
      <c r="A46" t="s">
        <v>30</v>
      </c>
      <c r="B46">
        <v>0.79982603653232798</v>
      </c>
      <c r="D46">
        <v>50</v>
      </c>
      <c r="E46">
        <f>B45</f>
        <v>0.79728906929544796</v>
      </c>
      <c r="F46">
        <f>Table2[[#This Row],[Score]]</f>
        <v>0.78920890454030901</v>
      </c>
    </row>
    <row r="47" spans="1:6">
      <c r="A47" t="s">
        <v>33</v>
      </c>
      <c r="B47">
        <v>0.80107277471730898</v>
      </c>
      <c r="D47">
        <v>100</v>
      </c>
      <c r="E47">
        <f>Table2[[#This Row],[Score]]</f>
        <v>0.99317652977800097</v>
      </c>
      <c r="F47">
        <f>B48</f>
        <v>0.80069585387068698</v>
      </c>
    </row>
    <row r="48" spans="1:6">
      <c r="A48" t="s">
        <v>34</v>
      </c>
      <c r="B48">
        <v>0.80069585387068698</v>
      </c>
      <c r="D48">
        <v>200</v>
      </c>
      <c r="E48">
        <f>B49</f>
        <v>0.82033922876195997</v>
      </c>
      <c r="F48">
        <f>B50</f>
        <v>0.80069585387068698</v>
      </c>
    </row>
    <row r="49" spans="1:6">
      <c r="A49" t="s">
        <v>37</v>
      </c>
      <c r="B49">
        <v>0.82033922876195997</v>
      </c>
      <c r="D49">
        <v>300</v>
      </c>
      <c r="E49">
        <f>B51</f>
        <v>0.846984633227022</v>
      </c>
      <c r="F49">
        <f>B52</f>
        <v>0.79982603653232798</v>
      </c>
    </row>
    <row r="50" spans="1:6">
      <c r="A50" t="s">
        <v>38</v>
      </c>
      <c r="B50">
        <v>0.80069585387068698</v>
      </c>
      <c r="D50" s="12" t="s">
        <v>83</v>
      </c>
      <c r="E50" t="s">
        <v>72</v>
      </c>
      <c r="F50" t="s">
        <v>73</v>
      </c>
    </row>
    <row r="51" spans="1:6">
      <c r="A51" t="s">
        <v>41</v>
      </c>
      <c r="B51">
        <v>0.846984633227022</v>
      </c>
      <c r="D51">
        <v>50</v>
      </c>
      <c r="E51">
        <f>B53</f>
        <v>0.797115105827776</v>
      </c>
      <c r="F51">
        <f>B54</f>
        <v>0.79982603653232798</v>
      </c>
    </row>
    <row r="52" spans="1:6">
      <c r="A52" t="s">
        <v>42</v>
      </c>
      <c r="B52">
        <v>0.79982603653232798</v>
      </c>
      <c r="D52">
        <v>100</v>
      </c>
      <c r="E52">
        <f>B55</f>
        <v>0.79946361264134502</v>
      </c>
      <c r="F52">
        <f>B56</f>
        <v>0.80052189040301502</v>
      </c>
    </row>
    <row r="53" spans="1:6">
      <c r="A53" t="s">
        <v>45</v>
      </c>
      <c r="B53">
        <v>0.797115105827776</v>
      </c>
      <c r="D53">
        <v>200</v>
      </c>
      <c r="E53">
        <f>B57</f>
        <v>0.81946941142360097</v>
      </c>
      <c r="F53">
        <f>B58</f>
        <v>0.80034792693534296</v>
      </c>
    </row>
    <row r="54" spans="1:6">
      <c r="A54" t="s">
        <v>46</v>
      </c>
      <c r="B54">
        <v>0.79982603653232798</v>
      </c>
      <c r="D54">
        <v>300</v>
      </c>
      <c r="E54">
        <f>B59</f>
        <v>0.84817338358944605</v>
      </c>
      <c r="F54">
        <f>B60</f>
        <v>0.79994201217744199</v>
      </c>
    </row>
    <row r="55" spans="1:6">
      <c r="A55" t="s">
        <v>47</v>
      </c>
      <c r="B55">
        <v>0.79946361264134502</v>
      </c>
      <c r="D55" t="s">
        <v>84</v>
      </c>
      <c r="E55" t="s">
        <v>72</v>
      </c>
      <c r="F55" t="s">
        <v>73</v>
      </c>
    </row>
    <row r="56" spans="1:6">
      <c r="A56" t="s">
        <v>48</v>
      </c>
      <c r="B56">
        <v>0.80052189040301502</v>
      </c>
      <c r="D56">
        <v>50</v>
      </c>
      <c r="E56">
        <f>B61</f>
        <v>0.79710060887213596</v>
      </c>
      <c r="F56">
        <f>B62</f>
        <v>0.79982603653232798</v>
      </c>
    </row>
    <row r="57" spans="1:6">
      <c r="A57" t="s">
        <v>49</v>
      </c>
      <c r="B57">
        <v>0.81946941142360097</v>
      </c>
      <c r="D57">
        <v>100</v>
      </c>
      <c r="E57">
        <f>B63</f>
        <v>0.79943461873006605</v>
      </c>
      <c r="F57">
        <f>B64</f>
        <v>0.80063786604812903</v>
      </c>
    </row>
    <row r="58" spans="1:6">
      <c r="A58" t="s">
        <v>50</v>
      </c>
      <c r="B58">
        <v>0.80034792693534296</v>
      </c>
      <c r="D58">
        <v>200</v>
      </c>
      <c r="E58">
        <f>B65</f>
        <v>0.81794723108147205</v>
      </c>
      <c r="F58">
        <f>B66</f>
        <v>0.80028993911278601</v>
      </c>
    </row>
    <row r="59" spans="1:6">
      <c r="A59" t="s">
        <v>51</v>
      </c>
      <c r="B59">
        <v>0.84817338358944605</v>
      </c>
      <c r="D59">
        <v>300</v>
      </c>
      <c r="E59">
        <f>B67</f>
        <v>0.84585387068715501</v>
      </c>
      <c r="F59">
        <f>B68</f>
        <v>0.80023195129022895</v>
      </c>
    </row>
    <row r="60" spans="1:6">
      <c r="A60" t="s">
        <v>52</v>
      </c>
      <c r="B60">
        <v>0.79994201217744199</v>
      </c>
      <c r="D60" t="s">
        <v>85</v>
      </c>
      <c r="E60" t="s">
        <v>72</v>
      </c>
      <c r="F60" t="s">
        <v>73</v>
      </c>
    </row>
    <row r="61" spans="1:6">
      <c r="A61" t="s">
        <v>53</v>
      </c>
      <c r="B61">
        <v>0.79710060887213596</v>
      </c>
      <c r="D61">
        <v>50</v>
      </c>
      <c r="E61">
        <f>B69</f>
        <v>0.79710060887213596</v>
      </c>
      <c r="F61">
        <f>B70</f>
        <v>0.79982603653232798</v>
      </c>
    </row>
    <row r="62" spans="1:6">
      <c r="A62" t="s">
        <v>54</v>
      </c>
      <c r="B62">
        <v>0.79982603653232798</v>
      </c>
      <c r="D62">
        <v>100</v>
      </c>
      <c r="E62">
        <f>B71</f>
        <v>0.79953609741954101</v>
      </c>
      <c r="F62">
        <f>B72</f>
        <v>0.80069585387068698</v>
      </c>
    </row>
    <row r="63" spans="1:6">
      <c r="A63" t="s">
        <v>55</v>
      </c>
      <c r="B63">
        <v>0.79943461873006605</v>
      </c>
      <c r="D63">
        <v>200</v>
      </c>
      <c r="E63">
        <f>B73</f>
        <v>0.81948390837924001</v>
      </c>
      <c r="F63">
        <f>B74</f>
        <v>0.80034792693534296</v>
      </c>
    </row>
    <row r="64" spans="1:6">
      <c r="A64" t="s">
        <v>56</v>
      </c>
      <c r="B64">
        <v>0.80063786604812903</v>
      </c>
      <c r="D64">
        <v>300</v>
      </c>
      <c r="E64">
        <f>B75</f>
        <v>0.84534647723977896</v>
      </c>
      <c r="F64">
        <f>B76</f>
        <v>0.80034792693534296</v>
      </c>
    </row>
    <row r="65" spans="1:2">
      <c r="A65" t="s">
        <v>57</v>
      </c>
      <c r="B65">
        <v>0.81794723108147205</v>
      </c>
    </row>
    <row r="66" spans="1:2">
      <c r="A66" t="s">
        <v>58</v>
      </c>
      <c r="B66">
        <v>0.80028993911278601</v>
      </c>
    </row>
    <row r="67" spans="1:2">
      <c r="A67" t="s">
        <v>59</v>
      </c>
      <c r="B67">
        <v>0.84585387068715501</v>
      </c>
    </row>
    <row r="68" spans="1:2">
      <c r="A68" t="s">
        <v>60</v>
      </c>
      <c r="B68">
        <v>0.80023195129022895</v>
      </c>
    </row>
    <row r="69" spans="1:2">
      <c r="A69" t="s">
        <v>61</v>
      </c>
      <c r="B69">
        <v>0.79710060887213596</v>
      </c>
    </row>
    <row r="70" spans="1:2">
      <c r="A70" t="s">
        <v>62</v>
      </c>
      <c r="B70">
        <v>0.79982603653232798</v>
      </c>
    </row>
    <row r="71" spans="1:2">
      <c r="A71" t="s">
        <v>63</v>
      </c>
      <c r="B71">
        <v>0.79953609741954101</v>
      </c>
    </row>
    <row r="72" spans="1:2">
      <c r="A72" t="s">
        <v>64</v>
      </c>
      <c r="B72">
        <v>0.80069585387068698</v>
      </c>
    </row>
    <row r="73" spans="1:2">
      <c r="A73" t="s">
        <v>65</v>
      </c>
      <c r="B73">
        <v>0.81948390837924001</v>
      </c>
    </row>
    <row r="74" spans="1:2">
      <c r="A74" t="s">
        <v>66</v>
      </c>
      <c r="B74">
        <v>0.80034792693534296</v>
      </c>
    </row>
    <row r="75" spans="1:2">
      <c r="A75" t="s">
        <v>67</v>
      </c>
      <c r="B75">
        <v>0.84534647723977896</v>
      </c>
    </row>
    <row r="76" spans="1:2">
      <c r="A76" t="s">
        <v>68</v>
      </c>
      <c r="B76">
        <v>0.80034792693534296</v>
      </c>
    </row>
  </sheetData>
  <phoneticPr fontId="22" type="noConversion"/>
  <conditionalFormatting sqref="F3:F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6:F6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8:F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4:F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F04B-C162-49F8-8A7E-2F803943397A}">
  <dimension ref="A1:F76"/>
  <sheetViews>
    <sheetView zoomScale="70" zoomScaleNormal="70" workbookViewId="0">
      <selection activeCell="G22" sqref="G22"/>
    </sheetView>
  </sheetViews>
  <sheetFormatPr defaultRowHeight="15"/>
  <cols>
    <col min="1" max="1" width="34" bestFit="1" customWidth="1"/>
    <col min="4" max="4" width="12.7109375" bestFit="1" customWidth="1"/>
    <col min="7" max="7" width="30.140625" bestFit="1" customWidth="1"/>
    <col min="10" max="10" width="21.7109375" bestFit="1" customWidth="1"/>
  </cols>
  <sheetData>
    <row r="1" spans="1:6">
      <c r="A1" t="s">
        <v>69</v>
      </c>
      <c r="B1" t="s">
        <v>70</v>
      </c>
    </row>
    <row r="2" spans="1:6">
      <c r="A2" t="s">
        <v>74</v>
      </c>
      <c r="B2">
        <v>0.73072569488114703</v>
      </c>
      <c r="D2" t="s">
        <v>71</v>
      </c>
      <c r="E2" t="s">
        <v>72</v>
      </c>
      <c r="F2" t="s">
        <v>73</v>
      </c>
    </row>
    <row r="3" spans="1:6">
      <c r="A3" t="s">
        <v>2</v>
      </c>
      <c r="B3">
        <v>0.745818136083511</v>
      </c>
      <c r="D3">
        <v>0.01</v>
      </c>
      <c r="E3">
        <f>B8</f>
        <v>0.90359096912143799</v>
      </c>
      <c r="F3">
        <f>B2</f>
        <v>0.73072569488114703</v>
      </c>
    </row>
    <row r="4" spans="1:6">
      <c r="A4" t="s">
        <v>4</v>
      </c>
      <c r="B4">
        <v>0.77650609986165198</v>
      </c>
      <c r="D4">
        <v>0.1</v>
      </c>
      <c r="E4">
        <f>B9</f>
        <v>0.899974844349412</v>
      </c>
      <c r="F4">
        <f>B3</f>
        <v>0.745818136083511</v>
      </c>
    </row>
    <row r="5" spans="1:6">
      <c r="A5" t="s">
        <v>8</v>
      </c>
      <c r="B5">
        <v>0.79423971827442996</v>
      </c>
      <c r="D5">
        <v>1</v>
      </c>
      <c r="E5">
        <f>B10</f>
        <v>0.88456700836425295</v>
      </c>
      <c r="F5">
        <f>B4</f>
        <v>0.77650609986165198</v>
      </c>
    </row>
    <row r="6" spans="1:6">
      <c r="A6" t="s">
        <v>10</v>
      </c>
      <c r="B6" s="5">
        <v>0.794742799647843</v>
      </c>
      <c r="D6">
        <v>5</v>
      </c>
      <c r="E6">
        <f>B13</f>
        <v>0.83224325514118602</v>
      </c>
      <c r="F6">
        <f>B7</f>
        <v>0.79235316312413495</v>
      </c>
    </row>
    <row r="7" spans="1:6">
      <c r="A7" t="s">
        <v>6</v>
      </c>
      <c r="B7">
        <v>0.79235316312413495</v>
      </c>
      <c r="D7">
        <v>10</v>
      </c>
      <c r="E7">
        <f>B11</f>
        <v>0.81582919313250701</v>
      </c>
      <c r="F7">
        <f>B5</f>
        <v>0.79423971827442996</v>
      </c>
    </row>
    <row r="8" spans="1:6">
      <c r="A8" t="s">
        <v>0</v>
      </c>
      <c r="B8">
        <v>0.90359096912143799</v>
      </c>
      <c r="D8">
        <v>20</v>
      </c>
      <c r="E8">
        <f>B12</f>
        <v>0.806647380667882</v>
      </c>
      <c r="F8">
        <f>B6</f>
        <v>0.794742799647843</v>
      </c>
    </row>
    <row r="9" spans="1:6">
      <c r="A9" t="s">
        <v>1</v>
      </c>
      <c r="B9">
        <v>0.899974844349412</v>
      </c>
    </row>
    <row r="10" spans="1:6">
      <c r="A10" t="s">
        <v>3</v>
      </c>
      <c r="B10">
        <v>0.88456700836425295</v>
      </c>
    </row>
    <row r="11" spans="1:6">
      <c r="A11" t="s">
        <v>7</v>
      </c>
      <c r="B11">
        <v>0.81582919313250701</v>
      </c>
    </row>
    <row r="12" spans="1:6">
      <c r="A12" t="s">
        <v>9</v>
      </c>
      <c r="B12">
        <v>0.806647380667882</v>
      </c>
    </row>
    <row r="13" spans="1:6">
      <c r="A13" t="s">
        <v>5</v>
      </c>
      <c r="B13">
        <v>0.83224325514118602</v>
      </c>
    </row>
    <row r="16" spans="1:6">
      <c r="A16" s="2" t="s">
        <v>69</v>
      </c>
      <c r="B16" s="2" t="s">
        <v>70</v>
      </c>
    </row>
    <row r="17" spans="1:6">
      <c r="A17" s="3" t="s">
        <v>79</v>
      </c>
      <c r="B17" s="3">
        <v>0.80038991258411396</v>
      </c>
      <c r="D17" t="s">
        <v>71</v>
      </c>
      <c r="E17" t="s">
        <v>72</v>
      </c>
      <c r="F17" t="s">
        <v>73</v>
      </c>
    </row>
    <row r="18" spans="1:6">
      <c r="A18" s="3" t="s">
        <v>77</v>
      </c>
      <c r="B18" s="3">
        <v>0.80221369725174496</v>
      </c>
      <c r="D18">
        <v>1</v>
      </c>
      <c r="E18">
        <f>B17</f>
        <v>0.80038991258411396</v>
      </c>
      <c r="F18">
        <f>B30</f>
        <v>0.64193183247390195</v>
      </c>
    </row>
    <row r="19" spans="1:6">
      <c r="A19" s="3" t="s">
        <v>22</v>
      </c>
      <c r="B19" s="3">
        <v>0.804226149298786</v>
      </c>
      <c r="D19">
        <v>2</v>
      </c>
      <c r="E19">
        <f t="shared" ref="E19:E24" si="0">B18</f>
        <v>0.80221369725174496</v>
      </c>
      <c r="F19">
        <f>B29</f>
        <v>0.75499937114828297</v>
      </c>
    </row>
    <row r="20" spans="1:6">
      <c r="A20" s="3" t="s">
        <v>20</v>
      </c>
      <c r="B20" s="3">
        <v>0.80991761524432404</v>
      </c>
      <c r="D20">
        <v>3</v>
      </c>
      <c r="E20">
        <f t="shared" si="0"/>
        <v>0.804226149298786</v>
      </c>
      <c r="F20">
        <f>B28</f>
        <v>0.75814362973210903</v>
      </c>
    </row>
    <row r="21" spans="1:6">
      <c r="A21" s="3" t="s">
        <v>18</v>
      </c>
      <c r="B21" s="3">
        <v>0.82538834035595199</v>
      </c>
      <c r="D21">
        <v>4</v>
      </c>
      <c r="E21">
        <f t="shared" si="0"/>
        <v>0.80991761524432404</v>
      </c>
      <c r="F21">
        <f t="shared" ref="F21" si="1">B27</f>
        <v>0.76267136209281805</v>
      </c>
    </row>
    <row r="22" spans="1:6">
      <c r="A22" s="3" t="s">
        <v>16</v>
      </c>
      <c r="B22" s="3">
        <v>0.83931828186906399</v>
      </c>
      <c r="D22">
        <v>5</v>
      </c>
      <c r="E22">
        <f t="shared" si="0"/>
        <v>0.82538834035595199</v>
      </c>
      <c r="F22">
        <f>B26</f>
        <v>0.77411646333794404</v>
      </c>
    </row>
    <row r="23" spans="1:6">
      <c r="A23" s="3" t="s">
        <v>14</v>
      </c>
      <c r="B23" s="3">
        <v>0.99996855543676499</v>
      </c>
      <c r="D23">
        <v>6</v>
      </c>
      <c r="E23">
        <f t="shared" si="0"/>
        <v>0.83931828186906399</v>
      </c>
      <c r="F23">
        <f>B25</f>
        <v>0.78128537290906797</v>
      </c>
    </row>
    <row r="24" spans="1:6">
      <c r="A24" s="4" t="s">
        <v>80</v>
      </c>
      <c r="B24" s="23">
        <v>0.78229153565589205</v>
      </c>
      <c r="D24">
        <v>7</v>
      </c>
      <c r="E24">
        <f t="shared" si="0"/>
        <v>0.99996855543676499</v>
      </c>
      <c r="F24">
        <f>B24</f>
        <v>0.78229153565589205</v>
      </c>
    </row>
    <row r="25" spans="1:6">
      <c r="A25" s="4" t="s">
        <v>78</v>
      </c>
      <c r="B25" s="4">
        <v>0.78128537290906797</v>
      </c>
    </row>
    <row r="26" spans="1:6">
      <c r="A26" s="4" t="s">
        <v>23</v>
      </c>
      <c r="B26" s="4">
        <v>0.77411646333794404</v>
      </c>
    </row>
    <row r="27" spans="1:6">
      <c r="A27" s="4" t="s">
        <v>21</v>
      </c>
      <c r="B27" s="4">
        <v>0.76267136209281805</v>
      </c>
    </row>
    <row r="28" spans="1:6">
      <c r="A28" s="4" t="s">
        <v>19</v>
      </c>
      <c r="B28" s="4">
        <v>0.75814362973210903</v>
      </c>
    </row>
    <row r="29" spans="1:6">
      <c r="A29" s="4" t="s">
        <v>17</v>
      </c>
      <c r="B29" s="4">
        <v>0.75499937114828297</v>
      </c>
    </row>
    <row r="30" spans="1:6">
      <c r="A30" s="4" t="s">
        <v>15</v>
      </c>
      <c r="B30" s="4">
        <v>0.64193183247390195</v>
      </c>
    </row>
    <row r="33" spans="1:6">
      <c r="A33" s="2" t="s">
        <v>69</v>
      </c>
      <c r="B33" s="2" t="s">
        <v>70</v>
      </c>
      <c r="D33" t="s">
        <v>26</v>
      </c>
      <c r="E33" t="s">
        <v>72</v>
      </c>
      <c r="F33" t="s">
        <v>73</v>
      </c>
    </row>
    <row r="34" spans="1:6">
      <c r="A34" s="3" t="s">
        <v>43</v>
      </c>
      <c r="B34" s="3">
        <v>0.93424941827557995</v>
      </c>
      <c r="D34">
        <v>50</v>
      </c>
      <c r="E34">
        <f>B37</f>
        <v>0.84167662411169097</v>
      </c>
      <c r="F34">
        <f>B38</f>
        <v>0.780656521192302</v>
      </c>
    </row>
    <row r="35" spans="1:6">
      <c r="A35" s="3" t="s">
        <v>39</v>
      </c>
      <c r="B35" s="3">
        <v>0.90022640085529204</v>
      </c>
      <c r="D35">
        <v>100</v>
      </c>
      <c r="E35">
        <f>B36</f>
        <v>0.87469341550845803</v>
      </c>
      <c r="F35">
        <f t="shared" ref="F35:F37" si="2">B39</f>
        <v>0.77084643441076595</v>
      </c>
    </row>
    <row r="36" spans="1:6">
      <c r="A36" s="3" t="s">
        <v>35</v>
      </c>
      <c r="B36" s="3">
        <v>0.87469341550845803</v>
      </c>
      <c r="D36">
        <v>200</v>
      </c>
      <c r="E36">
        <f>B35</f>
        <v>0.90022640085529204</v>
      </c>
      <c r="F36">
        <f t="shared" si="2"/>
        <v>0.76443214689976102</v>
      </c>
    </row>
    <row r="37" spans="1:6">
      <c r="A37" s="3" t="s">
        <v>31</v>
      </c>
      <c r="B37" s="3">
        <v>0.84167662411169097</v>
      </c>
      <c r="D37">
        <v>300</v>
      </c>
      <c r="E37">
        <f>B34</f>
        <v>0.93424941827557995</v>
      </c>
      <c r="F37">
        <f t="shared" si="2"/>
        <v>0.746572758143629</v>
      </c>
    </row>
    <row r="38" spans="1:6">
      <c r="A38" s="4" t="s">
        <v>32</v>
      </c>
      <c r="B38" s="4">
        <v>0.780656521192302</v>
      </c>
    </row>
    <row r="39" spans="1:6">
      <c r="A39" s="4" t="s">
        <v>36</v>
      </c>
      <c r="B39" s="4">
        <v>0.77084643441076595</v>
      </c>
    </row>
    <row r="40" spans="1:6">
      <c r="A40" s="4" t="s">
        <v>40</v>
      </c>
      <c r="B40" s="4">
        <v>0.76443214689976102</v>
      </c>
    </row>
    <row r="41" spans="1:6">
      <c r="A41" s="4" t="s">
        <v>44</v>
      </c>
      <c r="B41" s="4">
        <v>0.746572758143629</v>
      </c>
    </row>
    <row r="44" spans="1:6">
      <c r="A44" s="2" t="s">
        <v>69</v>
      </c>
      <c r="B44" s="2" t="s">
        <v>70</v>
      </c>
      <c r="D44" t="s">
        <v>26</v>
      </c>
      <c r="E44" t="s">
        <v>72</v>
      </c>
      <c r="F44" t="s">
        <v>73</v>
      </c>
    </row>
    <row r="45" spans="1:6">
      <c r="A45" t="s">
        <v>88</v>
      </c>
      <c r="B45">
        <v>0.99182441355889495</v>
      </c>
      <c r="D45" t="s">
        <v>81</v>
      </c>
      <c r="E45" t="s">
        <v>82</v>
      </c>
      <c r="F45" t="s">
        <v>73</v>
      </c>
    </row>
    <row r="46" spans="1:6">
      <c r="A46" t="s">
        <v>30</v>
      </c>
      <c r="B46">
        <v>0.78920890454030901</v>
      </c>
      <c r="D46">
        <v>50</v>
      </c>
      <c r="E46">
        <f>B45</f>
        <v>0.99182441355889495</v>
      </c>
      <c r="F46">
        <f>Table2[[#This Row],[Score]]</f>
        <v>0.78920890454030901</v>
      </c>
    </row>
    <row r="47" spans="1:6">
      <c r="A47" t="s">
        <v>89</v>
      </c>
      <c r="B47">
        <v>0.99317652977800097</v>
      </c>
      <c r="D47">
        <v>100</v>
      </c>
      <c r="E47">
        <f>Table2[[#This Row],[Score]]</f>
        <v>0.99317652977800097</v>
      </c>
      <c r="F47">
        <f>B48</f>
        <v>0.78832851213683797</v>
      </c>
    </row>
    <row r="48" spans="1:6">
      <c r="A48" t="s">
        <v>34</v>
      </c>
      <c r="B48">
        <v>0.78832851213683797</v>
      </c>
      <c r="D48">
        <v>200</v>
      </c>
      <c r="E48">
        <f>B49</f>
        <v>0.99267341676624099</v>
      </c>
      <c r="F48">
        <f>B50</f>
        <v>0.78820274179348504</v>
      </c>
    </row>
    <row r="49" spans="1:6">
      <c r="A49" t="s">
        <v>90</v>
      </c>
      <c r="B49">
        <v>0.99267341676624099</v>
      </c>
      <c r="D49">
        <v>300</v>
      </c>
      <c r="E49">
        <f>B51</f>
        <v>0.99264197220300598</v>
      </c>
      <c r="F49">
        <f>B52</f>
        <v>0.78832851213683797</v>
      </c>
    </row>
    <row r="50" spans="1:6">
      <c r="A50" t="s">
        <v>38</v>
      </c>
      <c r="B50">
        <v>0.78820274179348504</v>
      </c>
      <c r="D50" s="12" t="s">
        <v>83</v>
      </c>
      <c r="E50" t="s">
        <v>72</v>
      </c>
      <c r="F50" t="s">
        <v>73</v>
      </c>
    </row>
    <row r="51" spans="1:6">
      <c r="A51" t="s">
        <v>91</v>
      </c>
      <c r="B51">
        <v>0.99264197220300598</v>
      </c>
      <c r="D51">
        <v>50</v>
      </c>
      <c r="E51">
        <f>B53</f>
        <v>0.99952833155147403</v>
      </c>
      <c r="F51">
        <f>B54</f>
        <v>0.78920890454030901</v>
      </c>
    </row>
    <row r="52" spans="1:6">
      <c r="A52" s="6" t="s">
        <v>42</v>
      </c>
      <c r="B52" s="6">
        <v>0.78832851213683797</v>
      </c>
      <c r="D52">
        <v>100</v>
      </c>
      <c r="E52">
        <f>B55</f>
        <v>0.999402553298534</v>
      </c>
      <c r="F52">
        <f>B56</f>
        <v>0.78920890454030901</v>
      </c>
    </row>
    <row r="53" spans="1:6">
      <c r="A53" t="s">
        <v>92</v>
      </c>
      <c r="B53">
        <v>0.99952833155147403</v>
      </c>
      <c r="D53">
        <v>200</v>
      </c>
      <c r="E53">
        <f>B57</f>
        <v>0.999371108735299</v>
      </c>
      <c r="F53">
        <f>B58</f>
        <v>0.78908313419695597</v>
      </c>
    </row>
    <row r="54" spans="1:6">
      <c r="A54" t="s">
        <v>46</v>
      </c>
      <c r="B54">
        <v>0.78920890454030901</v>
      </c>
      <c r="D54">
        <v>300</v>
      </c>
      <c r="E54">
        <f>B59</f>
        <v>0.999402553298534</v>
      </c>
      <c r="F54">
        <f>B60</f>
        <v>0.78996352660042701</v>
      </c>
    </row>
    <row r="55" spans="1:6">
      <c r="A55" t="s">
        <v>93</v>
      </c>
      <c r="B55">
        <v>0.999402553298534</v>
      </c>
      <c r="D55" t="s">
        <v>84</v>
      </c>
      <c r="E55" t="s">
        <v>72</v>
      </c>
      <c r="F55" t="s">
        <v>73</v>
      </c>
    </row>
    <row r="56" spans="1:6">
      <c r="A56" t="s">
        <v>48</v>
      </c>
      <c r="B56">
        <v>0.78920890454030901</v>
      </c>
      <c r="D56">
        <v>50</v>
      </c>
      <c r="E56">
        <f>B61</f>
        <v>0.99993711087352999</v>
      </c>
      <c r="F56">
        <f>B62</f>
        <v>0.78920890454030901</v>
      </c>
    </row>
    <row r="57" spans="1:6">
      <c r="A57" t="s">
        <v>94</v>
      </c>
      <c r="B57">
        <v>0.999371108735299</v>
      </c>
      <c r="D57">
        <v>100</v>
      </c>
      <c r="E57">
        <f>B63</f>
        <v>0.99981133262058897</v>
      </c>
      <c r="F57">
        <f>B64</f>
        <v>0.78971198591372105</v>
      </c>
    </row>
    <row r="58" spans="1:6">
      <c r="A58" t="s">
        <v>50</v>
      </c>
      <c r="B58">
        <v>0.78908313419695597</v>
      </c>
      <c r="D58">
        <v>200</v>
      </c>
      <c r="E58">
        <f>B65</f>
        <v>0.99987422174705998</v>
      </c>
      <c r="F58">
        <f>B66</f>
        <v>0.79046660797383905</v>
      </c>
    </row>
    <row r="59" spans="1:6">
      <c r="A59" t="s">
        <v>95</v>
      </c>
      <c r="B59">
        <v>0.999402553298534</v>
      </c>
      <c r="D59">
        <v>300</v>
      </c>
      <c r="E59">
        <f>B67</f>
        <v>0.99987422174705998</v>
      </c>
      <c r="F59">
        <f>B68</f>
        <v>0.78858005282354404</v>
      </c>
    </row>
    <row r="60" spans="1:6">
      <c r="A60" s="6" t="s">
        <v>52</v>
      </c>
      <c r="B60" s="6">
        <v>0.78996352660042701</v>
      </c>
      <c r="D60" t="s">
        <v>85</v>
      </c>
      <c r="E60" t="s">
        <v>72</v>
      </c>
      <c r="F60" t="s">
        <v>73</v>
      </c>
    </row>
    <row r="61" spans="1:6">
      <c r="A61" t="s">
        <v>96</v>
      </c>
      <c r="B61">
        <v>0.99993711087352999</v>
      </c>
      <c r="D61">
        <v>50</v>
      </c>
      <c r="E61">
        <f>B69</f>
        <v>0.99993711087352999</v>
      </c>
      <c r="F61">
        <f>B70</f>
        <v>0.78933467488366205</v>
      </c>
    </row>
    <row r="62" spans="1:6">
      <c r="A62" t="s">
        <v>54</v>
      </c>
      <c r="B62">
        <v>0.78920890454030901</v>
      </c>
      <c r="D62">
        <v>100</v>
      </c>
      <c r="E62">
        <f>B71</f>
        <v>0.99996855543676499</v>
      </c>
      <c r="F62">
        <f>B72</f>
        <v>0.78895736385360304</v>
      </c>
    </row>
    <row r="63" spans="1:6">
      <c r="A63" t="s">
        <v>97</v>
      </c>
      <c r="B63">
        <v>0.99981133262058897</v>
      </c>
      <c r="D63">
        <v>200</v>
      </c>
      <c r="E63">
        <f>B73</f>
        <v>0.99996855543676499</v>
      </c>
      <c r="F63">
        <f>B74</f>
        <v>0.78920890454030901</v>
      </c>
    </row>
    <row r="64" spans="1:6">
      <c r="A64" t="s">
        <v>56</v>
      </c>
      <c r="B64">
        <v>0.78971198591372105</v>
      </c>
      <c r="D64">
        <v>300</v>
      </c>
      <c r="E64">
        <f>B75</f>
        <v>0.99996855543676499</v>
      </c>
      <c r="F64">
        <f>B76</f>
        <v>0.78895736385360304</v>
      </c>
    </row>
    <row r="65" spans="1:2">
      <c r="A65" t="s">
        <v>98</v>
      </c>
      <c r="B65">
        <v>0.99987422174705998</v>
      </c>
    </row>
    <row r="66" spans="1:2">
      <c r="A66" t="s">
        <v>58</v>
      </c>
      <c r="B66">
        <v>0.79046660797383905</v>
      </c>
    </row>
    <row r="67" spans="1:2">
      <c r="A67" t="s">
        <v>99</v>
      </c>
      <c r="B67">
        <v>0.99987422174705998</v>
      </c>
    </row>
    <row r="68" spans="1:2">
      <c r="A68" s="6" t="s">
        <v>60</v>
      </c>
      <c r="B68" s="6">
        <v>0.78858005282354404</v>
      </c>
    </row>
    <row r="69" spans="1:2">
      <c r="A69" t="s">
        <v>100</v>
      </c>
      <c r="B69">
        <v>0.99993711087352999</v>
      </c>
    </row>
    <row r="70" spans="1:2">
      <c r="A70" t="s">
        <v>62</v>
      </c>
      <c r="B70">
        <v>0.78933467488366205</v>
      </c>
    </row>
    <row r="71" spans="1:2">
      <c r="A71" t="s">
        <v>101</v>
      </c>
      <c r="B71">
        <v>0.99996855543676499</v>
      </c>
    </row>
    <row r="72" spans="1:2">
      <c r="A72" t="s">
        <v>64</v>
      </c>
      <c r="B72">
        <v>0.78895736385360304</v>
      </c>
    </row>
    <row r="73" spans="1:2">
      <c r="A73" t="s">
        <v>102</v>
      </c>
      <c r="B73">
        <v>0.99996855543676499</v>
      </c>
    </row>
    <row r="74" spans="1:2">
      <c r="A74" t="s">
        <v>66</v>
      </c>
      <c r="B74">
        <v>0.78920890454030901</v>
      </c>
    </row>
    <row r="75" spans="1:2">
      <c r="A75" t="s">
        <v>103</v>
      </c>
      <c r="B75">
        <v>0.99996855543676499</v>
      </c>
    </row>
    <row r="76" spans="1:2">
      <c r="A76" t="s">
        <v>68</v>
      </c>
      <c r="B76">
        <v>0.78895736385360304</v>
      </c>
    </row>
  </sheetData>
  <conditionalFormatting sqref="F3:F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:E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4:F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6:F6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53B7-1C08-4503-B57C-C4B3195281EE}">
  <dimension ref="A1:Z76"/>
  <sheetViews>
    <sheetView topLeftCell="A35" zoomScale="60" zoomScaleNormal="60" workbookViewId="0">
      <selection activeCell="A71" sqref="A71"/>
    </sheetView>
  </sheetViews>
  <sheetFormatPr defaultRowHeight="15"/>
  <cols>
    <col min="1" max="1" width="13.7109375" customWidth="1"/>
    <col min="3" max="3" width="16.140625" bestFit="1" customWidth="1"/>
    <col min="4" max="4" width="18" bestFit="1" customWidth="1"/>
    <col min="7" max="7" width="16.140625" bestFit="1" customWidth="1"/>
    <col min="8" max="8" width="18" bestFit="1" customWidth="1"/>
    <col min="11" max="11" width="16.140625" bestFit="1" customWidth="1"/>
    <col min="12" max="12" width="18" bestFit="1" customWidth="1"/>
    <col min="13" max="13" width="18" customWidth="1"/>
    <col min="14" max="14" width="11.7109375" bestFit="1" customWidth="1"/>
    <col min="15" max="15" width="11.85546875" customWidth="1"/>
    <col min="16" max="16" width="15.5703125" bestFit="1" customWidth="1"/>
    <col min="18" max="18" width="11.85546875" customWidth="1"/>
    <col min="19" max="19" width="16.140625" bestFit="1" customWidth="1"/>
    <col min="20" max="20" width="18" bestFit="1" customWidth="1"/>
    <col min="22" max="22" width="13.85546875" customWidth="1"/>
    <col min="23" max="23" width="12.28515625" bestFit="1" customWidth="1"/>
    <col min="24" max="25" width="12.7109375" bestFit="1" customWidth="1"/>
  </cols>
  <sheetData>
    <row r="1" spans="1:26" ht="19.5">
      <c r="A1" s="43" t="s">
        <v>86</v>
      </c>
      <c r="B1" s="40" t="s">
        <v>104</v>
      </c>
      <c r="C1" s="41"/>
      <c r="D1" s="42"/>
      <c r="E1" s="29"/>
      <c r="F1" s="40" t="s">
        <v>105</v>
      </c>
      <c r="G1" s="41"/>
      <c r="H1" s="42"/>
      <c r="I1" s="29"/>
      <c r="J1" s="40" t="s">
        <v>106</v>
      </c>
      <c r="K1" s="41"/>
      <c r="L1" s="42"/>
      <c r="M1" s="33"/>
      <c r="N1" s="40" t="s">
        <v>107</v>
      </c>
      <c r="O1" s="41"/>
      <c r="P1" s="42"/>
      <c r="Q1" s="29"/>
      <c r="R1" s="40" t="s">
        <v>108</v>
      </c>
      <c r="S1" s="41"/>
      <c r="T1" s="42"/>
      <c r="W1" t="s">
        <v>109</v>
      </c>
    </row>
    <row r="2" spans="1:26">
      <c r="A2" s="44"/>
      <c r="B2" s="19" t="s">
        <v>71</v>
      </c>
      <c r="C2" s="15" t="s">
        <v>72</v>
      </c>
      <c r="D2" s="16" t="s">
        <v>73</v>
      </c>
      <c r="E2" s="15"/>
      <c r="F2" s="19" t="s">
        <v>71</v>
      </c>
      <c r="G2" s="15" t="s">
        <v>72</v>
      </c>
      <c r="H2" s="16" t="s">
        <v>73</v>
      </c>
      <c r="I2" s="15"/>
      <c r="J2" s="19" t="s">
        <v>71</v>
      </c>
      <c r="K2" s="15" t="s">
        <v>72</v>
      </c>
      <c r="L2" s="16" t="s">
        <v>73</v>
      </c>
      <c r="M2" s="15"/>
      <c r="N2" s="19" t="s">
        <v>71</v>
      </c>
      <c r="O2" s="15" t="s">
        <v>72</v>
      </c>
      <c r="P2" s="16" t="s">
        <v>73</v>
      </c>
      <c r="Q2" s="15"/>
      <c r="R2" s="19" t="s">
        <v>71</v>
      </c>
      <c r="S2" s="15" t="s">
        <v>72</v>
      </c>
      <c r="T2" s="16" t="s">
        <v>73</v>
      </c>
      <c r="V2" t="s">
        <v>107</v>
      </c>
      <c r="W2">
        <v>23796</v>
      </c>
    </row>
    <row r="3" spans="1:26">
      <c r="A3" s="44"/>
      <c r="B3" s="19">
        <v>0.01</v>
      </c>
      <c r="C3" s="15">
        <v>0.90584256844849997</v>
      </c>
      <c r="D3" s="16">
        <v>0.73940677966101698</v>
      </c>
      <c r="E3" s="15"/>
      <c r="F3" s="19">
        <v>0.01</v>
      </c>
      <c r="G3" s="15">
        <v>0.99287140005702801</v>
      </c>
      <c r="H3" s="16">
        <v>0.667046750285062</v>
      </c>
      <c r="I3" s="15"/>
      <c r="J3" s="19">
        <v>0.01</v>
      </c>
      <c r="K3" s="15">
        <v>0.99394910126356995</v>
      </c>
      <c r="L3" s="16">
        <v>0.65053380782918102</v>
      </c>
      <c r="M3" s="15"/>
      <c r="N3" s="19">
        <v>0.01</v>
      </c>
      <c r="O3" s="15">
        <v>0.90359096912143799</v>
      </c>
      <c r="P3" s="16">
        <v>0.73072569488114703</v>
      </c>
      <c r="Q3" s="15"/>
      <c r="R3" s="19">
        <v>0.01</v>
      </c>
      <c r="S3" s="15">
        <v>0.88886633806900495</v>
      </c>
      <c r="T3" s="16">
        <v>0.75407364453464698</v>
      </c>
      <c r="V3" t="s">
        <v>105</v>
      </c>
      <c r="W3">
        <v>17770</v>
      </c>
    </row>
    <row r="4" spans="1:26">
      <c r="A4" s="44"/>
      <c r="B4" s="19">
        <v>0.1</v>
      </c>
      <c r="C4" s="15">
        <v>0.902949804432855</v>
      </c>
      <c r="D4" s="16">
        <v>0.7496740547588</v>
      </c>
      <c r="E4" s="15"/>
      <c r="F4" s="19">
        <v>0.1</v>
      </c>
      <c r="G4" s="15">
        <v>0.992301112061591</v>
      </c>
      <c r="H4" s="16">
        <v>0.70239452679589498</v>
      </c>
      <c r="I4" s="15"/>
      <c r="J4" s="19">
        <v>0.1</v>
      </c>
      <c r="K4" s="15">
        <v>0.99252536038440997</v>
      </c>
      <c r="L4" s="16">
        <v>0.70035587188612103</v>
      </c>
      <c r="M4" s="15"/>
      <c r="N4" s="19">
        <v>0.1</v>
      </c>
      <c r="O4" s="15">
        <v>0.899974844349412</v>
      </c>
      <c r="P4" s="16">
        <v>0.745818136083511</v>
      </c>
      <c r="Q4" s="15"/>
      <c r="R4" s="19">
        <v>0.1</v>
      </c>
      <c r="S4" s="15">
        <v>0.88701072774717304</v>
      </c>
      <c r="T4" s="16">
        <v>0.75998840243548804</v>
      </c>
      <c r="V4" t="s">
        <v>106</v>
      </c>
      <c r="W4">
        <v>14718</v>
      </c>
    </row>
    <row r="5" spans="1:26">
      <c r="A5" s="44"/>
      <c r="B5" s="19">
        <v>1</v>
      </c>
      <c r="C5" s="15">
        <v>0.88457464146023401</v>
      </c>
      <c r="D5" s="16">
        <v>0.78112777053454996</v>
      </c>
      <c r="E5" s="15"/>
      <c r="F5" s="19">
        <v>1</v>
      </c>
      <c r="G5" s="15">
        <v>0.988736812090105</v>
      </c>
      <c r="H5" s="16">
        <v>0.73318129988597402</v>
      </c>
      <c r="I5" s="15"/>
      <c r="J5" s="19">
        <v>1</v>
      </c>
      <c r="K5" s="15">
        <v>0.9822032390105</v>
      </c>
      <c r="L5" s="16">
        <v>0.73665480427046204</v>
      </c>
      <c r="M5" s="15"/>
      <c r="N5" s="19">
        <v>1</v>
      </c>
      <c r="O5" s="15">
        <v>0.88456700836425295</v>
      </c>
      <c r="P5" s="16">
        <v>0.77650609986165198</v>
      </c>
      <c r="Q5" s="15"/>
      <c r="R5" s="19">
        <v>1</v>
      </c>
      <c r="S5" s="15">
        <v>0.86871556973035602</v>
      </c>
      <c r="T5" s="16">
        <v>0.77982023775007203</v>
      </c>
      <c r="V5" t="s">
        <v>110</v>
      </c>
      <c r="W5">
        <v>16384</v>
      </c>
    </row>
    <row r="6" spans="1:26">
      <c r="A6" s="44"/>
      <c r="B6" s="19">
        <v>5</v>
      </c>
      <c r="C6" s="15">
        <v>0.83348272490221598</v>
      </c>
      <c r="D6" s="16">
        <v>0.79986962190351996</v>
      </c>
      <c r="E6" s="15"/>
      <c r="F6" s="19">
        <v>5</v>
      </c>
      <c r="G6" s="15">
        <v>0.95181066438551398</v>
      </c>
      <c r="H6" s="16">
        <v>0.75427594070695503</v>
      </c>
      <c r="I6" s="15"/>
      <c r="J6" s="19">
        <v>5</v>
      </c>
      <c r="K6" s="15">
        <v>0.93077059975084497</v>
      </c>
      <c r="L6" s="16">
        <v>0.75943060498220605</v>
      </c>
      <c r="M6" s="15"/>
      <c r="N6" s="19">
        <v>5</v>
      </c>
      <c r="O6" s="15">
        <v>0.83224325514118602</v>
      </c>
      <c r="P6" s="16">
        <v>0.79235316312413495</v>
      </c>
      <c r="Q6" s="15"/>
      <c r="R6" s="19">
        <v>5</v>
      </c>
      <c r="S6" s="15">
        <v>0.83163235720498696</v>
      </c>
      <c r="T6" s="16">
        <v>0.79251957089011305</v>
      </c>
    </row>
    <row r="7" spans="1:26">
      <c r="A7" s="44"/>
      <c r="B7" s="19">
        <v>10</v>
      </c>
      <c r="C7" s="15">
        <v>0.81706323337679199</v>
      </c>
      <c r="D7" s="16">
        <v>0.804921773142112</v>
      </c>
      <c r="E7" s="15"/>
      <c r="F7" s="19">
        <v>10</v>
      </c>
      <c r="G7" s="15">
        <v>0.925292272597661</v>
      </c>
      <c r="H7" s="16">
        <v>0.75883694412770797</v>
      </c>
      <c r="I7" s="15"/>
      <c r="J7" s="19">
        <v>10</v>
      </c>
      <c r="K7" s="15">
        <v>0.87382096458444503</v>
      </c>
      <c r="L7" s="16">
        <v>0.76939501779359398</v>
      </c>
      <c r="M7" s="15"/>
      <c r="N7" s="19">
        <v>10</v>
      </c>
      <c r="O7" s="15">
        <v>0.81582919313250701</v>
      </c>
      <c r="P7" s="16">
        <v>0.79423971827442996</v>
      </c>
      <c r="Q7" s="15"/>
      <c r="R7" s="19">
        <v>10</v>
      </c>
      <c r="S7" s="15">
        <v>0.81873006668599502</v>
      </c>
      <c r="T7" s="16">
        <v>0.79611481588866295</v>
      </c>
      <c r="W7">
        <f>SUM(W2:W5)-48927</f>
        <v>23741</v>
      </c>
    </row>
    <row r="8" spans="1:26" ht="15.75" thickBot="1">
      <c r="A8" s="45"/>
      <c r="B8" s="20">
        <v>20</v>
      </c>
      <c r="C8" s="17">
        <v>0.80642926988265895</v>
      </c>
      <c r="D8" s="18">
        <v>0.80378096479791294</v>
      </c>
      <c r="E8" s="17"/>
      <c r="F8" s="20">
        <v>20</v>
      </c>
      <c r="G8" s="17">
        <v>0.89563729683490101</v>
      </c>
      <c r="H8" s="18">
        <v>0.76795895096921296</v>
      </c>
      <c r="I8" s="17"/>
      <c r="J8" s="20">
        <v>20</v>
      </c>
      <c r="K8" s="17">
        <v>0.82043068161594501</v>
      </c>
      <c r="L8" s="18">
        <v>0.77153024911031998</v>
      </c>
      <c r="M8" s="17"/>
      <c r="N8" s="20">
        <v>20</v>
      </c>
      <c r="O8" s="17">
        <v>0.806647380667882</v>
      </c>
      <c r="P8" s="22">
        <v>0.794742799647843</v>
      </c>
      <c r="Q8" s="17"/>
      <c r="R8" s="20">
        <v>20</v>
      </c>
      <c r="S8" s="17">
        <v>0.80850971296027796</v>
      </c>
      <c r="T8" s="18">
        <v>0.79744853580747999</v>
      </c>
    </row>
    <row r="9" spans="1:26" ht="15.75" thickBot="1">
      <c r="B9" s="19"/>
      <c r="C9" s="15"/>
      <c r="D9" s="16"/>
      <c r="F9" s="19"/>
      <c r="G9" s="15"/>
      <c r="H9" s="16"/>
      <c r="J9" s="19"/>
      <c r="K9" s="15"/>
      <c r="L9" s="16"/>
      <c r="M9" s="15"/>
      <c r="N9" s="19"/>
      <c r="O9" s="15"/>
      <c r="P9" s="16"/>
      <c r="R9" s="19"/>
      <c r="S9" s="15"/>
      <c r="T9" s="16"/>
    </row>
    <row r="10" spans="1:26">
      <c r="A10" s="43" t="s">
        <v>111</v>
      </c>
      <c r="B10" s="37" t="s">
        <v>104</v>
      </c>
      <c r="C10" s="38"/>
      <c r="D10" s="39"/>
      <c r="E10" s="14"/>
      <c r="F10" s="37" t="s">
        <v>105</v>
      </c>
      <c r="G10" s="38"/>
      <c r="H10" s="39"/>
      <c r="I10" s="14"/>
      <c r="J10" s="37" t="s">
        <v>106</v>
      </c>
      <c r="K10" s="38"/>
      <c r="L10" s="39"/>
      <c r="M10" s="26"/>
      <c r="N10" s="37" t="s">
        <v>107</v>
      </c>
      <c r="O10" s="38"/>
      <c r="P10" s="39"/>
      <c r="Q10" s="14"/>
      <c r="R10" s="37" t="s">
        <v>108</v>
      </c>
      <c r="S10" s="38"/>
      <c r="T10" s="39"/>
    </row>
    <row r="11" spans="1:26">
      <c r="A11" s="44"/>
      <c r="B11" s="19" t="s">
        <v>71</v>
      </c>
      <c r="C11" s="15" t="s">
        <v>72</v>
      </c>
      <c r="D11" s="16" t="s">
        <v>73</v>
      </c>
      <c r="E11" s="15"/>
      <c r="F11" s="19" t="s">
        <v>71</v>
      </c>
      <c r="G11" s="15" t="s">
        <v>72</v>
      </c>
      <c r="H11" s="16" t="s">
        <v>73</v>
      </c>
      <c r="I11" s="15"/>
      <c r="J11" s="19" t="s">
        <v>71</v>
      </c>
      <c r="K11" s="15" t="s">
        <v>72</v>
      </c>
      <c r="L11" s="16" t="s">
        <v>73</v>
      </c>
      <c r="M11" s="15"/>
      <c r="N11" s="19" t="s">
        <v>71</v>
      </c>
      <c r="O11" s="15" t="s">
        <v>72</v>
      </c>
      <c r="P11" s="16" t="s">
        <v>73</v>
      </c>
      <c r="Q11" s="15"/>
      <c r="R11" s="19" t="s">
        <v>71</v>
      </c>
      <c r="S11" s="15" t="s">
        <v>72</v>
      </c>
      <c r="T11" s="16" t="s">
        <v>73</v>
      </c>
    </row>
    <row r="12" spans="1:26">
      <c r="A12" s="44"/>
      <c r="B12" s="19">
        <v>1</v>
      </c>
      <c r="C12" s="15">
        <v>0.99759615384615297</v>
      </c>
      <c r="D12" s="16">
        <v>0.68921121251629702</v>
      </c>
      <c r="E12" s="15"/>
      <c r="F12" s="19">
        <v>1</v>
      </c>
      <c r="G12" s="15">
        <v>0.99857428001140502</v>
      </c>
      <c r="H12" s="16">
        <v>0.68643101482326097</v>
      </c>
      <c r="I12" s="15"/>
      <c r="J12" s="19">
        <v>1</v>
      </c>
      <c r="K12" s="15">
        <v>0.99768642107136496</v>
      </c>
      <c r="L12" s="16">
        <v>0.68683274021352303</v>
      </c>
      <c r="M12" s="15"/>
      <c r="N12" s="19">
        <v>1</v>
      </c>
      <c r="O12" s="15">
        <v>0.80038991258411396</v>
      </c>
      <c r="P12" s="16">
        <v>0.64193183247390195</v>
      </c>
      <c r="Q12" s="15"/>
      <c r="R12" s="19">
        <v>1</v>
      </c>
      <c r="S12" s="15">
        <v>0.99860829225862502</v>
      </c>
      <c r="T12" s="16">
        <v>0.64807190489997102</v>
      </c>
      <c r="V12" s="36" t="s">
        <v>112</v>
      </c>
      <c r="W12" s="36"/>
      <c r="X12" s="36"/>
      <c r="Y12" s="36"/>
      <c r="Z12" s="36"/>
    </row>
    <row r="13" spans="1:26">
      <c r="A13" s="44"/>
      <c r="B13" s="19">
        <v>2</v>
      </c>
      <c r="C13" s="15">
        <v>0.83254563233376699</v>
      </c>
      <c r="D13" s="16">
        <v>0.77933507170795302</v>
      </c>
      <c r="E13" s="15"/>
      <c r="F13" s="19">
        <v>2</v>
      </c>
      <c r="G13" s="15">
        <v>0.84488166524094599</v>
      </c>
      <c r="H13" s="16">
        <v>0.756556442417331</v>
      </c>
      <c r="I13" s="15"/>
      <c r="J13" s="19">
        <v>2</v>
      </c>
      <c r="K13" s="15">
        <v>0.81633742658836095</v>
      </c>
      <c r="L13" s="16">
        <v>0.75943060498220605</v>
      </c>
      <c r="M13" s="15"/>
      <c r="N13" s="19">
        <v>2</v>
      </c>
      <c r="O13" s="15">
        <v>0.80221369725174496</v>
      </c>
      <c r="P13" s="16">
        <v>0.75499937114828297</v>
      </c>
      <c r="Q13" s="15"/>
      <c r="R13" s="19">
        <v>2</v>
      </c>
      <c r="S13" s="15">
        <v>0.83345897361554</v>
      </c>
      <c r="T13" s="16">
        <v>0.76555523340098497</v>
      </c>
      <c r="V13" s="30"/>
      <c r="W13" s="30" t="s">
        <v>69</v>
      </c>
      <c r="X13" s="30" t="s">
        <v>113</v>
      </c>
      <c r="Y13" s="30" t="s">
        <v>114</v>
      </c>
      <c r="Z13" s="30" t="s">
        <v>109</v>
      </c>
    </row>
    <row r="14" spans="1:26">
      <c r="A14" s="44"/>
      <c r="B14" s="19">
        <v>3</v>
      </c>
      <c r="C14" s="15">
        <v>0.82187092568448505</v>
      </c>
      <c r="D14" s="16">
        <v>0.77574967405475803</v>
      </c>
      <c r="E14" s="15"/>
      <c r="F14" s="19">
        <v>3</v>
      </c>
      <c r="G14" s="15">
        <v>0.83119475335044202</v>
      </c>
      <c r="H14" s="16">
        <v>0.75826681870011403</v>
      </c>
      <c r="I14" s="15"/>
      <c r="J14" s="19">
        <v>3</v>
      </c>
      <c r="K14" s="15">
        <v>0.80939668980245505</v>
      </c>
      <c r="L14" s="16">
        <v>0.74377224199288205</v>
      </c>
      <c r="M14" s="15"/>
      <c r="N14" s="19">
        <v>3</v>
      </c>
      <c r="O14" s="15">
        <v>0.804226149298786</v>
      </c>
      <c r="P14" s="16">
        <v>0.75814362973210903</v>
      </c>
      <c r="Q14" s="15"/>
      <c r="R14" s="19">
        <v>3</v>
      </c>
      <c r="S14" s="15">
        <v>0.82052768918527097</v>
      </c>
      <c r="T14" s="16">
        <v>0.761902000579878</v>
      </c>
      <c r="V14" s="30" t="s">
        <v>115</v>
      </c>
      <c r="W14" s="30" t="s">
        <v>116</v>
      </c>
      <c r="X14" s="30">
        <f>D41</f>
        <v>0.80687744458930899</v>
      </c>
      <c r="Y14" s="30">
        <f>C41</f>
        <v>0.86791069100391105</v>
      </c>
      <c r="Z14" s="30">
        <v>16384</v>
      </c>
    </row>
    <row r="15" spans="1:26">
      <c r="A15" s="44"/>
      <c r="B15" s="19">
        <v>4</v>
      </c>
      <c r="C15" s="15">
        <v>0.81164439374185104</v>
      </c>
      <c r="D15" s="16">
        <v>0.78666883963494105</v>
      </c>
      <c r="E15" s="15"/>
      <c r="F15" s="19">
        <v>4</v>
      </c>
      <c r="G15" s="15">
        <v>0.81978899344168799</v>
      </c>
      <c r="H15" s="16">
        <v>0.76681870011402498</v>
      </c>
      <c r="I15" s="15"/>
      <c r="J15" s="19">
        <v>4</v>
      </c>
      <c r="K15" s="15">
        <v>0.79640505428012098</v>
      </c>
      <c r="L15" s="16">
        <v>0.76014234875444797</v>
      </c>
      <c r="M15" s="15"/>
      <c r="N15" s="19">
        <v>4</v>
      </c>
      <c r="O15" s="15">
        <v>0.80991761524432404</v>
      </c>
      <c r="P15" s="16">
        <v>0.76267136209281805</v>
      </c>
      <c r="Q15" s="15"/>
      <c r="R15" s="19">
        <v>4</v>
      </c>
      <c r="S15" s="15">
        <v>0.80843722818208097</v>
      </c>
      <c r="T15" s="16">
        <v>0.77744273702522404</v>
      </c>
      <c r="V15" s="30" t="s">
        <v>117</v>
      </c>
      <c r="W15" s="30" t="s">
        <v>116</v>
      </c>
      <c r="X15" s="30">
        <f>H34</f>
        <v>0.78962371721778701</v>
      </c>
      <c r="Y15" s="30">
        <f>G34</f>
        <v>0.80638722554890196</v>
      </c>
      <c r="Z15" s="30">
        <v>17770</v>
      </c>
    </row>
    <row r="16" spans="1:26">
      <c r="A16" s="44"/>
      <c r="B16" s="19">
        <v>5</v>
      </c>
      <c r="C16" s="15">
        <v>0.80716264667535798</v>
      </c>
      <c r="D16" s="16">
        <v>0.79302477183833098</v>
      </c>
      <c r="E16" s="15"/>
      <c r="F16" s="19">
        <v>5</v>
      </c>
      <c r="G16" s="15">
        <v>0.81365839749073199</v>
      </c>
      <c r="H16" s="16">
        <v>0.77537058152793603</v>
      </c>
      <c r="I16" s="15"/>
      <c r="J16" s="19">
        <v>5</v>
      </c>
      <c r="K16" s="15">
        <v>0.79017618793379596</v>
      </c>
      <c r="L16" s="16">
        <v>0.76156583629893204</v>
      </c>
      <c r="M16" s="15"/>
      <c r="N16" s="19">
        <v>5</v>
      </c>
      <c r="O16" s="15">
        <v>0.82538834035595199</v>
      </c>
      <c r="P16" s="16">
        <v>0.77411646333794404</v>
      </c>
      <c r="Q16" s="15"/>
      <c r="R16" s="19">
        <v>5</v>
      </c>
      <c r="S16" s="15">
        <v>0.80374021455494304</v>
      </c>
      <c r="T16" s="16">
        <v>0.78550304436068397</v>
      </c>
      <c r="V16" s="30" t="s">
        <v>118</v>
      </c>
      <c r="W16" s="30" t="s">
        <v>116</v>
      </c>
      <c r="X16" s="30">
        <f>L39</f>
        <v>0.77508896797153004</v>
      </c>
      <c r="Y16" s="30">
        <f>K39</f>
        <v>0.79106602598327103</v>
      </c>
      <c r="Z16" s="30">
        <v>14718</v>
      </c>
    </row>
    <row r="17" spans="1:26">
      <c r="A17" s="44"/>
      <c r="B17" s="19">
        <v>6</v>
      </c>
      <c r="C17" s="15">
        <v>0.80414765319426296</v>
      </c>
      <c r="D17" s="16">
        <v>0.79661016949152497</v>
      </c>
      <c r="E17" s="15"/>
      <c r="F17" s="19">
        <v>6</v>
      </c>
      <c r="G17" s="15">
        <v>0.80952380952380898</v>
      </c>
      <c r="H17" s="16">
        <v>0.78050171037628202</v>
      </c>
      <c r="I17" s="15"/>
      <c r="J17" s="19">
        <v>6</v>
      </c>
      <c r="K17" s="15">
        <v>0.78715073856558104</v>
      </c>
      <c r="L17" s="16">
        <v>0.76654804270462595</v>
      </c>
      <c r="M17" s="15"/>
      <c r="N17" s="19">
        <v>6</v>
      </c>
      <c r="O17" s="15">
        <v>0.83931828186906399</v>
      </c>
      <c r="P17" s="16">
        <v>0.78128537290906797</v>
      </c>
      <c r="Q17" s="15"/>
      <c r="R17" s="19">
        <v>6</v>
      </c>
      <c r="S17" s="15">
        <v>0.80037692084662204</v>
      </c>
      <c r="T17" s="16">
        <v>0.79048999710060797</v>
      </c>
      <c r="V17" s="30" t="s">
        <v>119</v>
      </c>
      <c r="W17" s="30" t="s">
        <v>86</v>
      </c>
      <c r="X17" s="30">
        <f>P8</f>
        <v>0.794742799647843</v>
      </c>
      <c r="Y17" s="30">
        <f>O8</f>
        <v>0.806647380667882</v>
      </c>
      <c r="Z17" s="30">
        <v>23796</v>
      </c>
    </row>
    <row r="18" spans="1:26" ht="15.75" thickBot="1">
      <c r="A18" s="45"/>
      <c r="B18" s="20">
        <v>7</v>
      </c>
      <c r="C18" s="17">
        <v>0.80316981747066496</v>
      </c>
      <c r="D18" s="18">
        <v>0.80035853976531901</v>
      </c>
      <c r="E18" s="17"/>
      <c r="F18" s="20">
        <v>7</v>
      </c>
      <c r="G18" s="17">
        <v>0.80581693755346395</v>
      </c>
      <c r="H18" s="18">
        <v>0.77708095781071795</v>
      </c>
      <c r="I18" s="17"/>
      <c r="J18" s="20">
        <v>7</v>
      </c>
      <c r="K18" s="17">
        <v>0.78643886812600095</v>
      </c>
      <c r="L18" s="18">
        <v>0.76654804270462595</v>
      </c>
      <c r="M18" s="17"/>
      <c r="N18" s="20">
        <v>7</v>
      </c>
      <c r="O18" s="17">
        <v>0.99996855543676499</v>
      </c>
      <c r="P18" s="18">
        <v>0.78229153565589205</v>
      </c>
      <c r="Q18" s="17"/>
      <c r="R18" s="20">
        <v>7</v>
      </c>
      <c r="S18" s="17">
        <v>0.79972455784285301</v>
      </c>
      <c r="T18" s="18">
        <v>0.79280951000289901</v>
      </c>
      <c r="V18" s="30" t="s">
        <v>108</v>
      </c>
      <c r="W18" s="30" t="s">
        <v>116</v>
      </c>
      <c r="X18" s="30">
        <f>T30</f>
        <v>0.80069585387068698</v>
      </c>
      <c r="Y18" s="30">
        <f>S30</f>
        <v>0.99317652977800097</v>
      </c>
      <c r="Z18" s="31">
        <v>23741</v>
      </c>
    </row>
    <row r="19" spans="1:26" ht="15.75" thickBot="1">
      <c r="A19" s="13"/>
      <c r="B19" s="19"/>
      <c r="C19" s="15"/>
      <c r="D19" s="16"/>
      <c r="F19" s="19"/>
      <c r="G19" s="15"/>
      <c r="H19" s="16"/>
      <c r="J19" s="19"/>
      <c r="K19" s="15"/>
      <c r="L19" s="16"/>
      <c r="M19" s="15"/>
      <c r="N19" s="19"/>
      <c r="O19" s="15"/>
      <c r="P19" s="16"/>
      <c r="R19" s="19"/>
      <c r="S19" s="15"/>
      <c r="T19" s="16"/>
    </row>
    <row r="20" spans="1:26">
      <c r="A20" s="46" t="s">
        <v>120</v>
      </c>
      <c r="B20" s="37" t="s">
        <v>104</v>
      </c>
      <c r="C20" s="38"/>
      <c r="D20" s="39"/>
      <c r="E20" s="14"/>
      <c r="F20" s="37" t="s">
        <v>105</v>
      </c>
      <c r="G20" s="38"/>
      <c r="H20" s="39"/>
      <c r="I20" s="14"/>
      <c r="J20" s="37" t="s">
        <v>106</v>
      </c>
      <c r="K20" s="38"/>
      <c r="L20" s="39"/>
      <c r="M20" s="26"/>
      <c r="N20" s="37" t="s">
        <v>107</v>
      </c>
      <c r="O20" s="38"/>
      <c r="P20" s="39"/>
      <c r="Q20" s="14"/>
      <c r="R20" s="37" t="s">
        <v>108</v>
      </c>
      <c r="S20" s="38"/>
      <c r="T20" s="39"/>
    </row>
    <row r="21" spans="1:26" ht="14.25" customHeight="1">
      <c r="A21" s="47"/>
      <c r="B21" s="19" t="s">
        <v>26</v>
      </c>
      <c r="C21" s="15" t="s">
        <v>72</v>
      </c>
      <c r="D21" s="16" t="s">
        <v>73</v>
      </c>
      <c r="E21" s="15"/>
      <c r="F21" s="19" t="s">
        <v>26</v>
      </c>
      <c r="G21" s="15" t="s">
        <v>72</v>
      </c>
      <c r="H21" s="16" t="s">
        <v>73</v>
      </c>
      <c r="I21" s="15"/>
      <c r="J21" s="19" t="s">
        <v>26</v>
      </c>
      <c r="K21" s="15" t="s">
        <v>72</v>
      </c>
      <c r="L21" s="16" t="s">
        <v>73</v>
      </c>
      <c r="M21" s="15"/>
      <c r="N21" s="19" t="s">
        <v>26</v>
      </c>
      <c r="O21" s="15" t="s">
        <v>72</v>
      </c>
      <c r="P21" s="16" t="s">
        <v>73</v>
      </c>
      <c r="Q21" s="15"/>
      <c r="R21" s="19" t="s">
        <v>26</v>
      </c>
      <c r="S21" s="15" t="s">
        <v>72</v>
      </c>
      <c r="T21" s="16" t="s">
        <v>73</v>
      </c>
    </row>
    <row r="22" spans="1:26">
      <c r="A22" s="47"/>
      <c r="B22" s="19">
        <v>50</v>
      </c>
      <c r="C22" s="15">
        <v>0.885185788787483</v>
      </c>
      <c r="D22" s="16">
        <v>0.77966101694915202</v>
      </c>
      <c r="E22" s="15"/>
      <c r="F22" s="19">
        <v>50</v>
      </c>
      <c r="G22" s="15">
        <v>0.91802110065583098</v>
      </c>
      <c r="H22" s="16">
        <v>0.74800456100342005</v>
      </c>
      <c r="I22" s="15"/>
      <c r="J22" s="19">
        <v>50</v>
      </c>
      <c r="K22" s="15">
        <v>0.89855846235985004</v>
      </c>
      <c r="L22" s="16">
        <v>0.74875444839857597</v>
      </c>
      <c r="M22" s="15"/>
      <c r="N22" s="19">
        <v>50</v>
      </c>
      <c r="O22" s="15">
        <v>0.84167662411169097</v>
      </c>
      <c r="P22" s="16">
        <v>0.780656521192302</v>
      </c>
      <c r="Q22" s="15"/>
      <c r="R22" s="19">
        <v>50</v>
      </c>
      <c r="S22" s="15">
        <v>0.83889533198028399</v>
      </c>
      <c r="T22" s="16">
        <v>0.78805450855320303</v>
      </c>
    </row>
    <row r="23" spans="1:26">
      <c r="A23" s="47"/>
      <c r="B23" s="19">
        <v>100</v>
      </c>
      <c r="C23" s="15">
        <v>0.93403683181225505</v>
      </c>
      <c r="D23" s="16">
        <v>0.76303780964797896</v>
      </c>
      <c r="E23" s="15"/>
      <c r="F23" s="19">
        <v>100</v>
      </c>
      <c r="G23" s="15">
        <v>0.960079840319361</v>
      </c>
      <c r="H23" s="16">
        <v>0.73090079817559805</v>
      </c>
      <c r="I23" s="15"/>
      <c r="J23" s="19">
        <v>100</v>
      </c>
      <c r="K23" s="15">
        <v>0.95070297205908505</v>
      </c>
      <c r="L23" s="16">
        <v>0.738078291814946</v>
      </c>
      <c r="M23" s="15"/>
      <c r="N23" s="19">
        <v>100</v>
      </c>
      <c r="O23" s="15">
        <v>0.87469341550845803</v>
      </c>
      <c r="P23" s="16">
        <v>0.77084643441076595</v>
      </c>
      <c r="Q23" s="15"/>
      <c r="R23" s="19">
        <v>100</v>
      </c>
      <c r="S23" s="15">
        <v>0.87199188170484199</v>
      </c>
      <c r="T23" s="16">
        <v>0.77680487097709405</v>
      </c>
    </row>
    <row r="24" spans="1:26">
      <c r="A24" s="47"/>
      <c r="B24" s="19">
        <v>200</v>
      </c>
      <c r="C24" s="15">
        <v>0.97755052151238597</v>
      </c>
      <c r="D24" s="16">
        <v>0.74331812255540997</v>
      </c>
      <c r="E24" s="15"/>
      <c r="F24" s="19">
        <v>200</v>
      </c>
      <c r="G24" s="15">
        <v>0.98859424009124597</v>
      </c>
      <c r="H24" s="16">
        <v>0.72063854047890497</v>
      </c>
      <c r="I24" s="15"/>
      <c r="J24" s="19">
        <v>200</v>
      </c>
      <c r="K24" s="15">
        <v>0.99661861541199503</v>
      </c>
      <c r="L24" s="16">
        <v>0.72028469750889601</v>
      </c>
      <c r="M24" s="15"/>
      <c r="N24" s="19">
        <v>200</v>
      </c>
      <c r="O24" s="15">
        <v>0.90022640085529204</v>
      </c>
      <c r="P24" s="16">
        <v>0.76443214689976102</v>
      </c>
      <c r="Q24" s="15"/>
      <c r="R24" s="19">
        <v>200</v>
      </c>
      <c r="S24" s="15">
        <v>0.91084372281820802</v>
      </c>
      <c r="T24" s="16">
        <v>0.76335169614380904</v>
      </c>
    </row>
    <row r="25" spans="1:26" ht="15.75" thickBot="1">
      <c r="A25" s="48"/>
      <c r="B25" s="20">
        <v>300</v>
      </c>
      <c r="C25" s="17">
        <v>0.99515156453715703</v>
      </c>
      <c r="D25" s="18">
        <v>0.73989569752281603</v>
      </c>
      <c r="E25" s="17"/>
      <c r="F25" s="20">
        <v>300</v>
      </c>
      <c r="G25" s="17">
        <v>0.99857428001140502</v>
      </c>
      <c r="H25" s="18">
        <v>0.71664766248574596</v>
      </c>
      <c r="I25" s="17"/>
      <c r="J25" s="20">
        <v>300</v>
      </c>
      <c r="K25" s="17">
        <v>0.99768642107136496</v>
      </c>
      <c r="L25" s="18">
        <v>0.72882562277579999</v>
      </c>
      <c r="M25" s="17"/>
      <c r="N25" s="20">
        <v>300</v>
      </c>
      <c r="O25" s="17">
        <v>0.93424941827557995</v>
      </c>
      <c r="P25" s="18">
        <v>0.746572758143629</v>
      </c>
      <c r="Q25" s="17"/>
      <c r="R25" s="20">
        <v>300</v>
      </c>
      <c r="S25" s="17">
        <v>0.93350246448245799</v>
      </c>
      <c r="T25" s="18">
        <v>0.75343577848651699</v>
      </c>
    </row>
    <row r="26" spans="1:26" ht="15.75" thickBot="1">
      <c r="B26" s="19"/>
      <c r="C26" s="15"/>
      <c r="D26" s="16"/>
      <c r="F26" s="19"/>
      <c r="G26" s="15"/>
      <c r="H26" s="16"/>
      <c r="J26" s="19"/>
      <c r="K26" s="15"/>
      <c r="L26" s="16"/>
      <c r="M26" s="15"/>
      <c r="N26" s="19"/>
      <c r="O26" s="15"/>
      <c r="P26" s="16"/>
      <c r="R26" s="19"/>
      <c r="S26" s="15"/>
      <c r="T26" s="16"/>
    </row>
    <row r="27" spans="1:26">
      <c r="A27" s="46" t="s">
        <v>121</v>
      </c>
      <c r="B27" s="37" t="s">
        <v>104</v>
      </c>
      <c r="C27" s="38"/>
      <c r="D27" s="39"/>
      <c r="E27" s="14"/>
      <c r="F27" s="37" t="s">
        <v>105</v>
      </c>
      <c r="G27" s="38"/>
      <c r="H27" s="39"/>
      <c r="I27" s="14"/>
      <c r="J27" s="37" t="s">
        <v>106</v>
      </c>
      <c r="K27" s="38"/>
      <c r="L27" s="39"/>
      <c r="M27" s="26"/>
      <c r="N27" s="37" t="s">
        <v>107</v>
      </c>
      <c r="O27" s="38"/>
      <c r="P27" s="39"/>
      <c r="Q27" s="14"/>
      <c r="R27" s="37" t="s">
        <v>108</v>
      </c>
      <c r="S27" s="38"/>
      <c r="T27" s="39"/>
    </row>
    <row r="28" spans="1:26">
      <c r="A28" s="47"/>
      <c r="B28" s="19" t="s">
        <v>81</v>
      </c>
      <c r="C28" s="15" t="s">
        <v>82</v>
      </c>
      <c r="D28" s="16" t="s">
        <v>73</v>
      </c>
      <c r="E28" s="15"/>
      <c r="F28" s="19" t="s">
        <v>81</v>
      </c>
      <c r="G28" s="15" t="s">
        <v>82</v>
      </c>
      <c r="H28" s="16" t="s">
        <v>73</v>
      </c>
      <c r="I28" s="15"/>
      <c r="J28" s="19" t="s">
        <v>81</v>
      </c>
      <c r="K28" s="15" t="s">
        <v>82</v>
      </c>
      <c r="L28" s="16" t="s">
        <v>73</v>
      </c>
      <c r="M28" s="15"/>
      <c r="N28" s="19" t="s">
        <v>81</v>
      </c>
      <c r="O28" s="15" t="s">
        <v>82</v>
      </c>
      <c r="P28" s="16" t="s">
        <v>73</v>
      </c>
      <c r="Q28" s="15"/>
      <c r="R28" s="19" t="s">
        <v>81</v>
      </c>
      <c r="S28" s="15" t="s">
        <v>82</v>
      </c>
      <c r="T28" s="16" t="s">
        <v>73</v>
      </c>
    </row>
    <row r="29" spans="1:26">
      <c r="A29" s="47"/>
      <c r="B29" s="19">
        <v>50</v>
      </c>
      <c r="C29" s="15">
        <v>0.80154009126466697</v>
      </c>
      <c r="D29" s="16">
        <v>0.80508474576271105</v>
      </c>
      <c r="E29" s="15"/>
      <c r="F29" s="19">
        <v>50</v>
      </c>
      <c r="G29" s="15">
        <v>0.80938123752494995</v>
      </c>
      <c r="H29" s="16">
        <v>0.78905359179019297</v>
      </c>
      <c r="I29" s="15"/>
      <c r="J29" s="19">
        <v>50</v>
      </c>
      <c r="K29" s="15">
        <v>0.77508896797153004</v>
      </c>
      <c r="L29" s="16">
        <v>0.77508896797153004</v>
      </c>
      <c r="M29" s="15"/>
      <c r="N29" s="19">
        <v>50</v>
      </c>
      <c r="O29" s="15">
        <v>0.99182441355889495</v>
      </c>
      <c r="P29" s="16">
        <v>0.78920890454030901</v>
      </c>
      <c r="Q29" s="15"/>
      <c r="R29" s="19">
        <v>50</v>
      </c>
      <c r="S29" s="15">
        <v>0.79728906929544796</v>
      </c>
      <c r="T29" s="16">
        <v>0.78920890454030901</v>
      </c>
    </row>
    <row r="30" spans="1:26">
      <c r="A30" s="47"/>
      <c r="B30" s="19">
        <v>100</v>
      </c>
      <c r="C30" s="15">
        <v>0.81388526727509702</v>
      </c>
      <c r="D30" s="16">
        <v>0.80622555410690999</v>
      </c>
      <c r="E30" s="15"/>
      <c r="F30" s="19">
        <v>100</v>
      </c>
      <c r="G30" s="15">
        <v>0.86740804106073499</v>
      </c>
      <c r="H30" s="16">
        <v>0.78734321550741104</v>
      </c>
      <c r="I30" s="15"/>
      <c r="J30" s="19">
        <v>100</v>
      </c>
      <c r="K30" s="15">
        <v>0.82665954796227004</v>
      </c>
      <c r="L30" s="16">
        <v>0.77366548042704597</v>
      </c>
      <c r="M30" s="15"/>
      <c r="N30" s="19">
        <v>100</v>
      </c>
      <c r="O30" s="15">
        <v>0.99317652977800097</v>
      </c>
      <c r="P30" s="16">
        <v>0.78832851213683797</v>
      </c>
      <c r="Q30" s="15"/>
      <c r="R30" s="19">
        <v>100</v>
      </c>
      <c r="S30" s="15">
        <v>0.99317652977800097</v>
      </c>
      <c r="T30" s="21">
        <v>0.80069585387068698</v>
      </c>
    </row>
    <row r="31" spans="1:26">
      <c r="A31" s="47"/>
      <c r="B31" s="19">
        <v>200</v>
      </c>
      <c r="C31" s="15">
        <v>0.86595501955671395</v>
      </c>
      <c r="D31" s="16">
        <v>0.80573663624511005</v>
      </c>
      <c r="E31" s="15"/>
      <c r="F31" s="19">
        <v>200</v>
      </c>
      <c r="G31" s="15">
        <v>0.94596521243227805</v>
      </c>
      <c r="H31" s="16">
        <v>0.78278221208665899</v>
      </c>
      <c r="I31" s="15"/>
      <c r="J31" s="19">
        <v>200</v>
      </c>
      <c r="K31" s="15">
        <v>0.92881295604199998</v>
      </c>
      <c r="L31" s="16">
        <v>0.77081850533807805</v>
      </c>
      <c r="M31" s="15"/>
      <c r="N31" s="19">
        <v>200</v>
      </c>
      <c r="O31" s="15">
        <v>0.99267341676624099</v>
      </c>
      <c r="P31" s="16">
        <v>0.78820274179348504</v>
      </c>
      <c r="Q31" s="15"/>
      <c r="R31" s="19">
        <v>200</v>
      </c>
      <c r="S31" s="15">
        <v>0.82033922876195997</v>
      </c>
      <c r="T31" s="16">
        <v>0.80069585387068698</v>
      </c>
    </row>
    <row r="32" spans="1:26">
      <c r="A32" s="47"/>
      <c r="B32" s="19">
        <v>300</v>
      </c>
      <c r="C32" s="15">
        <v>0.92882170795306296</v>
      </c>
      <c r="D32" s="16">
        <v>0.80541069100391105</v>
      </c>
      <c r="E32" s="15"/>
      <c r="F32" s="19">
        <v>300</v>
      </c>
      <c r="G32" s="15">
        <v>0.98973481608212099</v>
      </c>
      <c r="H32" s="16">
        <v>0.78164196123147001</v>
      </c>
      <c r="I32" s="15"/>
      <c r="J32" s="19">
        <v>300</v>
      </c>
      <c r="K32" s="15">
        <v>0.97650827549385999</v>
      </c>
      <c r="L32" s="16">
        <v>0.77081850533807805</v>
      </c>
      <c r="M32" s="15"/>
      <c r="N32" s="19">
        <v>300</v>
      </c>
      <c r="O32" s="15">
        <v>0.99264197220300598</v>
      </c>
      <c r="P32" s="16">
        <v>0.78832851213683797</v>
      </c>
      <c r="Q32" s="15"/>
      <c r="R32" s="19">
        <v>300</v>
      </c>
      <c r="S32" s="15">
        <v>0.846984633227022</v>
      </c>
      <c r="T32" s="16">
        <v>0.79982603653232798</v>
      </c>
    </row>
    <row r="33" spans="1:21">
      <c r="A33" s="47"/>
      <c r="B33" s="19" t="s">
        <v>83</v>
      </c>
      <c r="C33" s="15" t="s">
        <v>72</v>
      </c>
      <c r="D33" s="16" t="s">
        <v>73</v>
      </c>
      <c r="E33" s="15"/>
      <c r="F33" s="19" t="s">
        <v>83</v>
      </c>
      <c r="G33" s="15" t="s">
        <v>72</v>
      </c>
      <c r="H33" s="16" t="s">
        <v>73</v>
      </c>
      <c r="I33" s="15"/>
      <c r="J33" s="19" t="s">
        <v>83</v>
      </c>
      <c r="K33" s="15" t="s">
        <v>72</v>
      </c>
      <c r="L33" s="16" t="s">
        <v>73</v>
      </c>
      <c r="M33" s="15"/>
      <c r="N33" s="19" t="s">
        <v>83</v>
      </c>
      <c r="O33" s="15" t="s">
        <v>72</v>
      </c>
      <c r="P33" s="16" t="s">
        <v>73</v>
      </c>
      <c r="Q33" s="15"/>
      <c r="R33" s="19" t="s">
        <v>83</v>
      </c>
      <c r="S33" s="15" t="s">
        <v>72</v>
      </c>
      <c r="T33" s="16" t="s">
        <v>73</v>
      </c>
    </row>
    <row r="34" spans="1:21">
      <c r="A34" s="47"/>
      <c r="B34" s="19">
        <v>50</v>
      </c>
      <c r="C34" s="15">
        <v>0.80121414602346797</v>
      </c>
      <c r="D34" s="16">
        <v>0.804595827900912</v>
      </c>
      <c r="E34" s="15"/>
      <c r="F34" s="19">
        <v>50</v>
      </c>
      <c r="G34" s="15">
        <v>0.80638722554890196</v>
      </c>
      <c r="H34" s="21">
        <v>0.78962371721778701</v>
      </c>
      <c r="I34" s="15"/>
      <c r="J34" s="19">
        <v>50</v>
      </c>
      <c r="K34" s="15">
        <v>0.79337960491190596</v>
      </c>
      <c r="L34" s="16">
        <v>0.77437722419928801</v>
      </c>
      <c r="M34" s="15"/>
      <c r="N34" s="19">
        <v>50</v>
      </c>
      <c r="O34" s="15">
        <v>0.99952833155147403</v>
      </c>
      <c r="P34" s="16">
        <v>0.78920890454030901</v>
      </c>
      <c r="Q34" s="15"/>
      <c r="R34" s="19">
        <v>50</v>
      </c>
      <c r="S34" s="15">
        <v>0.797115105827776</v>
      </c>
      <c r="T34" s="16">
        <v>0.79982603653232798</v>
      </c>
    </row>
    <row r="35" spans="1:21">
      <c r="A35" s="47"/>
      <c r="B35" s="19">
        <v>100</v>
      </c>
      <c r="C35" s="15">
        <v>0.81233702737939995</v>
      </c>
      <c r="D35" s="16">
        <v>0.80606258148631005</v>
      </c>
      <c r="E35" s="15"/>
      <c r="F35" s="19">
        <v>100</v>
      </c>
      <c r="G35" s="15">
        <v>0.86184773310521801</v>
      </c>
      <c r="H35" s="16">
        <v>0.78791334093500498</v>
      </c>
      <c r="I35" s="15"/>
      <c r="J35" s="19">
        <v>100</v>
      </c>
      <c r="K35" s="15">
        <v>0.82790532123153504</v>
      </c>
      <c r="L35" s="16">
        <v>0.77437722419928801</v>
      </c>
      <c r="M35" s="15"/>
      <c r="N35" s="19">
        <v>100</v>
      </c>
      <c r="O35" s="15">
        <v>0.999402553298534</v>
      </c>
      <c r="P35" s="16">
        <v>0.78920890454030901</v>
      </c>
      <c r="Q35" s="15"/>
      <c r="R35" s="19">
        <v>100</v>
      </c>
      <c r="S35" s="15">
        <v>0.79946361264134502</v>
      </c>
      <c r="T35" s="16">
        <v>0.80052189040301502</v>
      </c>
    </row>
    <row r="36" spans="1:21">
      <c r="A36" s="47"/>
      <c r="B36" s="19">
        <v>200</v>
      </c>
      <c r="C36" s="15">
        <v>0.86607724902216399</v>
      </c>
      <c r="D36" s="16">
        <v>0.80606258148631005</v>
      </c>
      <c r="E36" s="15"/>
      <c r="F36" s="19">
        <v>200</v>
      </c>
      <c r="G36" s="15">
        <v>0.95594525235243799</v>
      </c>
      <c r="H36" s="16">
        <v>0.78449258836944102</v>
      </c>
      <c r="I36" s="15"/>
      <c r="J36" s="19">
        <v>200</v>
      </c>
      <c r="K36" s="15">
        <v>0.91030432461291999</v>
      </c>
      <c r="L36" s="16">
        <v>0.77010676156583602</v>
      </c>
      <c r="M36" s="15"/>
      <c r="N36" s="19">
        <v>200</v>
      </c>
      <c r="O36" s="15">
        <v>0.999371108735299</v>
      </c>
      <c r="P36" s="16">
        <v>0.78908313419695597</v>
      </c>
      <c r="Q36" s="15"/>
      <c r="R36" s="19">
        <v>200</v>
      </c>
      <c r="S36" s="15">
        <v>0.81946941142360097</v>
      </c>
      <c r="T36" s="16">
        <v>0.80034792693534296</v>
      </c>
    </row>
    <row r="37" spans="1:21">
      <c r="A37" s="47"/>
      <c r="B37" s="19">
        <v>300</v>
      </c>
      <c r="C37" s="15">
        <v>0.93236636245110804</v>
      </c>
      <c r="D37" s="16">
        <v>0.80622555410690999</v>
      </c>
      <c r="E37" s="15"/>
      <c r="F37" s="19">
        <v>300</v>
      </c>
      <c r="G37" s="15">
        <v>0.99429712004562298</v>
      </c>
      <c r="H37" s="16">
        <v>0.78107183580387596</v>
      </c>
      <c r="I37" s="15"/>
      <c r="J37" s="19">
        <v>300</v>
      </c>
      <c r="K37" s="15">
        <v>0.97899982203239</v>
      </c>
      <c r="L37" s="16">
        <v>0.76868327402135195</v>
      </c>
      <c r="M37" s="15"/>
      <c r="N37" s="19">
        <v>300</v>
      </c>
      <c r="O37" s="15">
        <v>0.999402553298534</v>
      </c>
      <c r="P37" s="16">
        <v>0.78996352660042701</v>
      </c>
      <c r="Q37" s="15"/>
      <c r="R37" s="19">
        <v>300</v>
      </c>
      <c r="S37" s="15">
        <v>0.84817338358944605</v>
      </c>
      <c r="T37" s="16">
        <v>0.79994201217744199</v>
      </c>
    </row>
    <row r="38" spans="1:21">
      <c r="A38" s="47"/>
      <c r="B38" s="19" t="s">
        <v>84</v>
      </c>
      <c r="C38" s="15" t="s">
        <v>72</v>
      </c>
      <c r="D38" s="16" t="s">
        <v>73</v>
      </c>
      <c r="E38" s="15"/>
      <c r="F38" s="19" t="s">
        <v>84</v>
      </c>
      <c r="G38" s="15" t="s">
        <v>72</v>
      </c>
      <c r="H38" s="16" t="s">
        <v>73</v>
      </c>
      <c r="I38" s="15"/>
      <c r="J38" s="19" t="s">
        <v>85</v>
      </c>
      <c r="K38" s="15" t="s">
        <v>72</v>
      </c>
      <c r="L38" s="16" t="s">
        <v>73</v>
      </c>
      <c r="M38" s="15"/>
      <c r="N38" s="19" t="s">
        <v>84</v>
      </c>
      <c r="O38" s="15" t="s">
        <v>72</v>
      </c>
      <c r="P38" s="16" t="s">
        <v>73</v>
      </c>
      <c r="Q38" s="15"/>
      <c r="R38" s="19" t="s">
        <v>84</v>
      </c>
      <c r="S38" s="15" t="s">
        <v>72</v>
      </c>
      <c r="T38" s="16" t="s">
        <v>73</v>
      </c>
    </row>
    <row r="39" spans="1:21">
      <c r="A39" s="47"/>
      <c r="B39" s="19">
        <v>50</v>
      </c>
      <c r="C39" s="15">
        <v>0.80072522816166802</v>
      </c>
      <c r="D39" s="16">
        <v>0.80378096479791294</v>
      </c>
      <c r="E39" s="15"/>
      <c r="F39" s="19">
        <v>50</v>
      </c>
      <c r="G39" s="15">
        <v>0.80710008554319901</v>
      </c>
      <c r="H39" s="16">
        <v>0.78905359179019297</v>
      </c>
      <c r="I39" s="15"/>
      <c r="J39" s="19">
        <v>50</v>
      </c>
      <c r="K39" s="15">
        <v>0.79106602598327103</v>
      </c>
      <c r="L39" s="21">
        <v>0.77508896797153004</v>
      </c>
      <c r="M39" s="34"/>
      <c r="N39" s="19">
        <v>50</v>
      </c>
      <c r="O39" s="15">
        <v>0.99993711087352999</v>
      </c>
      <c r="P39" s="16">
        <v>0.78920890454030901</v>
      </c>
      <c r="Q39" s="15"/>
      <c r="R39" s="19">
        <v>50</v>
      </c>
      <c r="S39" s="15">
        <v>0.79710060887213596</v>
      </c>
      <c r="T39" s="16">
        <v>0.79982603653232798</v>
      </c>
    </row>
    <row r="40" spans="1:21">
      <c r="A40" s="47"/>
      <c r="B40" s="19">
        <v>100</v>
      </c>
      <c r="C40" s="15">
        <v>0.80867014341590604</v>
      </c>
      <c r="D40" s="16">
        <v>0.80589960886570999</v>
      </c>
      <c r="E40" s="15"/>
      <c r="F40" s="19">
        <v>100</v>
      </c>
      <c r="G40" s="15">
        <v>0.86940404904476698</v>
      </c>
      <c r="H40" s="16">
        <v>0.78620296465222295</v>
      </c>
      <c r="I40" s="15"/>
      <c r="J40" s="19">
        <v>100</v>
      </c>
      <c r="K40" s="15">
        <v>0.82986296494038003</v>
      </c>
      <c r="L40" s="16">
        <v>0.77295373665480405</v>
      </c>
      <c r="M40" s="15"/>
      <c r="N40" s="19">
        <v>100</v>
      </c>
      <c r="O40" s="15">
        <v>0.99981133262058897</v>
      </c>
      <c r="P40" s="16">
        <v>0.78971198591372105</v>
      </c>
      <c r="Q40" s="15"/>
      <c r="R40" s="19">
        <v>100</v>
      </c>
      <c r="S40" s="15">
        <v>0.79943461873006605</v>
      </c>
      <c r="T40" s="16">
        <v>0.80063786604812903</v>
      </c>
    </row>
    <row r="41" spans="1:21">
      <c r="A41" s="47"/>
      <c r="B41" s="19">
        <v>200</v>
      </c>
      <c r="C41" s="15">
        <v>0.86791069100391105</v>
      </c>
      <c r="D41" s="21">
        <v>0.80687744458930899</v>
      </c>
      <c r="E41" s="15"/>
      <c r="F41" s="19">
        <v>200</v>
      </c>
      <c r="G41" s="15">
        <v>0.96321642429426801</v>
      </c>
      <c r="H41" s="16">
        <v>0.78335233751425304</v>
      </c>
      <c r="I41" s="15"/>
      <c r="J41" s="19">
        <v>200</v>
      </c>
      <c r="K41" s="15">
        <v>0.91884676988788005</v>
      </c>
      <c r="L41" s="16">
        <v>0.77081850533807805</v>
      </c>
      <c r="M41" s="15"/>
      <c r="N41" s="19">
        <v>200</v>
      </c>
      <c r="O41" s="15">
        <v>0.99987422174705998</v>
      </c>
      <c r="P41" s="16">
        <v>0.79046660797383905</v>
      </c>
      <c r="Q41" s="15"/>
      <c r="R41" s="19">
        <v>200</v>
      </c>
      <c r="S41" s="15">
        <v>0.81794723108147205</v>
      </c>
      <c r="T41" s="16">
        <v>0.80028993911278601</v>
      </c>
    </row>
    <row r="42" spans="1:21">
      <c r="A42" s="47"/>
      <c r="B42" s="19">
        <v>300</v>
      </c>
      <c r="C42" s="15">
        <v>0.93228487614080802</v>
      </c>
      <c r="D42" s="16">
        <v>0.805247718383311</v>
      </c>
      <c r="E42" s="15"/>
      <c r="F42" s="19">
        <v>300</v>
      </c>
      <c r="G42" s="15">
        <v>0.99472483604220097</v>
      </c>
      <c r="H42" s="16">
        <v>0.78107183580387596</v>
      </c>
      <c r="I42" s="15"/>
      <c r="J42" s="19">
        <v>300</v>
      </c>
      <c r="K42" s="15">
        <v>0.98202527140060503</v>
      </c>
      <c r="L42" s="16">
        <v>0.76868327402135195</v>
      </c>
      <c r="M42" s="15"/>
      <c r="N42" s="19">
        <v>300</v>
      </c>
      <c r="O42" s="15">
        <v>0.99987422174705998</v>
      </c>
      <c r="P42" s="16">
        <v>0.78858005282354404</v>
      </c>
      <c r="Q42" s="15"/>
      <c r="R42" s="19">
        <v>300</v>
      </c>
      <c r="S42" s="15">
        <v>0.84585387068715501</v>
      </c>
      <c r="T42" s="16">
        <v>0.80023195129022895</v>
      </c>
    </row>
    <row r="43" spans="1:21">
      <c r="A43" s="47"/>
      <c r="B43" s="19" t="s">
        <v>85</v>
      </c>
      <c r="C43" s="15" t="s">
        <v>72</v>
      </c>
      <c r="D43" s="16" t="s">
        <v>73</v>
      </c>
      <c r="E43" s="15"/>
      <c r="F43" s="19" t="s">
        <v>85</v>
      </c>
      <c r="G43" s="15" t="s">
        <v>72</v>
      </c>
      <c r="H43" s="16" t="s">
        <v>73</v>
      </c>
      <c r="I43" s="15"/>
      <c r="J43" s="19" t="s">
        <v>87</v>
      </c>
      <c r="K43" s="15" t="s">
        <v>72</v>
      </c>
      <c r="L43" s="16" t="s">
        <v>73</v>
      </c>
      <c r="M43" s="15"/>
      <c r="N43" s="19" t="s">
        <v>85</v>
      </c>
      <c r="O43" s="15" t="s">
        <v>72</v>
      </c>
      <c r="P43" s="16" t="s">
        <v>73</v>
      </c>
      <c r="Q43" s="15"/>
      <c r="R43" s="19" t="s">
        <v>85</v>
      </c>
      <c r="S43" s="15" t="s">
        <v>72</v>
      </c>
      <c r="T43" s="16" t="s">
        <v>73</v>
      </c>
    </row>
    <row r="44" spans="1:21">
      <c r="A44" s="47"/>
      <c r="B44" s="19">
        <v>50</v>
      </c>
      <c r="C44" s="15">
        <v>0.80092894393741798</v>
      </c>
      <c r="D44" s="16">
        <v>0.80410691003911305</v>
      </c>
      <c r="E44" s="15"/>
      <c r="F44" s="19">
        <v>50</v>
      </c>
      <c r="G44" s="15">
        <v>0.80481893356144796</v>
      </c>
      <c r="H44" s="16">
        <v>0.78962371721778701</v>
      </c>
      <c r="I44" s="15"/>
      <c r="J44" s="19">
        <v>50</v>
      </c>
      <c r="K44" s="15">
        <v>0.79231179925253603</v>
      </c>
      <c r="L44" s="16">
        <v>0.77508896797153004</v>
      </c>
      <c r="M44" s="15"/>
      <c r="N44" s="19">
        <v>50</v>
      </c>
      <c r="O44" s="15">
        <v>0.99993711087352999</v>
      </c>
      <c r="P44" s="16">
        <v>0.78933467488366205</v>
      </c>
      <c r="Q44" s="15"/>
      <c r="R44" s="19">
        <v>50</v>
      </c>
      <c r="S44" s="15">
        <v>0.79710060887213596</v>
      </c>
      <c r="T44" s="16">
        <v>0.79982603653232798</v>
      </c>
    </row>
    <row r="45" spans="1:21">
      <c r="A45" s="47"/>
      <c r="B45" s="19">
        <v>100</v>
      </c>
      <c r="C45" s="15">
        <v>0.80968872229465405</v>
      </c>
      <c r="D45" s="16">
        <v>0.80589960886570999</v>
      </c>
      <c r="E45" s="15"/>
      <c r="F45" s="19">
        <v>100</v>
      </c>
      <c r="G45" s="15">
        <v>0.86869118905047005</v>
      </c>
      <c r="H45" s="16">
        <v>0.78791334093500498</v>
      </c>
      <c r="I45" s="15"/>
      <c r="J45" s="19">
        <v>100</v>
      </c>
      <c r="K45" s="15">
        <v>0.82932906211069501</v>
      </c>
      <c r="L45" s="16">
        <v>0.77295373665480405</v>
      </c>
      <c r="M45" s="15"/>
      <c r="N45" s="19">
        <v>100</v>
      </c>
      <c r="O45" s="15">
        <v>0.99996855543676499</v>
      </c>
      <c r="P45" s="16">
        <v>0.78895736385360304</v>
      </c>
      <c r="Q45" s="15"/>
      <c r="R45" s="19">
        <v>100</v>
      </c>
      <c r="S45" s="15">
        <v>0.79953609741954101</v>
      </c>
      <c r="T45" s="16">
        <v>0.80069585387068698</v>
      </c>
    </row>
    <row r="46" spans="1:21">
      <c r="A46" s="47"/>
      <c r="B46" s="19">
        <v>200</v>
      </c>
      <c r="C46" s="15">
        <v>0.86098435462842204</v>
      </c>
      <c r="D46" s="16">
        <v>0.80655149934810899</v>
      </c>
      <c r="E46" s="15"/>
      <c r="F46" s="19">
        <v>200</v>
      </c>
      <c r="G46" s="15">
        <v>0.96179070430567404</v>
      </c>
      <c r="H46" s="16">
        <v>0.78392246294184698</v>
      </c>
      <c r="I46" s="15"/>
      <c r="J46" s="19">
        <v>200</v>
      </c>
      <c r="K46" s="15">
        <v>0.92311799252535998</v>
      </c>
      <c r="L46" s="16">
        <v>0.77081850533807805</v>
      </c>
      <c r="M46" s="15"/>
      <c r="N46" s="19">
        <v>200</v>
      </c>
      <c r="O46" s="15">
        <v>0.99996855543676499</v>
      </c>
      <c r="P46" s="16">
        <v>0.78920890454030901</v>
      </c>
      <c r="Q46" s="15"/>
      <c r="R46" s="19">
        <v>200</v>
      </c>
      <c r="S46" s="15">
        <v>0.81948390837924001</v>
      </c>
      <c r="T46" s="16">
        <v>0.80034792693534296</v>
      </c>
    </row>
    <row r="47" spans="1:21" ht="15.75" thickBot="1">
      <c r="A47" s="48"/>
      <c r="B47" s="20">
        <v>300</v>
      </c>
      <c r="C47" s="17">
        <v>0.94018904823989502</v>
      </c>
      <c r="D47" s="18">
        <v>0.80557366362451099</v>
      </c>
      <c r="E47" s="17"/>
      <c r="F47" s="20">
        <v>300</v>
      </c>
      <c r="G47" s="17">
        <v>0.99700598802395202</v>
      </c>
      <c r="H47" s="18">
        <v>0.78107183580387596</v>
      </c>
      <c r="I47" s="17"/>
      <c r="J47" s="20">
        <v>300</v>
      </c>
      <c r="K47" s="17">
        <v>0.97579640505428</v>
      </c>
      <c r="L47" s="18">
        <v>0.76939501779359398</v>
      </c>
      <c r="M47" s="17"/>
      <c r="N47" s="20">
        <v>300</v>
      </c>
      <c r="O47" s="17">
        <v>0.99996855543676499</v>
      </c>
      <c r="P47" s="18">
        <v>0.78895736385360304</v>
      </c>
      <c r="Q47" s="17"/>
      <c r="R47" s="20">
        <v>300</v>
      </c>
      <c r="S47" s="17">
        <v>0.84534647723977896</v>
      </c>
      <c r="T47" s="18">
        <v>0.80034792693534296</v>
      </c>
    </row>
    <row r="48" spans="1:21">
      <c r="A48" s="27"/>
      <c r="B48" s="15" t="s">
        <v>122</v>
      </c>
      <c r="C48">
        <v>16384</v>
      </c>
      <c r="D48" s="15"/>
      <c r="E48" s="15">
        <f>1/C48</f>
        <v>6.103515625E-5</v>
      </c>
      <c r="F48" s="15" t="s">
        <v>122</v>
      </c>
      <c r="G48">
        <v>17770</v>
      </c>
      <c r="H48" s="15"/>
      <c r="I48" s="15">
        <f>1/G48</f>
        <v>5.6274620146314011E-5</v>
      </c>
      <c r="J48" s="15" t="s">
        <v>122</v>
      </c>
      <c r="K48">
        <v>14718</v>
      </c>
      <c r="L48" s="15"/>
      <c r="M48" s="15">
        <f>1/K48</f>
        <v>6.7944014132354939E-5</v>
      </c>
      <c r="N48" s="15" t="s">
        <v>122</v>
      </c>
      <c r="O48">
        <v>23796</v>
      </c>
      <c r="P48" s="15"/>
      <c r="Q48" s="15"/>
      <c r="R48" s="15" t="s">
        <v>122</v>
      </c>
      <c r="S48" s="28">
        <v>23741</v>
      </c>
      <c r="T48" s="15"/>
      <c r="U48">
        <f>1/S48</f>
        <v>4.2121224885219664E-5</v>
      </c>
    </row>
    <row r="49" spans="2:21">
      <c r="C49" s="24" t="s">
        <v>123</v>
      </c>
      <c r="D49" s="24" t="s">
        <v>124</v>
      </c>
      <c r="E49" s="24" t="s">
        <v>125</v>
      </c>
      <c r="G49" s="24" t="s">
        <v>123</v>
      </c>
      <c r="H49" s="24" t="s">
        <v>124</v>
      </c>
      <c r="I49" s="24" t="s">
        <v>125</v>
      </c>
      <c r="K49" s="24" t="s">
        <v>123</v>
      </c>
      <c r="L49" s="24" t="s">
        <v>124</v>
      </c>
      <c r="M49" s="24" t="s">
        <v>125</v>
      </c>
      <c r="O49" s="24" t="s">
        <v>126</v>
      </c>
      <c r="P49" s="24" t="s">
        <v>127</v>
      </c>
      <c r="S49" s="24" t="s">
        <v>123</v>
      </c>
      <c r="T49" s="24" t="s">
        <v>124</v>
      </c>
      <c r="U49" s="24" t="s">
        <v>125</v>
      </c>
    </row>
    <row r="50" spans="2:21">
      <c r="C50" t="s">
        <v>128</v>
      </c>
      <c r="D50">
        <v>1.225998E-2</v>
      </c>
      <c r="E50" s="32">
        <f>(D50-$E$48)/$E$48</f>
        <v>199.86751232</v>
      </c>
      <c r="G50" t="s">
        <v>128</v>
      </c>
      <c r="H50" s="25">
        <v>4.1699999999999997E-5</v>
      </c>
      <c r="I50" s="32">
        <f>(H50-I$48)/I$48</f>
        <v>-0.25899100000000003</v>
      </c>
      <c r="K50" t="s">
        <v>128</v>
      </c>
      <c r="L50">
        <v>0</v>
      </c>
      <c r="M50" s="32">
        <f>(L50-$M$48)/$M$48</f>
        <v>-1</v>
      </c>
      <c r="N50" t="s">
        <v>129</v>
      </c>
      <c r="O50" t="s">
        <v>130</v>
      </c>
      <c r="P50">
        <v>-0.378</v>
      </c>
      <c r="S50" t="s">
        <v>128</v>
      </c>
      <c r="T50">
        <v>6.2899999999999998E-2</v>
      </c>
      <c r="U50" s="32">
        <f>(T50-$U$48)/$U$48</f>
        <v>1492.3089</v>
      </c>
    </row>
    <row r="51" spans="2:21">
      <c r="C51" t="s">
        <v>131</v>
      </c>
      <c r="D51">
        <v>3.9295999999999998E-2</v>
      </c>
      <c r="E51" s="32">
        <f>(D51-$E$48)/$E$48</f>
        <v>642.82566399999996</v>
      </c>
      <c r="G51" t="s">
        <v>131</v>
      </c>
      <c r="H51">
        <v>0.04</v>
      </c>
      <c r="I51" s="32">
        <f>(H51-I$48)/I$48</f>
        <v>709.80000000000007</v>
      </c>
      <c r="K51" t="s">
        <v>131</v>
      </c>
      <c r="L51">
        <v>2.8267E-2</v>
      </c>
      <c r="M51" s="32">
        <f>(L51-$M$48)/$M$48</f>
        <v>415.033706</v>
      </c>
      <c r="N51" t="s">
        <v>132</v>
      </c>
      <c r="O51" t="s">
        <v>133</v>
      </c>
      <c r="P51">
        <v>-0.25</v>
      </c>
      <c r="S51" t="s">
        <v>131</v>
      </c>
      <c r="T51">
        <v>2.887E-2</v>
      </c>
      <c r="U51" s="32">
        <f>(T51-$U$48)/$U$48</f>
        <v>684.40266999999994</v>
      </c>
    </row>
    <row r="52" spans="2:21">
      <c r="C52" t="s">
        <v>134</v>
      </c>
      <c r="D52">
        <v>2.5870000000000001E-2</v>
      </c>
      <c r="E52" s="32">
        <f>(D52-$E$48)/$E$48</f>
        <v>422.85408000000001</v>
      </c>
      <c r="G52" t="s">
        <v>134</v>
      </c>
      <c r="H52">
        <v>1.1610000000000001E-2</v>
      </c>
      <c r="I52" s="32">
        <f>(H52-I$48)/I$48</f>
        <v>205.30969999999999</v>
      </c>
      <c r="K52" t="s">
        <v>134</v>
      </c>
      <c r="L52">
        <v>2.4046649999999999E-2</v>
      </c>
      <c r="M52" s="32">
        <f>(L52-$M$48)/$M$48</f>
        <v>352.91859469999997</v>
      </c>
      <c r="N52" t="s">
        <v>135</v>
      </c>
      <c r="O52" t="s">
        <v>133</v>
      </c>
      <c r="P52">
        <v>-0.1578</v>
      </c>
      <c r="S52" t="s">
        <v>134</v>
      </c>
      <c r="T52">
        <v>2.7536000000000001E-2</v>
      </c>
      <c r="U52" s="32">
        <f>(T52-$U$48)/$U$48</f>
        <v>652.73217599999998</v>
      </c>
    </row>
    <row r="53" spans="2:21">
      <c r="E53" s="32"/>
      <c r="I53" s="32"/>
      <c r="M53" s="32"/>
      <c r="N53" t="s">
        <v>136</v>
      </c>
      <c r="O53" t="s">
        <v>133</v>
      </c>
      <c r="P53">
        <v>-0.12720000000000001</v>
      </c>
      <c r="R53" s="12"/>
      <c r="U53" s="32"/>
    </row>
    <row r="54" spans="2:21">
      <c r="C54" t="s">
        <v>137</v>
      </c>
      <c r="D54">
        <v>1.21E-2</v>
      </c>
      <c r="E54" s="32">
        <f>(D54-$E$48)/$E$48</f>
        <v>197.24639999999999</v>
      </c>
      <c r="G54" t="s">
        <v>138</v>
      </c>
      <c r="H54">
        <v>6.5799999999999999E-3</v>
      </c>
      <c r="I54" s="32">
        <f>(H54-I$48)/I$48</f>
        <v>115.92660000000001</v>
      </c>
      <c r="K54" t="s">
        <v>139</v>
      </c>
      <c r="L54">
        <v>8.0000000000000002E-3</v>
      </c>
      <c r="M54" s="32">
        <f>(L54-$M$48)/$M$48</f>
        <v>116.744</v>
      </c>
      <c r="N54" t="s">
        <v>140</v>
      </c>
      <c r="O54" t="s">
        <v>141</v>
      </c>
      <c r="P54">
        <v>-3.2899999999999999E-2</v>
      </c>
      <c r="S54" t="s">
        <v>137</v>
      </c>
      <c r="T54">
        <v>4.6635000000000001E-3</v>
      </c>
      <c r="U54" s="32">
        <f>(T54-$U$48)/$U$48</f>
        <v>109.71615349999999</v>
      </c>
    </row>
    <row r="55" spans="2:21">
      <c r="C55" t="s">
        <v>142</v>
      </c>
      <c r="D55">
        <v>6.8199999999999997E-3</v>
      </c>
      <c r="E55" s="32">
        <f>(D55-$E$48)/$E$48</f>
        <v>110.73887999999999</v>
      </c>
      <c r="G55" t="s">
        <v>143</v>
      </c>
      <c r="H55">
        <v>6.3749999999999996E-3</v>
      </c>
      <c r="I55" s="32">
        <f>(H55-I$48)/I$48</f>
        <v>112.28375</v>
      </c>
      <c r="J55" s="12"/>
      <c r="K55" t="s">
        <v>144</v>
      </c>
      <c r="L55">
        <v>6.4000000000000003E-3</v>
      </c>
      <c r="M55" s="32">
        <f>(L55-$M$48)/$M$48</f>
        <v>93.1952</v>
      </c>
      <c r="S55" t="s">
        <v>145</v>
      </c>
      <c r="T55">
        <v>3.9933E-3</v>
      </c>
      <c r="U55" s="32">
        <f>(T55-$U$48)/$U$48</f>
        <v>93.804935299999997</v>
      </c>
    </row>
    <row r="56" spans="2:21">
      <c r="C56" t="s">
        <v>146</v>
      </c>
      <c r="D56">
        <v>6.2899999999999996E-3</v>
      </c>
      <c r="E56" s="32">
        <f>(D56-$E$48)/$E$48</f>
        <v>102.05535999999999</v>
      </c>
      <c r="F56" s="12"/>
      <c r="G56" t="s">
        <v>147</v>
      </c>
      <c r="H56">
        <v>4.5409999999999999E-3</v>
      </c>
      <c r="I56" s="32">
        <f>(H56-I$48)/I$48</f>
        <v>79.693570000000008</v>
      </c>
      <c r="K56" t="s">
        <v>148</v>
      </c>
      <c r="L56">
        <v>5.4999999999999997E-3</v>
      </c>
      <c r="M56" s="32">
        <f>(L56-$M$48)/$M$48</f>
        <v>79.948999999999984</v>
      </c>
      <c r="N56" t="s">
        <v>129</v>
      </c>
      <c r="O56" t="s">
        <v>133</v>
      </c>
      <c r="P56">
        <v>0.56859999999999999</v>
      </c>
      <c r="S56" t="s">
        <v>149</v>
      </c>
      <c r="T56">
        <v>3.4559999999999999E-3</v>
      </c>
      <c r="U56" s="32">
        <f>(T56-$U$48)/$U$48</f>
        <v>81.048895999999985</v>
      </c>
    </row>
    <row r="57" spans="2:21">
      <c r="B57" s="12"/>
      <c r="C57" t="s">
        <v>150</v>
      </c>
      <c r="D57">
        <v>6.0400000000000002E-3</v>
      </c>
      <c r="E57" s="32">
        <f>(D57-$E$48)/$E$48</f>
        <v>97.959360000000004</v>
      </c>
      <c r="G57" t="s">
        <v>145</v>
      </c>
      <c r="H57">
        <v>4.3369999999999997E-3</v>
      </c>
      <c r="I57" s="32">
        <f>(H57-I$48)/I$48</f>
        <v>76.068489999999997</v>
      </c>
      <c r="K57" t="s">
        <v>151</v>
      </c>
      <c r="L57">
        <v>4.4000000000000003E-3</v>
      </c>
      <c r="M57" s="32">
        <f>(L57-$M$48)/$M$48</f>
        <v>63.7592</v>
      </c>
      <c r="N57" t="s">
        <v>132</v>
      </c>
      <c r="O57" t="s">
        <v>152</v>
      </c>
      <c r="P57">
        <v>0.34978999999999999</v>
      </c>
      <c r="S57" t="s">
        <v>153</v>
      </c>
      <c r="T57">
        <v>3.14E-3</v>
      </c>
      <c r="U57" s="32">
        <f>(T57-$U$48)/$U$48</f>
        <v>73.54674</v>
      </c>
    </row>
    <row r="58" spans="2:21">
      <c r="C58" t="s">
        <v>153</v>
      </c>
      <c r="D58">
        <v>5.6899999999999997E-3</v>
      </c>
      <c r="E58" s="32">
        <f>(D58-$E$48)/$E$48</f>
        <v>92.224959999999996</v>
      </c>
      <c r="G58" t="s">
        <v>154</v>
      </c>
      <c r="H58">
        <v>4.2700000000000004E-3</v>
      </c>
      <c r="I58" s="32">
        <f>(H58-I$48)/I$48</f>
        <v>74.877900000000011</v>
      </c>
      <c r="K58" t="s">
        <v>155</v>
      </c>
      <c r="L58">
        <v>4.3410000000000002E-3</v>
      </c>
      <c r="M58" s="32">
        <f>(L58-$M$48)/$M$48</f>
        <v>62.890837999999995</v>
      </c>
      <c r="N58" t="s">
        <v>135</v>
      </c>
      <c r="O58" t="s">
        <v>156</v>
      </c>
      <c r="P58">
        <v>0.24242</v>
      </c>
      <c r="S58" t="s">
        <v>157</v>
      </c>
      <c r="T58">
        <v>2.3800000000000002E-3</v>
      </c>
      <c r="U58" s="32">
        <f>(T58-$U$48)/$U$48</f>
        <v>55.503579999999999</v>
      </c>
    </row>
    <row r="59" spans="2:21">
      <c r="C59" t="s">
        <v>158</v>
      </c>
      <c r="D59">
        <v>5.4440000000000001E-3</v>
      </c>
      <c r="E59" s="32">
        <f>(D59-$E$48)/$E$48</f>
        <v>88.194496000000001</v>
      </c>
      <c r="G59" t="s">
        <v>159</v>
      </c>
      <c r="H59">
        <v>3.9699999999999996E-3</v>
      </c>
      <c r="I59" s="32">
        <f>(H59-I$48)/I$48</f>
        <v>69.546899999999994</v>
      </c>
      <c r="K59" t="s">
        <v>160</v>
      </c>
      <c r="L59">
        <v>4.1199499999999998E-3</v>
      </c>
      <c r="M59" s="32">
        <f>(L59-$M$48)/$M$48</f>
        <v>59.63742409999999</v>
      </c>
      <c r="N59" t="s">
        <v>136</v>
      </c>
      <c r="O59" t="s">
        <v>152</v>
      </c>
      <c r="P59">
        <v>0.25445299999999998</v>
      </c>
      <c r="S59" t="s">
        <v>161</v>
      </c>
      <c r="T59">
        <v>2.3700000000000001E-3</v>
      </c>
      <c r="U59" s="32">
        <f>(T59-$U$48)/$U$48</f>
        <v>55.266169999999995</v>
      </c>
    </row>
    <row r="60" spans="2:21">
      <c r="C60" t="s">
        <v>162</v>
      </c>
      <c r="D60">
        <v>5.2620000000000002E-3</v>
      </c>
      <c r="E60" s="32">
        <f>(D60-$E$48)/$E$48</f>
        <v>85.212608000000003</v>
      </c>
      <c r="G60" t="s">
        <v>163</v>
      </c>
      <c r="H60">
        <v>3.9399999999999999E-3</v>
      </c>
      <c r="I60" s="32">
        <f>(H60-I$48)/I$48</f>
        <v>69.013800000000003</v>
      </c>
      <c r="K60" t="s">
        <v>164</v>
      </c>
      <c r="L60">
        <v>4.0350000000000004E-3</v>
      </c>
      <c r="M60" s="32">
        <f>(L60-$M$48)/$M$48</f>
        <v>58.387129999999999</v>
      </c>
      <c r="N60" t="s">
        <v>140</v>
      </c>
      <c r="O60" t="s">
        <v>165</v>
      </c>
      <c r="P60">
        <v>0.164188</v>
      </c>
      <c r="S60" t="s">
        <v>166</v>
      </c>
      <c r="T60">
        <v>2.2139999999999998E-3</v>
      </c>
      <c r="U60" s="32">
        <f>(T60-$U$48)/$U$48</f>
        <v>51.562573999999991</v>
      </c>
    </row>
    <row r="61" spans="2:21">
      <c r="C61" t="s">
        <v>167</v>
      </c>
      <c r="D61">
        <v>4.9319999999999998E-3</v>
      </c>
      <c r="E61" s="32">
        <f>(D61-$E$48)/$E$48</f>
        <v>79.805887999999996</v>
      </c>
      <c r="G61" t="s">
        <v>168</v>
      </c>
      <c r="H61">
        <v>3.6827000000000001E-3</v>
      </c>
      <c r="I61" s="32">
        <f>(H61-I$48)/I$48</f>
        <v>64.441579000000004</v>
      </c>
      <c r="K61" t="s">
        <v>169</v>
      </c>
      <c r="L61">
        <v>3.8500000000000001E-3</v>
      </c>
      <c r="M61" s="32">
        <f>(L61-$M$48)/$M$48</f>
        <v>55.664300000000004</v>
      </c>
      <c r="S61" t="s">
        <v>170</v>
      </c>
      <c r="T61">
        <v>2.2073000000000001E-3</v>
      </c>
      <c r="U61" s="32">
        <f>(T61-$U$48)/$U$48</f>
        <v>51.403509299999996</v>
      </c>
    </row>
    <row r="62" spans="2:21">
      <c r="C62" t="s">
        <v>171</v>
      </c>
      <c r="D62">
        <v>4.8929999999999998E-3</v>
      </c>
      <c r="E62" s="32">
        <f>(D62-$E$48)/$E$48</f>
        <v>79.166911999999996</v>
      </c>
      <c r="G62" t="s">
        <v>172</v>
      </c>
      <c r="H62">
        <v>3.4566000000000002E-3</v>
      </c>
      <c r="I62" s="32">
        <f>(H62-I$48)/I$48</f>
        <v>60.42378200000001</v>
      </c>
      <c r="K62" t="s">
        <v>173</v>
      </c>
      <c r="L62">
        <v>3.7589899999999998E-3</v>
      </c>
      <c r="M62" s="32">
        <f>(L62-$M$48)/$M$48</f>
        <v>54.32481482</v>
      </c>
      <c r="S62" t="s">
        <v>174</v>
      </c>
      <c r="T62">
        <v>2.0869999999999999E-3</v>
      </c>
      <c r="U62" s="32">
        <f>(T62-$U$48)/$U$48</f>
        <v>48.54746699999999</v>
      </c>
    </row>
    <row r="63" spans="2:21">
      <c r="C63" t="s">
        <v>175</v>
      </c>
      <c r="D63">
        <v>4.8300000000000001E-3</v>
      </c>
      <c r="E63" s="32">
        <f>(D63-$E$48)/$E$48</f>
        <v>78.134720000000002</v>
      </c>
      <c r="G63" t="s">
        <v>176</v>
      </c>
      <c r="H63">
        <v>3.235E-3</v>
      </c>
      <c r="I63" s="32">
        <f>(H63-I$48)/I$48</f>
        <v>56.485950000000003</v>
      </c>
      <c r="K63" t="s">
        <v>177</v>
      </c>
      <c r="L63">
        <v>3.741355E-3</v>
      </c>
      <c r="M63" s="32">
        <f>(L63-$M$48)/$M$48</f>
        <v>54.06526289</v>
      </c>
      <c r="S63" t="s">
        <v>178</v>
      </c>
      <c r="T63">
        <v>2.0119999999999999E-3</v>
      </c>
      <c r="U63" s="32">
        <f>(T63-$U$48)/$U$48</f>
        <v>46.766891999999991</v>
      </c>
    </row>
    <row r="64" spans="2:21">
      <c r="C64" s="24" t="s">
        <v>179</v>
      </c>
      <c r="D64" s="24">
        <f>SUM(D50:D63)</f>
        <v>0.13972698</v>
      </c>
      <c r="G64" s="24" t="s">
        <v>179</v>
      </c>
      <c r="H64" s="24">
        <v>9.6038972E-2</v>
      </c>
      <c r="I64" s="32"/>
      <c r="K64" s="24" t="s">
        <v>179</v>
      </c>
      <c r="L64" s="24">
        <f>SUM(L50:L63)</f>
        <v>0.10045994500000001</v>
      </c>
      <c r="M64" s="32"/>
      <c r="O64" s="24"/>
      <c r="P64" s="24"/>
      <c r="S64" s="24" t="s">
        <v>179</v>
      </c>
      <c r="T64" s="24">
        <v>0.14782909999999999</v>
      </c>
    </row>
    <row r="72" spans="10:13">
      <c r="J72" s="9"/>
      <c r="K72" s="9"/>
      <c r="L72" s="9"/>
      <c r="M72" s="35"/>
    </row>
    <row r="73" spans="10:13">
      <c r="J73" s="10"/>
      <c r="K73" s="10"/>
      <c r="L73" s="10"/>
      <c r="M73" s="10"/>
    </row>
    <row r="74" spans="10:13">
      <c r="J74" s="11"/>
      <c r="K74" s="11"/>
      <c r="L74" s="11"/>
      <c r="M74" s="11"/>
    </row>
    <row r="75" spans="10:13">
      <c r="J75" s="10"/>
      <c r="K75" s="10"/>
      <c r="L75" s="10"/>
      <c r="M75" s="10"/>
    </row>
    <row r="76" spans="10:13">
      <c r="J76" s="11"/>
      <c r="K76" s="11"/>
      <c r="L76" s="11"/>
      <c r="M76" s="11"/>
    </row>
  </sheetData>
  <mergeCells count="25">
    <mergeCell ref="A27:A47"/>
    <mergeCell ref="F27:H27"/>
    <mergeCell ref="J27:L27"/>
    <mergeCell ref="N27:P27"/>
    <mergeCell ref="R27:T27"/>
    <mergeCell ref="B27:D27"/>
    <mergeCell ref="F20:H20"/>
    <mergeCell ref="J20:L20"/>
    <mergeCell ref="N20:P20"/>
    <mergeCell ref="R20:T20"/>
    <mergeCell ref="A20:A25"/>
    <mergeCell ref="B20:D20"/>
    <mergeCell ref="A1:A8"/>
    <mergeCell ref="A10:A18"/>
    <mergeCell ref="F10:H10"/>
    <mergeCell ref="J10:L10"/>
    <mergeCell ref="N10:P10"/>
    <mergeCell ref="B10:D10"/>
    <mergeCell ref="B1:D1"/>
    <mergeCell ref="V12:Z12"/>
    <mergeCell ref="R10:T10"/>
    <mergeCell ref="F1:H1"/>
    <mergeCell ref="J1:L1"/>
    <mergeCell ref="N1:P1"/>
    <mergeCell ref="R1:T1"/>
  </mergeCells>
  <conditionalFormatting sqref="D3:D8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6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6:D39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5:D7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:H9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1:H26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5:H3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5:H70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M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8:M19 L21:M2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4:M37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5:M69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:P9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6 O21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6:P39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4:P6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:T9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1 S26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6:T39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65:T67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2:D19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2:H19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2:M19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2:P19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2:T19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2:D25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2:P2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2:T2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9:D48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9:H48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9:M48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5:D1048576 D1:D48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5:H1048576 H1:H4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5:M1048576 L1:M4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4:P1048576 P1:P4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65:T1048576 T1:T4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6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6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0BF585-BE34-4D52-9960-5A102B2D3A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Jacob Johannes Skifter</cp:lastModifiedBy>
  <cp:revision/>
  <dcterms:created xsi:type="dcterms:W3CDTF">2021-05-25T14:53:39Z</dcterms:created>
  <dcterms:modified xsi:type="dcterms:W3CDTF">2021-05-28T07:47:53Z</dcterms:modified>
  <cp:category/>
  <cp:contentStatus/>
</cp:coreProperties>
</file>