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harbord/Desktop/"/>
    </mc:Choice>
  </mc:AlternateContent>
  <xr:revisionPtr revIDLastSave="0" documentId="13_ncr:1_{8D2A4D21-2E57-B94A-BDBF-7B614B72C6D9}" xr6:coauthVersionLast="34" xr6:coauthVersionMax="34" xr10:uidLastSave="{00000000-0000-0000-0000-000000000000}"/>
  <bookViews>
    <workbookView xWindow="20300" yWindow="460" windowWidth="16060" windowHeight="17440" xr2:uid="{B987E6CF-6E79-DA43-A776-0AEAEBA59F3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4" i="1"/>
  <c r="P5" i="1"/>
  <c r="P6" i="1"/>
  <c r="P7" i="1"/>
  <c r="P8" i="1"/>
  <c r="P9" i="1"/>
  <c r="P10" i="1"/>
  <c r="P3" i="1"/>
  <c r="F3" i="1"/>
  <c r="F4" i="1"/>
  <c r="F5" i="1"/>
  <c r="F6" i="1"/>
  <c r="F7" i="1"/>
  <c r="F8" i="1"/>
  <c r="F9" i="1"/>
  <c r="F10" i="1"/>
  <c r="F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<sst xmlns="http://schemas.openxmlformats.org/spreadsheetml/2006/main" count="25" uniqueCount="25">
  <si>
    <t>Event</t>
  </si>
  <si>
    <t>157_28c</t>
  </si>
  <si>
    <t>157_68e</t>
  </si>
  <si>
    <t>159_184</t>
  </si>
  <si>
    <t>159_237</t>
  </si>
  <si>
    <t>159_240</t>
  </si>
  <si>
    <t>160_27</t>
  </si>
  <si>
    <t>160_79</t>
  </si>
  <si>
    <t>160_124</t>
  </si>
  <si>
    <t>160_130</t>
  </si>
  <si>
    <t>t1/2e-7</t>
  </si>
  <si>
    <t>t0/2e-7</t>
  </si>
  <si>
    <t>rise time (s)</t>
  </si>
  <si>
    <t>Sn</t>
  </si>
  <si>
    <t>mu0</t>
  </si>
  <si>
    <t>muR</t>
  </si>
  <si>
    <t>Vr</t>
  </si>
  <si>
    <t>Vmax</t>
  </si>
  <si>
    <t>U</t>
  </si>
  <si>
    <t>∆mu</t>
  </si>
  <si>
    <t>∆tau</t>
  </si>
  <si>
    <t>Dc</t>
  </si>
  <si>
    <t>tw</t>
  </si>
  <si>
    <t>tc</t>
  </si>
  <si>
    <t>Dc 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</si>
</sst>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rise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</c:f>
              <c:numCache>
                <c:formatCode>0.00E+00</c:formatCode>
                <c:ptCount val="9"/>
                <c:pt idx="0">
                  <c:v>75000000</c:v>
                </c:pt>
                <c:pt idx="1">
                  <c:v>75000000</c:v>
                </c:pt>
                <c:pt idx="2">
                  <c:v>80000000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58000000</c:v>
                </c:pt>
                <c:pt idx="6">
                  <c:v>73000000</c:v>
                </c:pt>
                <c:pt idx="7">
                  <c:v>75000000</c:v>
                </c:pt>
                <c:pt idx="8">
                  <c:v>76000000</c:v>
                </c:pt>
              </c:numCache>
            </c:numRef>
          </c:xVal>
          <c:yVal>
            <c:numRef>
              <c:f>Sheet1!$K$2:$K$10</c:f>
              <c:numCache>
                <c:formatCode>0.00E+00</c:formatCode>
                <c:ptCount val="9"/>
                <c:pt idx="0">
                  <c:v>4844999.9999999991</c:v>
                </c:pt>
                <c:pt idx="1">
                  <c:v>5370000</c:v>
                </c:pt>
                <c:pt idx="2">
                  <c:v>11543999.999999998</c:v>
                </c:pt>
                <c:pt idx="3">
                  <c:v>19450000</c:v>
                </c:pt>
                <c:pt idx="4">
                  <c:v>20980000</c:v>
                </c:pt>
                <c:pt idx="5">
                  <c:v>15932600</c:v>
                </c:pt>
                <c:pt idx="6">
                  <c:v>24068100</c:v>
                </c:pt>
                <c:pt idx="7">
                  <c:v>29865000</c:v>
                </c:pt>
                <c:pt idx="8">
                  <c:v>30643200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7-2E4F-AA6E-0FD2D38A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74527"/>
        <c:axId val="1505676207"/>
      </c:scatterChart>
      <c:valAx>
        <c:axId val="150567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76207"/>
        <c:crosses val="autoZero"/>
        <c:crossBetween val="midCat"/>
      </c:valAx>
      <c:valAx>
        <c:axId val="1505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7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13</xdr:row>
      <xdr:rowOff>120650</xdr:rowOff>
    </xdr:from>
    <xdr:to>
      <xdr:col>16</xdr:col>
      <xdr:colOff>311150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27FB4-F977-9747-B04D-B953CAF2D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530E-AD8F-7E4A-86D2-0B6E48255B87}">
  <dimension ref="A1:P10"/>
  <sheetViews>
    <sheetView tabSelected="1" topLeftCell="G1" workbookViewId="0">
      <selection activeCell="Q11" sqref="Q11"/>
    </sheetView>
  </sheetViews>
  <sheetFormatPr baseColWidth="10" defaultRowHeight="16" x14ac:dyDescent="0.2"/>
  <sheetData>
    <row r="1" spans="1:16" x14ac:dyDescent="0.2">
      <c r="A1" t="s">
        <v>0</v>
      </c>
      <c r="B1" t="s">
        <v>11</v>
      </c>
      <c r="C1" t="s">
        <v>10</v>
      </c>
      <c r="D1" t="s">
        <v>22</v>
      </c>
      <c r="E1" t="s">
        <v>12</v>
      </c>
      <c r="F1" t="s">
        <v>23</v>
      </c>
      <c r="G1" t="s">
        <v>13</v>
      </c>
      <c r="H1" t="s">
        <v>14</v>
      </c>
      <c r="I1" t="s">
        <v>15</v>
      </c>
      <c r="J1" t="s">
        <v>19</v>
      </c>
      <c r="K1" t="s">
        <v>20</v>
      </c>
      <c r="L1" t="s">
        <v>16</v>
      </c>
      <c r="M1" t="s">
        <v>17</v>
      </c>
      <c r="N1" t="s">
        <v>18</v>
      </c>
      <c r="O1" t="s">
        <v>21</v>
      </c>
      <c r="P1" t="s">
        <v>24</v>
      </c>
    </row>
    <row r="2" spans="1:16" x14ac:dyDescent="0.2">
      <c r="A2" t="s">
        <v>1</v>
      </c>
      <c r="B2">
        <v>1927</v>
      </c>
      <c r="C2">
        <v>3000</v>
      </c>
      <c r="D2">
        <v>2243</v>
      </c>
      <c r="E2">
        <f>(C2-B2)*0.0000002</f>
        <v>2.1459999999999998E-4</v>
      </c>
      <c r="F2">
        <f>(D2-B2)*0.0000002</f>
        <v>6.3199999999999991E-5</v>
      </c>
      <c r="G2" s="1">
        <v>75000000</v>
      </c>
      <c r="H2">
        <v>0.5</v>
      </c>
      <c r="I2">
        <v>0.43540000000000001</v>
      </c>
      <c r="J2">
        <f>H2-I2</f>
        <v>6.4599999999999991E-2</v>
      </c>
      <c r="K2" s="1">
        <f>J2*G2</f>
        <v>4844999.9999999991</v>
      </c>
      <c r="L2">
        <v>1100</v>
      </c>
      <c r="M2">
        <v>0.18559999999999999</v>
      </c>
      <c r="N2" s="1">
        <v>1.2711000000000001E-5</v>
      </c>
      <c r="O2" s="1">
        <v>4.9648999999999997E-6</v>
      </c>
      <c r="P2" s="1">
        <f>((16*0.75)/(9*PI()))*((L2*F2*G2*J2)/60000000000)</f>
        <v>2.3825452539538571E-6</v>
      </c>
    </row>
    <row r="3" spans="1:16" x14ac:dyDescent="0.2">
      <c r="A3" t="s">
        <v>2</v>
      </c>
      <c r="B3">
        <v>2003</v>
      </c>
      <c r="C3">
        <v>3038</v>
      </c>
      <c r="D3">
        <v>2277</v>
      </c>
      <c r="E3">
        <f t="shared" ref="E3:E10" si="0">(C3-B3)*0.0000002</f>
        <v>2.0699999999999999E-4</v>
      </c>
      <c r="F3">
        <f t="shared" ref="F3:F10" si="1">(D3-B3)*0.0000002</f>
        <v>5.4799999999999997E-5</v>
      </c>
      <c r="G3" s="1">
        <v>75000000</v>
      </c>
      <c r="H3">
        <v>0.5</v>
      </c>
      <c r="I3">
        <v>0.4284</v>
      </c>
      <c r="J3">
        <f t="shared" ref="J3:J10" si="2">H3-I3</f>
        <v>7.1599999999999997E-2</v>
      </c>
      <c r="K3" s="1">
        <f t="shared" ref="K3:K10" si="3">J3*G3</f>
        <v>5370000</v>
      </c>
      <c r="L3">
        <v>1000</v>
      </c>
      <c r="M3">
        <v>0.14169999999999999</v>
      </c>
      <c r="N3" s="1">
        <v>9.3209999999999994E-6</v>
      </c>
      <c r="O3" s="1">
        <v>3.5963000000000002E-6</v>
      </c>
      <c r="P3" s="1">
        <f>((16*0.75)/(9*PI()))*((L3*F3*G3*J3)/60000000000)</f>
        <v>2.0815768903693592E-6</v>
      </c>
    </row>
    <row r="4" spans="1:16" x14ac:dyDescent="0.2">
      <c r="A4" t="s">
        <v>3</v>
      </c>
      <c r="B4">
        <v>1984</v>
      </c>
      <c r="C4">
        <v>2725</v>
      </c>
      <c r="D4">
        <v>2539</v>
      </c>
      <c r="E4">
        <f t="shared" si="0"/>
        <v>1.482E-4</v>
      </c>
      <c r="F4">
        <f t="shared" si="1"/>
        <v>1.11E-4</v>
      </c>
      <c r="G4" s="1">
        <v>80000000</v>
      </c>
      <c r="H4">
        <v>0.5</v>
      </c>
      <c r="I4">
        <v>0.35570000000000002</v>
      </c>
      <c r="J4">
        <f t="shared" si="2"/>
        <v>0.14429999999999998</v>
      </c>
      <c r="K4" s="1">
        <f t="shared" si="3"/>
        <v>11543999.999999998</v>
      </c>
      <c r="L4">
        <v>2500</v>
      </c>
      <c r="M4">
        <v>0.1792</v>
      </c>
      <c r="N4" s="1">
        <v>1.1673E-5</v>
      </c>
      <c r="O4" s="1">
        <v>1.0577999999999999E-5</v>
      </c>
      <c r="P4" s="1">
        <f t="shared" ref="P4:P10" si="4">((16*0.75)/(9*PI()))*((L4*F4*G4*J4)/60000000000)</f>
        <v>2.2659844177651689E-5</v>
      </c>
    </row>
    <row r="5" spans="1:16" x14ac:dyDescent="0.2">
      <c r="A5" t="s">
        <v>4</v>
      </c>
      <c r="B5">
        <v>1984</v>
      </c>
      <c r="C5">
        <v>2772</v>
      </c>
      <c r="D5">
        <v>2298</v>
      </c>
      <c r="E5">
        <f t="shared" si="0"/>
        <v>1.5759999999999998E-4</v>
      </c>
      <c r="F5">
        <f t="shared" si="1"/>
        <v>6.2799999999999995E-5</v>
      </c>
      <c r="G5" s="1">
        <v>100000000</v>
      </c>
      <c r="H5">
        <v>0.5</v>
      </c>
      <c r="I5">
        <v>0.30549999999999999</v>
      </c>
      <c r="J5">
        <f t="shared" si="2"/>
        <v>0.19450000000000001</v>
      </c>
      <c r="K5" s="1">
        <f t="shared" si="3"/>
        <v>19450000</v>
      </c>
      <c r="L5">
        <v>2190</v>
      </c>
      <c r="M5">
        <v>0.1467</v>
      </c>
      <c r="N5" s="1">
        <v>1.258E-5</v>
      </c>
      <c r="O5" s="1">
        <v>5.6319000000000002E-6</v>
      </c>
      <c r="P5" s="1">
        <f t="shared" si="4"/>
        <v>1.892173595413191E-5</v>
      </c>
    </row>
    <row r="6" spans="1:16" x14ac:dyDescent="0.2">
      <c r="A6" t="s">
        <v>5</v>
      </c>
      <c r="B6">
        <v>2000</v>
      </c>
      <c r="C6">
        <v>2777</v>
      </c>
      <c r="D6">
        <v>2589</v>
      </c>
      <c r="E6">
        <f t="shared" si="0"/>
        <v>1.5539999999999998E-4</v>
      </c>
      <c r="F6">
        <f t="shared" si="1"/>
        <v>1.1779999999999999E-4</v>
      </c>
      <c r="G6" s="1">
        <v>100000000</v>
      </c>
      <c r="H6">
        <v>0.5</v>
      </c>
      <c r="I6">
        <v>0.29020000000000001</v>
      </c>
      <c r="J6">
        <f t="shared" si="2"/>
        <v>0.20979999999999999</v>
      </c>
      <c r="K6" s="1">
        <f t="shared" si="3"/>
        <v>20980000</v>
      </c>
      <c r="L6">
        <v>2560</v>
      </c>
      <c r="M6">
        <v>0.16320000000000001</v>
      </c>
      <c r="N6" s="1">
        <v>1.3525E-5</v>
      </c>
      <c r="O6" s="1">
        <v>1.2695E-5</v>
      </c>
      <c r="P6" s="1">
        <f t="shared" si="4"/>
        <v>4.4753638875000161E-5</v>
      </c>
    </row>
    <row r="7" spans="1:16" x14ac:dyDescent="0.2">
      <c r="A7" t="s">
        <v>6</v>
      </c>
      <c r="B7">
        <v>2000</v>
      </c>
      <c r="C7">
        <v>3981</v>
      </c>
      <c r="D7">
        <v>2329</v>
      </c>
      <c r="E7">
        <f t="shared" si="0"/>
        <v>3.9619999999999998E-4</v>
      </c>
      <c r="F7">
        <f t="shared" si="1"/>
        <v>6.58E-5</v>
      </c>
      <c r="G7" s="1">
        <v>58000000</v>
      </c>
      <c r="H7">
        <v>0.5</v>
      </c>
      <c r="I7">
        <v>0.2253</v>
      </c>
      <c r="J7">
        <f t="shared" si="2"/>
        <v>0.2747</v>
      </c>
      <c r="K7" s="1">
        <f t="shared" si="3"/>
        <v>15932600</v>
      </c>
      <c r="L7">
        <v>2166</v>
      </c>
      <c r="M7">
        <v>0.3548</v>
      </c>
      <c r="N7" s="1">
        <v>8.3162000000000001E-5</v>
      </c>
      <c r="O7" s="1">
        <v>1.5204E-5</v>
      </c>
      <c r="P7" s="1">
        <f t="shared" si="4"/>
        <v>1.606233252201116E-5</v>
      </c>
    </row>
    <row r="8" spans="1:16" x14ac:dyDescent="0.2">
      <c r="A8" t="s">
        <v>7</v>
      </c>
      <c r="B8">
        <v>1981</v>
      </c>
      <c r="C8">
        <v>4191</v>
      </c>
      <c r="D8">
        <v>2352</v>
      </c>
      <c r="E8">
        <f t="shared" si="0"/>
        <v>4.4199999999999996E-4</v>
      </c>
      <c r="F8">
        <f t="shared" si="1"/>
        <v>7.4200000000000001E-5</v>
      </c>
      <c r="G8" s="1">
        <v>73000000</v>
      </c>
      <c r="H8">
        <v>0.5</v>
      </c>
      <c r="I8">
        <v>0.17030000000000001</v>
      </c>
      <c r="J8">
        <f t="shared" si="2"/>
        <v>0.32969999999999999</v>
      </c>
      <c r="K8" s="1">
        <f t="shared" si="3"/>
        <v>24068100</v>
      </c>
      <c r="L8">
        <v>1460</v>
      </c>
      <c r="M8">
        <v>0.34549999999999997</v>
      </c>
      <c r="N8" s="1">
        <v>8.5232E-5</v>
      </c>
      <c r="O8" s="1">
        <v>1.5639999999999999E-5</v>
      </c>
      <c r="P8" s="1">
        <f t="shared" si="4"/>
        <v>1.8443196009872917E-5</v>
      </c>
    </row>
    <row r="9" spans="1:16" x14ac:dyDescent="0.2">
      <c r="A9" t="s">
        <v>8</v>
      </c>
      <c r="B9">
        <v>1955</v>
      </c>
      <c r="C9">
        <v>4230</v>
      </c>
      <c r="D9">
        <v>2390</v>
      </c>
      <c r="E9">
        <f t="shared" si="0"/>
        <v>4.55E-4</v>
      </c>
      <c r="F9">
        <f t="shared" si="1"/>
        <v>8.7000000000000001E-5</v>
      </c>
      <c r="G9" s="1">
        <v>75000000</v>
      </c>
      <c r="H9">
        <v>0.5</v>
      </c>
      <c r="I9">
        <v>0.1018</v>
      </c>
      <c r="J9">
        <f t="shared" si="2"/>
        <v>0.3982</v>
      </c>
      <c r="K9" s="1">
        <f t="shared" si="3"/>
        <v>29865000</v>
      </c>
      <c r="L9">
        <v>1797</v>
      </c>
      <c r="M9">
        <v>0.53</v>
      </c>
      <c r="N9" s="1">
        <v>1.2872E-4</v>
      </c>
      <c r="O9" s="1">
        <v>2.7157000000000001E-5</v>
      </c>
      <c r="P9" s="1">
        <f t="shared" si="4"/>
        <v>3.3026873449503505E-5</v>
      </c>
    </row>
    <row r="10" spans="1:16" x14ac:dyDescent="0.2">
      <c r="A10" t="s">
        <v>9</v>
      </c>
      <c r="B10">
        <v>1867</v>
      </c>
      <c r="C10">
        <v>4300</v>
      </c>
      <c r="D10">
        <v>2398</v>
      </c>
      <c r="E10">
        <f t="shared" si="0"/>
        <v>4.8659999999999996E-4</v>
      </c>
      <c r="F10">
        <f t="shared" si="1"/>
        <v>1.0619999999999999E-4</v>
      </c>
      <c r="G10" s="1">
        <v>76000000</v>
      </c>
      <c r="H10">
        <v>0.5</v>
      </c>
      <c r="I10">
        <v>9.6799999999999997E-2</v>
      </c>
      <c r="J10">
        <f t="shared" si="2"/>
        <v>0.4032</v>
      </c>
      <c r="K10" s="1">
        <f t="shared" si="3"/>
        <v>30643200</v>
      </c>
      <c r="L10">
        <v>1800</v>
      </c>
      <c r="M10">
        <v>0.51990000000000003</v>
      </c>
      <c r="N10" s="1">
        <v>1.2682000000000001E-4</v>
      </c>
      <c r="O10" s="1">
        <v>1.6543000000000001E-5</v>
      </c>
      <c r="P10" s="1">
        <f t="shared" si="4"/>
        <v>4.1435134326296707E-5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Harbord</dc:creator>
  <cp:lastModifiedBy>Chris Harbord</cp:lastModifiedBy>
  <dcterms:created xsi:type="dcterms:W3CDTF">2018-07-16T17:14:08Z</dcterms:created>
  <dcterms:modified xsi:type="dcterms:W3CDTF">2018-07-16T17:55:38Z</dcterms:modified>
</cp:coreProperties>
</file>