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newuniversity.sharepoint.com/sites/20190710001/HBOICT Propedeuse/Studiejaar 2021-2022/1.1 Software ontwikkeling/Project/Voorbereidend werk/"/>
    </mc:Choice>
  </mc:AlternateContent>
  <xr:revisionPtr revIDLastSave="678" documentId="11_9581C084FD4945F4280AE39112F7E47D8613946A" xr6:coauthVersionLast="47" xr6:coauthVersionMax="47" xr10:uidLastSave="{637213A2-55D4-4952-97A5-1C1A8B0444AA}"/>
  <bookViews>
    <workbookView xWindow="-120" yWindow="-120" windowWidth="38640" windowHeight="21240" activeTab="3" xr2:uid="{00000000-000D-0000-FFFF-FFFF00000000}"/>
  </bookViews>
  <sheets>
    <sheet name="Overview" sheetId="1" r:id="rId1"/>
    <sheet name="Documentatie" sheetId="4" r:id="rId2"/>
    <sheet name="Code Assessment" sheetId="3" r:id="rId3"/>
    <sheet name="Klantoordeel" sheetId="5" r:id="rId4"/>
    <sheet name="Samenwerking" sheetId="6" r:id="rId5"/>
    <sheet name="Data" sheetId="7" state="hidden" r:id="rId6"/>
  </sheets>
  <definedNames>
    <definedName name="_xlnm.Print_Area" localSheetId="1">Documentatie!$A$1:$E$33</definedName>
    <definedName name="_xlnm.Print_Area" localSheetId="3">Klantoordeel!$A$1:$H$16</definedName>
    <definedName name="_xlnm.Print_Area" localSheetId="4">Samenwerking!$A$1:$E$18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5" l="1"/>
  <c r="J12" i="5"/>
  <c r="J13" i="5"/>
  <c r="J14" i="5"/>
  <c r="J15" i="5"/>
  <c r="J16" i="5"/>
  <c r="J10" i="5"/>
  <c r="H8" i="1"/>
  <c r="J8" i="1" s="1"/>
  <c r="H9" i="1"/>
  <c r="J9" i="1" s="1"/>
  <c r="H10" i="1"/>
  <c r="J10" i="1" s="1"/>
  <c r="H11" i="1"/>
  <c r="J11" i="1" s="1"/>
  <c r="H12" i="1"/>
  <c r="J12" i="1" s="1"/>
  <c r="H7" i="1"/>
  <c r="J7" i="1" s="1"/>
  <c r="A14" i="6"/>
  <c r="A13" i="6"/>
  <c r="A12" i="6"/>
  <c r="A11" i="6"/>
  <c r="A10" i="6"/>
  <c r="A9" i="6"/>
  <c r="B5" i="6"/>
  <c r="B4" i="6"/>
  <c r="B5" i="5"/>
  <c r="B4" i="5"/>
  <c r="B7" i="4" a="1"/>
  <c r="B7" i="4" s="1"/>
  <c r="E8" i="1" s="1"/>
  <c r="B21" i="3" a="1"/>
  <c r="B21" i="3" s="1"/>
  <c r="A9" i="3"/>
  <c r="A10" i="3"/>
  <c r="A11" i="3"/>
  <c r="A12" i="3"/>
  <c r="A13" i="3"/>
  <c r="A8" i="3"/>
  <c r="B5" i="3"/>
  <c r="B4" i="3"/>
  <c r="B5" i="4"/>
  <c r="B4" i="4"/>
  <c r="B7" i="5" l="1"/>
  <c r="G8" i="1" s="1"/>
  <c r="I13" i="3"/>
  <c r="B13" i="3" s="1" a="1"/>
  <c r="B13" i="3" s="1"/>
  <c r="F12" i="1" s="1"/>
  <c r="I11" i="3"/>
  <c r="B11" i="3" s="1" a="1"/>
  <c r="B11" i="3" s="1"/>
  <c r="F10" i="1" s="1"/>
  <c r="I10" i="3"/>
  <c r="B10" i="3" s="1" a="1"/>
  <c r="B10" i="3" s="1"/>
  <c r="F9" i="1" s="1"/>
  <c r="I12" i="3"/>
  <c r="B12" i="3" s="1" a="1"/>
  <c r="B12" i="3" s="1"/>
  <c r="F11" i="1" s="1"/>
  <c r="I8" i="3"/>
  <c r="B8" i="3" s="1" a="1"/>
  <c r="B8" i="3" s="1"/>
  <c r="F7" i="1" s="1"/>
  <c r="I9" i="3"/>
  <c r="B9" i="3" s="1" a="1"/>
  <c r="B9" i="3" s="1"/>
  <c r="F8" i="1" s="1"/>
  <c r="C8" i="1" s="1"/>
  <c r="E9" i="1"/>
  <c r="E11" i="1"/>
  <c r="E10" i="1"/>
  <c r="E12" i="1"/>
  <c r="E7" i="1"/>
  <c r="C10" i="1" l="1"/>
  <c r="C9" i="1"/>
  <c r="C7" i="1"/>
  <c r="C12" i="1"/>
  <c r="C11" i="1"/>
  <c r="G9" i="1"/>
  <c r="G7" i="1"/>
  <c r="G11" i="1"/>
  <c r="G10" i="1"/>
  <c r="G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<sst xmlns="http://schemas.openxmlformats.org/spreadsheetml/2006/main" count="205" uniqueCount="167">
  <si>
    <t>Beoordelingsformulier Project Arcade 2021-2022</t>
  </si>
  <si>
    <t>Student</t>
  </si>
  <si>
    <t>nr</t>
  </si>
  <si>
    <t>Cijfer</t>
  </si>
  <si>
    <t>Documentatie</t>
  </si>
  <si>
    <t>Beoordelingen</t>
  </si>
  <si>
    <t>Code-assessment</t>
  </si>
  <si>
    <t>Individueel</t>
  </si>
  <si>
    <t>Beoordeling klant</t>
  </si>
  <si>
    <t>Samenwerking</t>
  </si>
  <si>
    <t>Groep</t>
  </si>
  <si>
    <t>Beoordelingsformulier Documentatie</t>
  </si>
  <si>
    <t>Project Arcade 2021-2022</t>
  </si>
  <si>
    <t>Aspect</t>
  </si>
  <si>
    <t>Item</t>
  </si>
  <si>
    <t>Beoordeling</t>
  </si>
  <si>
    <t>Opmerkingen</t>
  </si>
  <si>
    <t>Zie ook "Een goed rapport"</t>
  </si>
  <si>
    <t>Vormaspecten</t>
  </si>
  <si>
    <t>- Voorblad met groepsnummer, datum en groepsleden</t>
  </si>
  <si>
    <t>blz. 36</t>
  </si>
  <si>
    <t>- Correcte paginanummering</t>
  </si>
  <si>
    <t>blz. 44</t>
  </si>
  <si>
    <t>- Correct gebruik van genummerde titels en subtitels</t>
  </si>
  <si>
    <t>blz. 43</t>
  </si>
  <si>
    <t>- Hoofdstukken starten op een nieuwe pagina</t>
  </si>
  <si>
    <t>blz. 58</t>
  </si>
  <si>
    <t>- Hoofdstukken bevatten tekst (niet alleen maar afbeeldingen/tabellen/figuren)</t>
  </si>
  <si>
    <t>blz. 61</t>
  </si>
  <si>
    <t>- Geen lege hoofden</t>
  </si>
  <si>
    <t>blz. 60</t>
  </si>
  <si>
    <t>- Maximaal 1 spelfout/grammaticafout per pagina</t>
  </si>
  <si>
    <t>blz. 20</t>
  </si>
  <si>
    <t>- Zinsconstructies zijn goed leesbaar en uitdrukkingen kloppen</t>
  </si>
  <si>
    <t>blz. 14</t>
  </si>
  <si>
    <t>- Zakelijk taalgebruik (geen ik/wij)</t>
  </si>
  <si>
    <t>blz. 16</t>
  </si>
  <si>
    <t>- Correcte inhoudsopgave</t>
  </si>
  <si>
    <t>blz. 40</t>
  </si>
  <si>
    <t>- Afbeeldingen, tabellen en figuren zijn genummerd en hebben een titel</t>
  </si>
  <si>
    <t>blz. 62</t>
  </si>
  <si>
    <t>Opdracht</t>
  </si>
  <si>
    <t>- Gekozen arcade game is verwoord</t>
  </si>
  <si>
    <t>- Ingebrachte aspecten van klant zijn benoemd</t>
  </si>
  <si>
    <t>User Stories</t>
  </si>
  <si>
    <t>- Functionele eisen zijn verwoord in de vorm van User Stories</t>
  </si>
  <si>
    <t>- User Stories zijn genummerd en in de vorm van "Als … wil ik … zodat …"</t>
  </si>
  <si>
    <t>Use Case Diagram</t>
  </si>
  <si>
    <t>- Use Case Diagram bevat minimum componenten (Actoren, Use Cases en Systeem)</t>
  </si>
  <si>
    <t>- Use Case Diagram is overzichtelijk en logisch gevuld, volgend uit de User Stories</t>
  </si>
  <si>
    <t>- Use Case Diagram bevat alleen verbindingen tussen Use Case en Actor</t>
  </si>
  <si>
    <t>Wireframes</t>
  </si>
  <si>
    <t>- Wireframes van menu en verschillende schermen</t>
  </si>
  <si>
    <t>Git</t>
  </si>
  <si>
    <t>- gebruik van Git is inzichtelijk gemaakt</t>
  </si>
  <si>
    <t>Voldoende</t>
  </si>
  <si>
    <t>1e kans</t>
  </si>
  <si>
    <t>Onvoldoende</t>
  </si>
  <si>
    <t>2e kans</t>
  </si>
  <si>
    <t>Eindoordeel</t>
  </si>
  <si>
    <t>Begrijpelijkheid</t>
  </si>
  <si>
    <t>Commentaar</t>
  </si>
  <si>
    <t>P1 Groep 1A - 01</t>
  </si>
  <si>
    <t>P1 Groep 1A - 02</t>
  </si>
  <si>
    <t>P1 Groep 1A - 03</t>
  </si>
  <si>
    <t>P1 Groep 1A - 04</t>
  </si>
  <si>
    <t>P1 Groep 1A - 05</t>
  </si>
  <si>
    <t>P1 Groep 1A - 06</t>
  </si>
  <si>
    <t>P1 Groep 1B - 07</t>
  </si>
  <si>
    <t>P1 Groep 1B - 08</t>
  </si>
  <si>
    <t>P1 Groep 1B - 09</t>
  </si>
  <si>
    <t>P1 Groep 1B - 10</t>
  </si>
  <si>
    <t>P1 Groep 1B - 11</t>
  </si>
  <si>
    <t>P1 Groep 1B - 12</t>
  </si>
  <si>
    <t>P1 Groep 1C - 13</t>
  </si>
  <si>
    <t>P1 Groep 1C - 14</t>
  </si>
  <si>
    <t>P1 Groep 1C - 15</t>
  </si>
  <si>
    <t>P1 Groep 1C - 16</t>
  </si>
  <si>
    <t>P1 Groep 1C - 17</t>
  </si>
  <si>
    <t>P1 Groep 1D - 19</t>
  </si>
  <si>
    <t>P1 Groep 1D - 20</t>
  </si>
  <si>
    <t>P1 Groep 1D - 21</t>
  </si>
  <si>
    <t>P1 Groep 1D - 22</t>
  </si>
  <si>
    <t>P1 Groep 1D - 23</t>
  </si>
  <si>
    <t>P1 Groep 1D - 24</t>
  </si>
  <si>
    <t>P1 Groep 1C - 18</t>
  </si>
  <si>
    <t>P1 Groep 1E - 25</t>
  </si>
  <si>
    <t>P1 Groep 1E - 26</t>
  </si>
  <si>
    <t>P1 Groep 1E - 27</t>
  </si>
  <si>
    <t>P1 Groep 1E - 28</t>
  </si>
  <si>
    <t>P1 Groep 1E - 29</t>
  </si>
  <si>
    <t>P1 Groep 1E - 30</t>
  </si>
  <si>
    <t>P1 Groep 1F - 31</t>
  </si>
  <si>
    <t>P1 Groep 1F - 32</t>
  </si>
  <si>
    <t>P1 Groep 1F - 33</t>
  </si>
  <si>
    <t>P1 Groep 1F - 34</t>
  </si>
  <si>
    <t>P1 Groep 1F - 35</t>
  </si>
  <si>
    <t>P1 Groep 1F - 36</t>
  </si>
  <si>
    <t>Minimum eisen</t>
  </si>
  <si>
    <t>Versiebeheer toegepast</t>
  </si>
  <si>
    <t>WPF applicatie</t>
  </si>
  <si>
    <t>Database koppeling</t>
  </si>
  <si>
    <t>Minimum eisen behaald</t>
  </si>
  <si>
    <t>Beoordelaar</t>
  </si>
  <si>
    <t>Kans</t>
  </si>
  <si>
    <t>Oordeel</t>
  </si>
  <si>
    <t>Beoordelingsformulier Code Assessment</t>
  </si>
  <si>
    <t>Beoordelingsformulier Klantoordeel</t>
  </si>
  <si>
    <t>Klant</t>
  </si>
  <si>
    <t>Verwachtingsmanagement</t>
  </si>
  <si>
    <t>Communicatie</t>
  </si>
  <si>
    <t>Opgeleverde product</t>
  </si>
  <si>
    <t>Beoordelingsformulier Samenwerking</t>
  </si>
  <si>
    <t>Coach</t>
  </si>
  <si>
    <t>Goed</t>
  </si>
  <si>
    <t>Uitstekend</t>
  </si>
  <si>
    <t>Beschrijving</t>
  </si>
  <si>
    <t>De student draagt niet of te weinig bij aan het groepsproces en/of is de groep tot last.</t>
  </si>
  <si>
    <t>De student doet mee, maar de bijdrage zit het groepsproces in de weg en/of bevordert het samenwerken niet.</t>
  </si>
  <si>
    <t>De student draagt bij aan een goed lopend groepsproces.</t>
  </si>
  <si>
    <t>Als goed, en brengt een leerervaring te weeg bij de groepsgenoten en/of is ondersteunend aan het groepsproces.</t>
  </si>
  <si>
    <t>Percentage</t>
  </si>
  <si>
    <t>Initiatief</t>
  </si>
  <si>
    <t>Ontwerpen</t>
  </si>
  <si>
    <t>Gemaakte wireframes</t>
  </si>
  <si>
    <t>Use Case Diagrammen</t>
  </si>
  <si>
    <t>Multiplayer</t>
  </si>
  <si>
    <t>Scores bijhouden per speler</t>
  </si>
  <si>
    <t>Thema</t>
  </si>
  <si>
    <t>Doelgroep</t>
  </si>
  <si>
    <t>Extra's</t>
  </si>
  <si>
    <t>Er zijn veel storende bugs</t>
  </si>
  <si>
    <t>Geen extra's</t>
  </si>
  <si>
    <t>Er is een extra functionaliteit gerealiseerd (denk aan muziek of meerdere thema's)</t>
  </si>
  <si>
    <t>Er zijn meerdere extra functionaliteiten gerealiseerd of een extra functionaliteit met behoorlijke technische diepgang (bijvoorbeeld multiplayer op meerdere computers)</t>
  </si>
  <si>
    <t>Het gevraagde thema is niet gebruikt</t>
  </si>
  <si>
    <t>Het gevraagde thema is terug te vinden in de game</t>
  </si>
  <si>
    <t>Het gevraagde thema is zeer duidelijk in de game en in de menus terug te zien en de vormgeving hiervan is consistent.</t>
  </si>
  <si>
    <t>Thematisering is tot in detail en consistent doorgevoerd</t>
  </si>
  <si>
    <t>Beoogde doelgroep kan de game spelen</t>
  </si>
  <si>
    <t>Er is geen rekening gehouden met de beoogde doelgroep en de beoogde doelgroep kan de game niet spelen</t>
  </si>
  <si>
    <t xml:space="preserve">Beoogde doelgroep kan de game spelen en er is een handreiking gedaan aan de doelgroep (bijvoorbeeld met uitleg, via de gekozen aansturing of in grafische aspecten) </t>
  </si>
  <si>
    <t>Beoogde doelgroep kan de game spelen en er zijn meerdere handreikingen gedaan aan de doelgroep die de game uitermate geschikt maken voor de doelgroep</t>
  </si>
  <si>
    <t>Er wordt niet met de klant gecommuniceert over wat wel en niet mogelijk is.</t>
  </si>
  <si>
    <t>Er wordt met de klant gecommuniceert over wat wel en niet mogelijk is.</t>
  </si>
  <si>
    <t>Er wordt proactief met de klant gecommuniceert over wat wel en niet mogelijk is inclusief heldere onderbouwing en er worden alternatieven aangeboden bij onmogelijkheden.</t>
  </si>
  <si>
    <t>Er wordt proactief met de klant gecommuniceert over wat wel en niet mogelijk is inclusief heldere onderbouwing.</t>
  </si>
  <si>
    <t>Er wordt geen initiatief getoond qua communicatie richting de klant.</t>
  </si>
  <si>
    <t>Testen</t>
  </si>
  <si>
    <t>- Testplan is opgenomen</t>
  </si>
  <si>
    <t>- Resultaten van tests zijn vastgelegd</t>
  </si>
  <si>
    <t>Er wordt een interview gepland en het product wordt gepresenteerd, maar er is verder geen initiatief tot meer communciatie richting de klant.</t>
  </si>
  <si>
    <t>De klant wordt periodiek op de hoogte gehouden van de voortgang en ingeschakeld bij vragen.</t>
  </si>
  <si>
    <t>Er zijn geen wireframes voorgelegd</t>
  </si>
  <si>
    <t>Er zijn geen Use Case Diagrammen voorgelegd</t>
  </si>
  <si>
    <t>Er zijn een wireframes van het menu en van de game voorgelegd ter confirmatie van het ontwerp</t>
  </si>
  <si>
    <t>Er zijn meerdere wireframes voorgelegd waaruit de klant kon kiezen</t>
  </si>
  <si>
    <t>Er zijn meerdere wireframes inclusief voor- en nadelen van ieder ontwerp voorgelegd waaruit de klant kon kiezen</t>
  </si>
  <si>
    <t>Er is een Use Case Diagram opgeleverd</t>
  </si>
  <si>
    <t>Er is een Use Case Diagram opgeleverd inclusief uitleg en onderbouwing</t>
  </si>
  <si>
    <t>Er is een Use Case Diagram opgeleverd inclusief uitleg en onderbouwing en deze is geferivieerd bij de klant (en zo nodig verbeterd)</t>
  </si>
  <si>
    <t>- Wireframes zijn gekoppeld aan de Use Cases en User Stories</t>
  </si>
  <si>
    <t>-  Geprioritiseerde User Stories met behulp van MoSCoW</t>
  </si>
  <si>
    <t>Kan codeuitleg geven</t>
  </si>
  <si>
    <t>Kan gemaakte keuzes toelichten</t>
  </si>
  <si>
    <t>Functionaliteit/code bijdrage</t>
  </si>
  <si>
    <t>De klant wordt periodiek op de hoogte gehouden van de voortgang en ingeschakeld bij vragen. Daarnaast wordt ook proactief meegedacht met de klant en alternatieven of uitbreidingsmogelijkheden aangeboden ter overweging.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</si>
</sst>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era Pro"/>
      <family val="3"/>
    </font>
    <font>
      <b/>
      <sz val="12"/>
      <color theme="1"/>
      <name val="Calibri"/>
      <family val="2"/>
      <scheme val="minor"/>
    </font>
    <font>
      <b/>
      <sz val="14"/>
      <color theme="1"/>
      <name val="Cera Pro"/>
      <family val="3"/>
    </font>
    <font>
      <sz val="10"/>
      <color rgb="FF333333"/>
      <name val="Open San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5" fillId="0" borderId="0" xfId="0" applyFont="1"/>
    <xf numFmtId="0" fontId="1" fillId="2" borderId="1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8" xfId="0" applyFill="1" applyBorder="1" applyAlignment="1">
      <alignment vertical="top"/>
    </xf>
    <xf numFmtId="0" fontId="0" fillId="3" borderId="5" xfId="0" applyFill="1" applyBorder="1"/>
    <xf numFmtId="0" fontId="0" fillId="3" borderId="7" xfId="0" applyFill="1" applyBorder="1" applyAlignment="1">
      <alignment vertical="top"/>
    </xf>
    <xf numFmtId="164" fontId="0" fillId="3" borderId="5" xfId="0" applyNumberFormat="1" applyFill="1" applyBorder="1" applyAlignment="1">
      <alignment vertical="top"/>
    </xf>
    <xf numFmtId="164" fontId="0" fillId="3" borderId="0" xfId="0" applyNumberForma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19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7" xfId="0" applyFill="1" applyBorder="1" applyAlignment="1">
      <alignment wrapText="1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20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5" xfId="0" applyFill="1" applyBorder="1" applyAlignment="1">
      <alignment wrapText="1"/>
    </xf>
    <xf numFmtId="0" fontId="1" fillId="2" borderId="18" xfId="0" applyFont="1" applyFill="1" applyBorder="1"/>
    <xf numFmtId="0" fontId="1" fillId="2" borderId="2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9" fontId="0" fillId="3" borderId="8" xfId="0" applyNumberFormat="1" applyFill="1" applyBorder="1"/>
    <xf numFmtId="9" fontId="0" fillId="3" borderId="5" xfId="0" applyNumberFormat="1" applyFill="1" applyBorder="1"/>
    <xf numFmtId="0" fontId="0" fillId="2" borderId="2" xfId="0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0" fillId="3" borderId="9" xfId="0" applyFill="1" applyBorder="1" applyAlignment="1">
      <alignment vertical="top"/>
    </xf>
    <xf numFmtId="0" fontId="0" fillId="3" borderId="10" xfId="0" quotePrefix="1" applyFill="1" applyBorder="1" applyAlignment="1">
      <alignment vertical="top" wrapText="1"/>
    </xf>
    <xf numFmtId="0" fontId="0" fillId="3" borderId="10" xfId="0" applyFill="1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/>
    <xf numFmtId="0" fontId="0" fillId="3" borderId="0" xfId="0" quotePrefix="1" applyFill="1" applyBorder="1" applyAlignment="1">
      <alignment vertical="top" wrapText="1"/>
    </xf>
    <xf numFmtId="0" fontId="0" fillId="3" borderId="0" xfId="0" quotePrefix="1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3" xfId="0" quotePrefix="1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/>
    <xf numFmtId="0" fontId="0" fillId="3" borderId="10" xfId="0" quotePrefix="1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0" fillId="3" borderId="16" xfId="0" quotePrefix="1" applyFill="1" applyBorder="1" applyAlignment="1">
      <alignment vertical="top"/>
    </xf>
    <xf numFmtId="0" fontId="0" fillId="3" borderId="16" xfId="0" applyFill="1" applyBorder="1" applyAlignment="1">
      <alignment vertical="top"/>
    </xf>
    <xf numFmtId="0" fontId="0" fillId="3" borderId="16" xfId="0" applyFill="1" applyBorder="1" applyAlignment="1">
      <alignment vertical="top" wrapText="1"/>
    </xf>
    <xf numFmtId="0" fontId="0" fillId="3" borderId="17" xfId="0" applyFill="1" applyBorder="1"/>
    <xf numFmtId="0" fontId="1" fillId="2" borderId="6" xfId="0" applyFont="1" applyFill="1" applyBorder="1" applyAlignment="1">
      <alignment vertical="top"/>
    </xf>
    <xf numFmtId="0" fontId="1" fillId="2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0" fillId="3" borderId="3" xfId="0" applyFill="1" applyBorder="1"/>
    <xf numFmtId="0" fontId="3" fillId="2" borderId="1" xfId="0" applyFont="1" applyFill="1" applyBorder="1"/>
    <xf numFmtId="0" fontId="0" fillId="2" borderId="6" xfId="0" applyFill="1" applyBorder="1"/>
    <xf numFmtId="0" fontId="0" fillId="2" borderId="3" xfId="0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5" xfId="0" applyFont="1" applyFill="1" applyBorder="1"/>
    <xf numFmtId="0" fontId="0" fillId="4" borderId="2" xfId="0" applyFill="1" applyBorder="1" applyAlignment="1">
      <alignment vertical="top"/>
    </xf>
    <xf numFmtId="0" fontId="0" fillId="4" borderId="19" xfId="0" applyFont="1" applyFill="1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4" borderId="7" xfId="0" applyFill="1" applyBorder="1" applyAlignment="1">
      <alignment wrapText="1"/>
    </xf>
    <xf numFmtId="0" fontId="0" fillId="4" borderId="19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</cellXfs>
  <cellStyles count="1">
    <cellStyle name="Normal" xfId="0" builtinId="0"/>
  </cellStyles>
  <dxfs count="19"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3" sqref="C3"/>
    </sheetView>
  </sheetViews>
  <sheetFormatPr defaultRowHeight="15" x14ac:dyDescent="0.25"/>
  <cols>
    <col min="1" max="1" width="32" style="11" customWidth="1"/>
    <col min="2" max="2" width="15.28515625" style="11" customWidth="1"/>
    <col min="3" max="3" width="13.7109375" style="11" customWidth="1"/>
    <col min="4" max="4" width="9.140625" style="11"/>
    <col min="5" max="8" width="24.42578125" style="11" customWidth="1"/>
    <col min="9" max="9" width="9.140625" style="11"/>
    <col min="10" max="10" width="0" style="11" hidden="1" customWidth="1"/>
    <col min="11" max="16384" width="9.140625" style="11"/>
  </cols>
  <sheetData>
    <row r="1" spans="1:10" ht="23.25" x14ac:dyDescent="0.25">
      <c r="A1" s="9" t="s">
        <v>0</v>
      </c>
    </row>
    <row r="2" spans="1:10" ht="15.75" thickBot="1" x14ac:dyDescent="0.3"/>
    <row r="3" spans="1:10" x14ac:dyDescent="0.25">
      <c r="A3" s="2" t="s">
        <v>10</v>
      </c>
      <c r="B3" s="65" t="s">
        <v>62</v>
      </c>
    </row>
    <row r="4" spans="1:10" ht="15.75" thickBot="1" x14ac:dyDescent="0.3">
      <c r="A4" s="3" t="s">
        <v>104</v>
      </c>
      <c r="B4" s="24" t="s">
        <v>56</v>
      </c>
    </row>
    <row r="5" spans="1:10" ht="16.5" thickBot="1" x14ac:dyDescent="0.3">
      <c r="E5" s="66" t="s">
        <v>5</v>
      </c>
      <c r="F5" s="67"/>
      <c r="G5" s="67"/>
      <c r="H5" s="68"/>
    </row>
    <row r="6" spans="1:10" x14ac:dyDescent="0.25">
      <c r="A6" s="4" t="s">
        <v>1</v>
      </c>
      <c r="B6" s="5" t="s">
        <v>2</v>
      </c>
      <c r="C6" s="6" t="s">
        <v>3</v>
      </c>
      <c r="E6" s="69" t="s">
        <v>4</v>
      </c>
      <c r="F6" s="70" t="s">
        <v>6</v>
      </c>
      <c r="G6" s="70" t="s">
        <v>8</v>
      </c>
      <c r="H6" s="71" t="s">
        <v>9</v>
      </c>
    </row>
    <row r="7" spans="1:10" x14ac:dyDescent="0.25">
      <c r="A7" s="18"/>
      <c r="B7" s="19"/>
      <c r="C7" s="20" t="str">
        <f>IF(OR(E7="Niet behaald",F7="Niet behaald"),2,IF(AND(E7="Behaald",F7="Behaald"),MIN(10,MAX(1,G7*J7)),"Niet compleet"))</f>
        <v>Niet compleet</v>
      </c>
      <c r="E7" s="18" t="str">
        <f>Documentatie!B7</f>
        <v>Beoordeling niet compleet</v>
      </c>
      <c r="F7" s="19" t="str">
        <f>'Code Assessment'!B8</f>
        <v>Beoordeling niet compleet</v>
      </c>
      <c r="G7" s="19" t="str">
        <f>Klantoordeel!B7</f>
        <v>Beoordeling niet compleet</v>
      </c>
      <c r="H7" s="20" t="str">
        <f>IF(ISBLANK(Samenwerking!B9),"Beoordeling niet compleet",Samenwerking!B9)</f>
        <v>Beoordeling niet compleet</v>
      </c>
      <c r="J7" s="11">
        <f>IF(H7="Voldoende",0.9,IF(H7="Goed",1,IF(H7="Uitstekend",1.2,IF(H7="Onvoldoende",0.4,0))))</f>
        <v>0</v>
      </c>
    </row>
    <row r="8" spans="1:10" x14ac:dyDescent="0.25">
      <c r="A8" s="18"/>
      <c r="B8" s="19"/>
      <c r="C8" s="20" t="str">
        <f t="shared" ref="C8:C12" si="0">IF(OR(E8="Niet behaald",F8="Niet behaald"),2,IF(AND(E8="Behaald",F8="Behaald"),MIN(10,MAX(1,G8*J8)),"Niet compleet"))</f>
        <v>Niet compleet</v>
      </c>
      <c r="E8" s="18" t="str">
        <f>Documentatie!B7</f>
        <v>Beoordeling niet compleet</v>
      </c>
      <c r="F8" s="19" t="str">
        <f>'Code Assessment'!B9</f>
        <v>Beoordeling niet compleet</v>
      </c>
      <c r="G8" s="19" t="str">
        <f>Klantoordeel!B7</f>
        <v>Beoordeling niet compleet</v>
      </c>
      <c r="H8" s="20" t="str">
        <f>IF(ISBLANK(Samenwerking!B10),"Beoordeling niet compleet",Samenwerking!B10)</f>
        <v>Beoordeling niet compleet</v>
      </c>
      <c r="J8" s="11">
        <f t="shared" ref="J8:J12" si="1">IF(H8="Voldoende",0.9,IF(H8="Goed",1,IF(H8="Uitstekend",1.2,IF(H8="Onvoldoende",0.4,0))))</f>
        <v>0</v>
      </c>
    </row>
    <row r="9" spans="1:10" x14ac:dyDescent="0.25">
      <c r="A9" s="18"/>
      <c r="B9" s="19"/>
      <c r="C9" s="20" t="str">
        <f t="shared" si="0"/>
        <v>Niet compleet</v>
      </c>
      <c r="E9" s="18" t="str">
        <f>Documentatie!B7</f>
        <v>Beoordeling niet compleet</v>
      </c>
      <c r="F9" s="19" t="str">
        <f>'Code Assessment'!B10</f>
        <v>Beoordeling niet compleet</v>
      </c>
      <c r="G9" s="19" t="str">
        <f>Klantoordeel!B7</f>
        <v>Beoordeling niet compleet</v>
      </c>
      <c r="H9" s="20" t="str">
        <f>IF(ISBLANK(Samenwerking!B11),"Beoordeling niet compleet",Samenwerking!B11)</f>
        <v>Beoordeling niet compleet</v>
      </c>
      <c r="J9" s="11">
        <f t="shared" si="1"/>
        <v>0</v>
      </c>
    </row>
    <row r="10" spans="1:10" x14ac:dyDescent="0.25">
      <c r="A10" s="18"/>
      <c r="B10" s="19"/>
      <c r="C10" s="20" t="str">
        <f t="shared" si="0"/>
        <v>Niet compleet</v>
      </c>
      <c r="E10" s="18" t="str">
        <f>Documentatie!B7</f>
        <v>Beoordeling niet compleet</v>
      </c>
      <c r="F10" s="19" t="str">
        <f>'Code Assessment'!B11</f>
        <v>Beoordeling niet compleet</v>
      </c>
      <c r="G10" s="19" t="str">
        <f>Klantoordeel!B7</f>
        <v>Beoordeling niet compleet</v>
      </c>
      <c r="H10" s="20" t="str">
        <f>IF(ISBLANK(Samenwerking!B12),"Beoordeling niet compleet",Samenwerking!B12)</f>
        <v>Beoordeling niet compleet</v>
      </c>
      <c r="J10" s="11">
        <f t="shared" si="1"/>
        <v>0</v>
      </c>
    </row>
    <row r="11" spans="1:10" x14ac:dyDescent="0.25">
      <c r="A11" s="18"/>
      <c r="B11" s="19"/>
      <c r="C11" s="20" t="str">
        <f t="shared" si="0"/>
        <v>Niet compleet</v>
      </c>
      <c r="E11" s="18" t="str">
        <f>Documentatie!B7</f>
        <v>Beoordeling niet compleet</v>
      </c>
      <c r="F11" s="19" t="str">
        <f>'Code Assessment'!B12</f>
        <v>Beoordeling niet compleet</v>
      </c>
      <c r="G11" s="19" t="str">
        <f>Klantoordeel!B7</f>
        <v>Beoordeling niet compleet</v>
      </c>
      <c r="H11" s="20" t="str">
        <f>IF(ISBLANK(Samenwerking!B13),"Beoordeling niet compleet",Samenwerking!B13)</f>
        <v>Beoordeling niet compleet</v>
      </c>
      <c r="J11" s="11">
        <f t="shared" si="1"/>
        <v>0</v>
      </c>
    </row>
    <row r="12" spans="1:10" ht="15.75" thickBot="1" x14ac:dyDescent="0.3">
      <c r="A12" s="21"/>
      <c r="B12" s="22"/>
      <c r="C12" s="24" t="str">
        <f t="shared" si="0"/>
        <v>Niet compleet</v>
      </c>
      <c r="E12" s="18" t="str">
        <f>Documentatie!B7</f>
        <v>Beoordeling niet compleet</v>
      </c>
      <c r="F12" s="19" t="str">
        <f>'Code Assessment'!B13</f>
        <v>Beoordeling niet compleet</v>
      </c>
      <c r="G12" s="19" t="str">
        <f>Klantoordeel!B7</f>
        <v>Beoordeling niet compleet</v>
      </c>
      <c r="H12" s="20" t="str">
        <f>IF(ISBLANK(Samenwerking!B14),"Beoordeling niet compleet",Samenwerking!B14)</f>
        <v>Beoordeling niet compleet</v>
      </c>
      <c r="J12" s="11">
        <f t="shared" si="1"/>
        <v>0</v>
      </c>
    </row>
    <row r="13" spans="1:10" ht="15.75" thickBot="1" x14ac:dyDescent="0.3">
      <c r="E13" s="72" t="s">
        <v>10</v>
      </c>
      <c r="F13" s="73" t="s">
        <v>7</v>
      </c>
      <c r="G13" s="73" t="s">
        <v>10</v>
      </c>
      <c r="H13" s="74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C917C0-A532-4C80-BC06-A618C2F42E93}">
          <x14:formula1>
            <xm:f>Data!$B$1:$B$2</xm:f>
          </x14:formula1>
          <xm:sqref>B4</xm:sqref>
        </x14:dataValidation>
        <x14:dataValidation type="list" allowBlank="1" showInputMessage="1" showErrorMessage="1" xr:uid="{7EE63B7B-3646-4F40-A5D0-D8780B67FDF6}">
          <x14:formula1>
            <xm:f>Data!$C$1:$C$36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E126-B7F5-4F3F-8E22-391DE6C35243}">
  <sheetPr>
    <pageSetUpPr fitToPage="1"/>
  </sheetPr>
  <dimension ref="A1:E33"/>
  <sheetViews>
    <sheetView workbookViewId="0">
      <selection activeCell="B37" sqref="B37"/>
    </sheetView>
  </sheetViews>
  <sheetFormatPr defaultRowHeight="15" x14ac:dyDescent="0.25"/>
  <cols>
    <col min="1" max="1" width="16.7109375" style="10" customWidth="1"/>
    <col min="2" max="2" width="74.85546875" style="10" customWidth="1"/>
    <col min="3" max="3" width="13.42578125" style="10" customWidth="1"/>
    <col min="4" max="4" width="56.5703125" style="43" customWidth="1"/>
    <col min="5" max="5" width="24.7109375" style="11" customWidth="1"/>
    <col min="6" max="16384" width="9.140625" style="11"/>
  </cols>
  <sheetData>
    <row r="1" spans="1:5" ht="23.25" x14ac:dyDescent="0.25">
      <c r="A1" s="9" t="s">
        <v>11</v>
      </c>
    </row>
    <row r="2" spans="1:5" ht="18.75" x14ac:dyDescent="0.25">
      <c r="A2" s="12" t="s">
        <v>12</v>
      </c>
    </row>
    <row r="3" spans="1:5" ht="15" customHeight="1" thickBot="1" x14ac:dyDescent="0.3">
      <c r="A3" s="13"/>
    </row>
    <row r="4" spans="1:5" ht="15" customHeight="1" x14ac:dyDescent="0.25">
      <c r="A4" s="2" t="s">
        <v>10</v>
      </c>
      <c r="B4" s="14" t="str">
        <f>Overview!B3</f>
        <v>P1 Groep 1A - 01</v>
      </c>
    </row>
    <row r="5" spans="1:5" ht="15" customHeight="1" x14ac:dyDescent="0.25">
      <c r="A5" s="38" t="s">
        <v>104</v>
      </c>
      <c r="B5" s="25" t="str">
        <f>Overview!B4</f>
        <v>1e kans</v>
      </c>
    </row>
    <row r="6" spans="1:5" ht="15" customHeight="1" x14ac:dyDescent="0.25">
      <c r="A6" s="38" t="s">
        <v>103</v>
      </c>
      <c r="B6" s="25"/>
    </row>
    <row r="7" spans="1:5" ht="15" customHeight="1" thickBot="1" x14ac:dyDescent="0.3">
      <c r="A7" s="3" t="s">
        <v>105</v>
      </c>
      <c r="B7" s="15" t="str" cm="1">
        <f t="array" ref="B7">IF(AND(EXACT(C10:C33,"Voldoende")),"Behaald",IF(COUNTBLANK(C10:C33)&gt;0,"Beoordeling niet compleet","Niet Behaald"))</f>
        <v>Beoordeling niet compleet</v>
      </c>
    </row>
    <row r="8" spans="1:5" ht="15" customHeight="1" thickBot="1" x14ac:dyDescent="0.3"/>
    <row r="9" spans="1:5" x14ac:dyDescent="0.25">
      <c r="A9" s="2" t="s">
        <v>13</v>
      </c>
      <c r="B9" s="62" t="s">
        <v>14</v>
      </c>
      <c r="C9" s="62" t="s">
        <v>15</v>
      </c>
      <c r="D9" s="63" t="s">
        <v>16</v>
      </c>
      <c r="E9" s="64" t="s">
        <v>17</v>
      </c>
    </row>
    <row r="10" spans="1:5" x14ac:dyDescent="0.25">
      <c r="A10" s="44" t="s">
        <v>18</v>
      </c>
      <c r="B10" s="45" t="s">
        <v>19</v>
      </c>
      <c r="C10" s="46"/>
      <c r="D10" s="47"/>
      <c r="E10" s="48" t="s">
        <v>20</v>
      </c>
    </row>
    <row r="11" spans="1:5" x14ac:dyDescent="0.25">
      <c r="A11" s="32"/>
      <c r="B11" s="49" t="s">
        <v>21</v>
      </c>
      <c r="C11" s="17"/>
      <c r="D11" s="30"/>
      <c r="E11" s="20" t="s">
        <v>22</v>
      </c>
    </row>
    <row r="12" spans="1:5" x14ac:dyDescent="0.25">
      <c r="A12" s="32"/>
      <c r="B12" s="49" t="s">
        <v>23</v>
      </c>
      <c r="C12" s="17"/>
      <c r="D12" s="30"/>
      <c r="E12" s="20" t="s">
        <v>24</v>
      </c>
    </row>
    <row r="13" spans="1:5" x14ac:dyDescent="0.25">
      <c r="A13" s="32"/>
      <c r="B13" s="49" t="s">
        <v>25</v>
      </c>
      <c r="C13" s="17"/>
      <c r="D13" s="30"/>
      <c r="E13" s="20" t="s">
        <v>26</v>
      </c>
    </row>
    <row r="14" spans="1:5" x14ac:dyDescent="0.25">
      <c r="A14" s="32"/>
      <c r="B14" s="49" t="s">
        <v>27</v>
      </c>
      <c r="C14" s="17"/>
      <c r="D14" s="30"/>
      <c r="E14" s="20" t="s">
        <v>28</v>
      </c>
    </row>
    <row r="15" spans="1:5" x14ac:dyDescent="0.25">
      <c r="A15" s="32"/>
      <c r="B15" s="49" t="s">
        <v>29</v>
      </c>
      <c r="C15" s="17"/>
      <c r="D15" s="30"/>
      <c r="E15" s="20" t="s">
        <v>30</v>
      </c>
    </row>
    <row r="16" spans="1:5" x14ac:dyDescent="0.25">
      <c r="A16" s="32"/>
      <c r="B16" s="49" t="s">
        <v>31</v>
      </c>
      <c r="C16" s="17"/>
      <c r="D16" s="30"/>
      <c r="E16" s="20" t="s">
        <v>32</v>
      </c>
    </row>
    <row r="17" spans="1:5" x14ac:dyDescent="0.25">
      <c r="A17" s="32"/>
      <c r="B17" s="50" t="s">
        <v>33</v>
      </c>
      <c r="C17" s="17"/>
      <c r="D17" s="30"/>
      <c r="E17" s="20" t="s">
        <v>34</v>
      </c>
    </row>
    <row r="18" spans="1:5" x14ac:dyDescent="0.25">
      <c r="A18" s="32"/>
      <c r="B18" s="50" t="s">
        <v>35</v>
      </c>
      <c r="C18" s="17"/>
      <c r="D18" s="30"/>
      <c r="E18" s="20" t="s">
        <v>36</v>
      </c>
    </row>
    <row r="19" spans="1:5" x14ac:dyDescent="0.25">
      <c r="A19" s="32"/>
      <c r="B19" s="50" t="s">
        <v>37</v>
      </c>
      <c r="C19" s="17"/>
      <c r="D19" s="30"/>
      <c r="E19" s="20" t="s">
        <v>38</v>
      </c>
    </row>
    <row r="20" spans="1:5" x14ac:dyDescent="0.25">
      <c r="A20" s="51"/>
      <c r="B20" s="52" t="s">
        <v>39</v>
      </c>
      <c r="C20" s="53"/>
      <c r="D20" s="54"/>
      <c r="E20" s="55" t="s">
        <v>40</v>
      </c>
    </row>
    <row r="21" spans="1:5" x14ac:dyDescent="0.25">
      <c r="A21" s="32" t="s">
        <v>41</v>
      </c>
      <c r="B21" s="50" t="s">
        <v>42</v>
      </c>
      <c r="C21" s="17"/>
      <c r="D21" s="30"/>
      <c r="E21" s="20"/>
    </row>
    <row r="22" spans="1:5" x14ac:dyDescent="0.25">
      <c r="A22" s="32"/>
      <c r="B22" s="50" t="s">
        <v>43</v>
      </c>
      <c r="C22" s="17"/>
      <c r="D22" s="30"/>
      <c r="E22" s="20"/>
    </row>
    <row r="23" spans="1:5" x14ac:dyDescent="0.25">
      <c r="A23" s="44" t="s">
        <v>44</v>
      </c>
      <c r="B23" s="56" t="s">
        <v>45</v>
      </c>
      <c r="C23" s="46"/>
      <c r="D23" s="47"/>
      <c r="E23" s="48"/>
    </row>
    <row r="24" spans="1:5" x14ac:dyDescent="0.25">
      <c r="A24" s="32"/>
      <c r="B24" s="50" t="s">
        <v>46</v>
      </c>
      <c r="C24" s="17"/>
      <c r="D24" s="30"/>
      <c r="E24" s="20"/>
    </row>
    <row r="25" spans="1:5" x14ac:dyDescent="0.25">
      <c r="A25" s="51"/>
      <c r="B25" s="52" t="s">
        <v>162</v>
      </c>
      <c r="C25" s="53"/>
      <c r="D25" s="54"/>
      <c r="E25" s="55"/>
    </row>
    <row r="26" spans="1:5" x14ac:dyDescent="0.25">
      <c r="A26" s="32" t="s">
        <v>47</v>
      </c>
      <c r="B26" s="50" t="s">
        <v>48</v>
      </c>
      <c r="C26" s="17"/>
      <c r="D26" s="30"/>
      <c r="E26" s="20"/>
    </row>
    <row r="27" spans="1:5" x14ac:dyDescent="0.25">
      <c r="A27" s="32"/>
      <c r="B27" s="50" t="s">
        <v>49</v>
      </c>
      <c r="C27" s="17"/>
      <c r="D27" s="30"/>
      <c r="E27" s="20"/>
    </row>
    <row r="28" spans="1:5" x14ac:dyDescent="0.25">
      <c r="A28" s="32"/>
      <c r="B28" s="50" t="s">
        <v>50</v>
      </c>
      <c r="C28" s="17"/>
      <c r="D28" s="30"/>
      <c r="E28" s="20"/>
    </row>
    <row r="29" spans="1:5" x14ac:dyDescent="0.25">
      <c r="A29" s="44" t="s">
        <v>51</v>
      </c>
      <c r="B29" s="56" t="s">
        <v>52</v>
      </c>
      <c r="C29" s="46"/>
      <c r="D29" s="47"/>
      <c r="E29" s="48"/>
    </row>
    <row r="30" spans="1:5" x14ac:dyDescent="0.25">
      <c r="A30" s="51"/>
      <c r="B30" s="52" t="s">
        <v>161</v>
      </c>
      <c r="C30" s="53"/>
      <c r="D30" s="54"/>
      <c r="E30" s="55"/>
    </row>
    <row r="31" spans="1:5" x14ac:dyDescent="0.25">
      <c r="A31" s="32" t="s">
        <v>148</v>
      </c>
      <c r="B31" s="50" t="s">
        <v>149</v>
      </c>
      <c r="C31" s="17"/>
      <c r="D31" s="30"/>
      <c r="E31" s="20"/>
    </row>
    <row r="32" spans="1:5" x14ac:dyDescent="0.25">
      <c r="A32" s="32"/>
      <c r="B32" s="50" t="s">
        <v>150</v>
      </c>
      <c r="C32" s="17"/>
      <c r="D32" s="30"/>
      <c r="E32" s="20"/>
    </row>
    <row r="33" spans="1:5" ht="15.75" thickBot="1" x14ac:dyDescent="0.3">
      <c r="A33" s="57" t="s">
        <v>53</v>
      </c>
      <c r="B33" s="58" t="s">
        <v>54</v>
      </c>
      <c r="C33" s="59"/>
      <c r="D33" s="60"/>
      <c r="E33" s="61"/>
    </row>
  </sheetData>
  <conditionalFormatting sqref="C10:C33">
    <cfRule type="containsText" dxfId="18" priority="1" operator="containsText" text="Onvoldoende">
      <formula>NOT(ISERROR(SEARCH("Onvoldoende",C10)))</formula>
    </cfRule>
    <cfRule type="containsText" dxfId="17" priority="2" operator="containsText" text="Voldoende">
      <formula>NOT(ISERROR(SEARCH("Voldoende",C10)))</formula>
    </cfRule>
    <cfRule type="containsBlanks" dxfId="16" priority="3">
      <formula>LEN(TRIM(C10))=0</formula>
    </cfRule>
  </conditionalFormatting>
  <pageMargins left="0.7" right="0.7" top="0.75" bottom="0.75" header="0.3" footer="0.3"/>
  <pageSetup paperSize="8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2D5621-2177-40F7-AE5F-25ACA51118D1}">
          <x14:formula1>
            <xm:f>Data!$A$1:$A$2</xm:f>
          </x14:formula1>
          <xm:sqref>C10:C33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F9C-F79B-4AD8-82C1-C434EE18C47A}">
  <sheetPr>
    <pageSetUpPr fitToPage="1"/>
  </sheetPr>
  <dimension ref="A1:J21"/>
  <sheetViews>
    <sheetView workbookViewId="0">
      <selection activeCell="D20" sqref="D20"/>
    </sheetView>
  </sheetViews>
  <sheetFormatPr defaultRowHeight="15" x14ac:dyDescent="0.25"/>
  <cols>
    <col min="1" max="1" width="32.28515625" style="11" customWidth="1"/>
    <col min="2" max="2" width="25" style="11" customWidth="1"/>
    <col min="3" max="3" width="9.140625" style="11"/>
    <col min="4" max="4" width="21" style="11" customWidth="1"/>
    <col min="5" max="5" width="31.42578125" style="11" customWidth="1"/>
    <col min="6" max="6" width="28.42578125" style="11" customWidth="1"/>
    <col min="7" max="8" width="15.5703125" style="11" customWidth="1"/>
    <col min="9" max="9" width="25.140625" style="11" customWidth="1"/>
    <col min="10" max="10" width="21.85546875" style="11" customWidth="1"/>
    <col min="11" max="16384" width="9.140625" style="11"/>
  </cols>
  <sheetData>
    <row r="1" spans="1:10" ht="23.25" x14ac:dyDescent="0.25">
      <c r="A1" s="9" t="s">
        <v>106</v>
      </c>
      <c r="B1" s="10"/>
    </row>
    <row r="2" spans="1:10" ht="18.75" x14ac:dyDescent="0.25">
      <c r="A2" s="12" t="s">
        <v>12</v>
      </c>
      <c r="B2" s="10"/>
    </row>
    <row r="3" spans="1:10" ht="15.75" thickBot="1" x14ac:dyDescent="0.3">
      <c r="A3" s="13"/>
      <c r="B3" s="10"/>
    </row>
    <row r="4" spans="1:10" x14ac:dyDescent="0.25">
      <c r="A4" s="2" t="s">
        <v>10</v>
      </c>
      <c r="B4" s="14" t="str">
        <f>Overview!B3</f>
        <v>P1 Groep 1A - 01</v>
      </c>
    </row>
    <row r="5" spans="1:10" ht="15.75" thickBot="1" x14ac:dyDescent="0.3">
      <c r="A5" s="3" t="s">
        <v>104</v>
      </c>
      <c r="B5" s="15" t="str">
        <f>Overview!B4</f>
        <v>1e kans</v>
      </c>
    </row>
    <row r="6" spans="1:10" ht="15.75" thickBot="1" x14ac:dyDescent="0.3">
      <c r="A6" s="16"/>
      <c r="B6" s="17"/>
    </row>
    <row r="7" spans="1:10" x14ac:dyDescent="0.25">
      <c r="A7" s="4" t="s">
        <v>1</v>
      </c>
      <c r="B7" s="5" t="s">
        <v>59</v>
      </c>
      <c r="C7" s="5"/>
      <c r="D7" s="5" t="s">
        <v>163</v>
      </c>
      <c r="E7" s="5" t="s">
        <v>164</v>
      </c>
      <c r="F7" s="5" t="s">
        <v>165</v>
      </c>
      <c r="G7" s="5" t="s">
        <v>60</v>
      </c>
      <c r="H7" s="5" t="s">
        <v>61</v>
      </c>
      <c r="I7" s="5" t="s">
        <v>98</v>
      </c>
      <c r="J7" s="6" t="s">
        <v>103</v>
      </c>
    </row>
    <row r="8" spans="1:10" x14ac:dyDescent="0.25">
      <c r="A8" s="18">
        <f>Overview!A7</f>
        <v>0</v>
      </c>
      <c r="B8" s="19" t="str" cm="1">
        <f t="array" ref="B8">IF(AND(EXACT(D8:I8,"Voldoende")),"Behaald",IF(COUNTBLANK(D8:I8)&gt;0,"Beoordeling niet compleet","Niet Behaald"))</f>
        <v>Beoordeling niet compleet</v>
      </c>
      <c r="C8" s="19"/>
      <c r="D8" s="17"/>
      <c r="E8" s="17"/>
      <c r="F8" s="17"/>
      <c r="G8" s="17"/>
      <c r="H8" s="17"/>
      <c r="I8" s="19" t="str">
        <f>B21</f>
        <v>Beoordeling niet compleet</v>
      </c>
      <c r="J8" s="20"/>
    </row>
    <row r="9" spans="1:10" x14ac:dyDescent="0.25">
      <c r="A9" s="18">
        <f>Overview!A8</f>
        <v>0</v>
      </c>
      <c r="B9" s="19" t="str" cm="1">
        <f t="array" ref="B9">IF(AND(EXACT(D9:I9,"Voldoende")),"Behaald",IF(COUNTBLANK(D9:I9)&gt;0,"Beoordeling niet compleet","Niet Behaald"))</f>
        <v>Beoordeling niet compleet</v>
      </c>
      <c r="C9" s="19"/>
      <c r="D9" s="17"/>
      <c r="E9" s="17"/>
      <c r="F9" s="17"/>
      <c r="G9" s="17"/>
      <c r="H9" s="17"/>
      <c r="I9" s="19" t="str">
        <f>B21</f>
        <v>Beoordeling niet compleet</v>
      </c>
      <c r="J9" s="20"/>
    </row>
    <row r="10" spans="1:10" x14ac:dyDescent="0.25">
      <c r="A10" s="18">
        <f>Overview!A9</f>
        <v>0</v>
      </c>
      <c r="B10" s="19" t="str" cm="1">
        <f t="array" ref="B10">IF(AND(EXACT(D10:I10,"Voldoende")),"Behaald",IF(COUNTBLANK(D10:I10)&gt;0,"Beoordeling niet compleet","Niet Behaald"))</f>
        <v>Beoordeling niet compleet</v>
      </c>
      <c r="C10" s="19"/>
      <c r="D10" s="17"/>
      <c r="E10" s="17"/>
      <c r="F10" s="17"/>
      <c r="G10" s="17"/>
      <c r="H10" s="17"/>
      <c r="I10" s="19" t="str">
        <f>B21</f>
        <v>Beoordeling niet compleet</v>
      </c>
      <c r="J10" s="20"/>
    </row>
    <row r="11" spans="1:10" x14ac:dyDescent="0.25">
      <c r="A11" s="18">
        <f>Overview!A10</f>
        <v>0</v>
      </c>
      <c r="B11" s="19" t="str" cm="1">
        <f t="array" ref="B11">IF(AND(EXACT(D11:I11,"Voldoende")),"Behaald",IF(COUNTBLANK(D11:I11)&gt;0,"Beoordeling niet compleet","Niet Behaald"))</f>
        <v>Beoordeling niet compleet</v>
      </c>
      <c r="C11" s="19"/>
      <c r="D11" s="17"/>
      <c r="E11" s="17"/>
      <c r="F11" s="17"/>
      <c r="G11" s="17"/>
      <c r="H11" s="17"/>
      <c r="I11" s="19" t="str">
        <f>B21</f>
        <v>Beoordeling niet compleet</v>
      </c>
      <c r="J11" s="20"/>
    </row>
    <row r="12" spans="1:10" x14ac:dyDescent="0.25">
      <c r="A12" s="18">
        <f>Overview!A11</f>
        <v>0</v>
      </c>
      <c r="B12" s="19" t="str" cm="1">
        <f t="array" ref="B12">IF(AND(EXACT(D12:I12,"Voldoende")),"Behaald",IF(COUNTBLANK(D12:I12)&gt;0,"Beoordeling niet compleet","Niet Behaald"))</f>
        <v>Beoordeling niet compleet</v>
      </c>
      <c r="C12" s="19"/>
      <c r="D12" s="17"/>
      <c r="E12" s="17"/>
      <c r="F12" s="17"/>
      <c r="G12" s="17"/>
      <c r="H12" s="17"/>
      <c r="I12" s="19" t="str">
        <f>B21</f>
        <v>Beoordeling niet compleet</v>
      </c>
      <c r="J12" s="20"/>
    </row>
    <row r="13" spans="1:10" ht="15.75" thickBot="1" x14ac:dyDescent="0.3">
      <c r="A13" s="21">
        <f>Overview!A12</f>
        <v>0</v>
      </c>
      <c r="B13" s="22" t="str" cm="1">
        <f t="array" ref="B13">IF(AND(EXACT(D13:I13,"Voldoende")),"Behaald",IF(COUNTBLANK(D13:I13)&gt;0,"Beoordeling niet compleet","Niet Behaald"))</f>
        <v>Beoordeling niet compleet</v>
      </c>
      <c r="C13" s="22"/>
      <c r="D13" s="23"/>
      <c r="E13" s="23"/>
      <c r="F13" s="23"/>
      <c r="G13" s="23"/>
      <c r="H13" s="23"/>
      <c r="I13" s="22" t="str">
        <f>B21</f>
        <v>Beoordeling niet compleet</v>
      </c>
      <c r="J13" s="24"/>
    </row>
    <row r="14" spans="1:10" ht="15.75" thickBot="1" x14ac:dyDescent="0.3"/>
    <row r="15" spans="1:10" x14ac:dyDescent="0.25">
      <c r="A15" s="4" t="s">
        <v>98</v>
      </c>
      <c r="B15" s="6" t="s">
        <v>15</v>
      </c>
    </row>
    <row r="16" spans="1:10" x14ac:dyDescent="0.25">
      <c r="A16" s="18" t="s">
        <v>99</v>
      </c>
      <c r="B16" s="25"/>
    </row>
    <row r="17" spans="1:2" x14ac:dyDescent="0.25">
      <c r="A17" s="18" t="s">
        <v>100</v>
      </c>
      <c r="B17" s="25"/>
    </row>
    <row r="18" spans="1:2" x14ac:dyDescent="0.25">
      <c r="A18" s="18" t="s">
        <v>126</v>
      </c>
      <c r="B18" s="25"/>
    </row>
    <row r="19" spans="1:2" x14ac:dyDescent="0.25">
      <c r="A19" s="18" t="s">
        <v>127</v>
      </c>
      <c r="B19" s="25"/>
    </row>
    <row r="20" spans="1:2" x14ac:dyDescent="0.25">
      <c r="A20" s="18" t="s">
        <v>101</v>
      </c>
      <c r="B20" s="25"/>
    </row>
    <row r="21" spans="1:2" ht="15.75" thickBot="1" x14ac:dyDescent="0.3">
      <c r="A21" s="7" t="s">
        <v>102</v>
      </c>
      <c r="B21" s="8" t="str" cm="1">
        <f t="array" ref="B21">IF(AND(EXACT(B16:B20,"Voldoende")),"Voldoende",IF(COUNTBLANK(B16:B20)&gt;0,"Beoordeling niet compleet","Onvoldoende"))</f>
        <v>Beoordeling niet compleet</v>
      </c>
    </row>
  </sheetData>
  <conditionalFormatting sqref="D8:H13">
    <cfRule type="containsText" dxfId="15" priority="4" operator="containsText" text="Onvoldoende">
      <formula>NOT(ISERROR(SEARCH("Onvoldoende",D8)))</formula>
    </cfRule>
    <cfRule type="containsText" dxfId="14" priority="5" operator="containsText" text="Voldoende">
      <formula>NOT(ISERROR(SEARCH("Voldoende",D8)))</formula>
    </cfRule>
    <cfRule type="containsBlanks" dxfId="13" priority="6">
      <formula>LEN(TRIM(D8))=0</formula>
    </cfRule>
  </conditionalFormatting>
  <conditionalFormatting sqref="B16:B20">
    <cfRule type="containsText" dxfId="12" priority="1" operator="containsText" text="Onvoldoende">
      <formula>NOT(ISERROR(SEARCH("Onvoldoende",B16)))</formula>
    </cfRule>
    <cfRule type="containsText" dxfId="11" priority="2" operator="containsText" text="Voldoende">
      <formula>NOT(ISERROR(SEARCH("Voldoende",B16)))</formula>
    </cfRule>
    <cfRule type="containsBlanks" dxfId="10" priority="3">
      <formula>LEN(TRIM(B16))=0</formula>
    </cfRule>
  </conditionalFormatting>
  <pageMargins left="0.7" right="0.7" top="0.75" bottom="0.75" header="0.3" footer="0.3"/>
  <pageSetup paperSize="8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171484-F0D6-40B9-B952-FDFD0F20CA18}">
          <x14:formula1>
            <xm:f>Data!$A$1:$A$2</xm:f>
          </x14:formula1>
          <xm:sqref>D8:H13 B16:B20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1EAA-3738-4B24-9ECF-83E283BDB0CC}">
  <sheetPr>
    <pageSetUpPr fitToPage="1"/>
  </sheetPr>
  <dimension ref="A1:J16"/>
  <sheetViews>
    <sheetView tabSelected="1" workbookViewId="0">
      <selection activeCell="G14" sqref="G14"/>
    </sheetView>
  </sheetViews>
  <sheetFormatPr defaultRowHeight="15" x14ac:dyDescent="0.25"/>
  <cols>
    <col min="1" max="1" width="25.85546875" style="11" customWidth="1"/>
    <col min="2" max="2" width="25.5703125" style="11" customWidth="1"/>
    <col min="3" max="6" width="49.7109375" style="11" customWidth="1"/>
    <col min="7" max="7" width="14.140625" style="11" customWidth="1"/>
    <col min="8" max="8" width="67.28515625" style="11" customWidth="1"/>
    <col min="9" max="9" width="9.140625" style="11"/>
    <col min="10" max="10" width="0" style="11" hidden="1" customWidth="1"/>
    <col min="11" max="16384" width="9.140625" style="11"/>
  </cols>
  <sheetData>
    <row r="1" spans="1:10" ht="23.25" x14ac:dyDescent="0.25">
      <c r="A1" s="9" t="s">
        <v>107</v>
      </c>
      <c r="B1" s="10"/>
      <c r="C1" s="10"/>
      <c r="D1" s="10"/>
      <c r="E1" s="10"/>
      <c r="F1" s="10"/>
    </row>
    <row r="2" spans="1:10" ht="18.75" x14ac:dyDescent="0.25">
      <c r="A2" s="12" t="s">
        <v>12</v>
      </c>
      <c r="B2" s="10"/>
      <c r="C2" s="10"/>
      <c r="D2" s="10"/>
      <c r="E2" s="10"/>
      <c r="F2" s="10"/>
    </row>
    <row r="3" spans="1:10" ht="15.75" thickBot="1" x14ac:dyDescent="0.3">
      <c r="A3" s="13"/>
      <c r="B3" s="10"/>
      <c r="C3" s="10"/>
      <c r="D3" s="10"/>
      <c r="E3" s="10"/>
      <c r="F3" s="10"/>
    </row>
    <row r="4" spans="1:10" x14ac:dyDescent="0.25">
      <c r="A4" s="2" t="s">
        <v>10</v>
      </c>
      <c r="B4" s="14" t="str">
        <f>Overview!B3</f>
        <v>P1 Groep 1A - 01</v>
      </c>
      <c r="C4" s="17"/>
      <c r="D4" s="17"/>
      <c r="E4" s="17"/>
      <c r="F4" s="17"/>
    </row>
    <row r="5" spans="1:10" x14ac:dyDescent="0.25">
      <c r="A5" s="38" t="s">
        <v>104</v>
      </c>
      <c r="B5" s="25" t="str">
        <f>Overview!B4</f>
        <v>1e kans</v>
      </c>
      <c r="C5" s="17"/>
      <c r="D5" s="17"/>
      <c r="E5" s="17"/>
      <c r="F5" s="17"/>
    </row>
    <row r="6" spans="1:10" x14ac:dyDescent="0.25">
      <c r="A6" s="38" t="s">
        <v>108</v>
      </c>
      <c r="B6" s="25"/>
      <c r="C6" s="17"/>
      <c r="D6" s="17"/>
      <c r="E6" s="17"/>
      <c r="F6" s="17"/>
    </row>
    <row r="7" spans="1:10" ht="15.75" thickBot="1" x14ac:dyDescent="0.3">
      <c r="A7" s="3" t="s">
        <v>105</v>
      </c>
      <c r="B7" s="26" t="str">
        <f>IF(COUNT(J10:J16)=7,AVERAGE(J10:J16),"Beoordeling niet compleet")</f>
        <v>Beoordeling niet compleet</v>
      </c>
      <c r="C7" s="27"/>
      <c r="D7" s="27"/>
      <c r="E7" s="27"/>
      <c r="F7" s="27"/>
    </row>
    <row r="8" spans="1:10" ht="15.75" thickBot="1" x14ac:dyDescent="0.3"/>
    <row r="9" spans="1:10" x14ac:dyDescent="0.25">
      <c r="A9" s="2" t="s">
        <v>13</v>
      </c>
      <c r="B9" s="37" t="s">
        <v>14</v>
      </c>
      <c r="C9" s="5" t="s">
        <v>57</v>
      </c>
      <c r="D9" s="5" t="s">
        <v>55</v>
      </c>
      <c r="E9" s="5" t="s">
        <v>114</v>
      </c>
      <c r="F9" s="5" t="s">
        <v>115</v>
      </c>
      <c r="G9" s="5" t="s">
        <v>15</v>
      </c>
      <c r="H9" s="6" t="s">
        <v>16</v>
      </c>
    </row>
    <row r="10" spans="1:10" ht="75" x14ac:dyDescent="0.25">
      <c r="A10" s="28" t="s">
        <v>110</v>
      </c>
      <c r="B10" s="29" t="s">
        <v>122</v>
      </c>
      <c r="C10" s="30" t="s">
        <v>147</v>
      </c>
      <c r="D10" s="30" t="s">
        <v>151</v>
      </c>
      <c r="E10" s="30" t="s">
        <v>152</v>
      </c>
      <c r="F10" s="30" t="s">
        <v>166</v>
      </c>
      <c r="G10" s="19"/>
      <c r="H10" s="31"/>
      <c r="J10" s="11" t="str">
        <f>IF(G10="Voldoende",6,IF(G10="Goed",8,IF(G10="Uitstekend",10,IF(G10="Onvoldoende",4,""))))</f>
        <v/>
      </c>
    </row>
    <row r="11" spans="1:10" ht="60" x14ac:dyDescent="0.25">
      <c r="A11" s="75"/>
      <c r="B11" s="76" t="s">
        <v>109</v>
      </c>
      <c r="C11" s="77" t="s">
        <v>143</v>
      </c>
      <c r="D11" s="77" t="s">
        <v>144</v>
      </c>
      <c r="E11" s="77" t="s">
        <v>146</v>
      </c>
      <c r="F11" s="77" t="s">
        <v>145</v>
      </c>
      <c r="G11" s="19"/>
      <c r="H11" s="78"/>
      <c r="J11" s="11" t="str">
        <f t="shared" ref="J11:J16" si="0">IF(G11="Voldoende",6,IF(G11="Goed",8,IF(G11="Uitstekend",10,IF(G11="Onvoldoende",4,""))))</f>
        <v/>
      </c>
    </row>
    <row r="12" spans="1:10" ht="45" x14ac:dyDescent="0.25">
      <c r="A12" s="32" t="s">
        <v>123</v>
      </c>
      <c r="B12" s="29" t="s">
        <v>124</v>
      </c>
      <c r="C12" s="30" t="s">
        <v>153</v>
      </c>
      <c r="D12" s="30" t="s">
        <v>155</v>
      </c>
      <c r="E12" s="30" t="s">
        <v>156</v>
      </c>
      <c r="F12" s="30" t="s">
        <v>157</v>
      </c>
      <c r="G12" s="19"/>
      <c r="H12" s="31"/>
      <c r="J12" s="11" t="str">
        <f t="shared" si="0"/>
        <v/>
      </c>
    </row>
    <row r="13" spans="1:10" ht="45" x14ac:dyDescent="0.25">
      <c r="A13" s="75"/>
      <c r="B13" s="79" t="s">
        <v>125</v>
      </c>
      <c r="C13" s="80" t="s">
        <v>154</v>
      </c>
      <c r="D13" s="80" t="s">
        <v>158</v>
      </c>
      <c r="E13" s="80" t="s">
        <v>159</v>
      </c>
      <c r="F13" s="80" t="s">
        <v>160</v>
      </c>
      <c r="G13" s="19"/>
      <c r="H13" s="78"/>
      <c r="J13" s="11" t="str">
        <f t="shared" si="0"/>
        <v/>
      </c>
    </row>
    <row r="14" spans="1:10" ht="45" x14ac:dyDescent="0.25">
      <c r="A14" s="32" t="s">
        <v>111</v>
      </c>
      <c r="B14" s="29" t="s">
        <v>128</v>
      </c>
      <c r="C14" s="30" t="s">
        <v>135</v>
      </c>
      <c r="D14" s="30" t="s">
        <v>136</v>
      </c>
      <c r="E14" s="30" t="s">
        <v>137</v>
      </c>
      <c r="F14" s="30" t="s">
        <v>138</v>
      </c>
      <c r="G14" s="19"/>
      <c r="H14" s="31"/>
      <c r="J14" s="11" t="str">
        <f t="shared" si="0"/>
        <v/>
      </c>
    </row>
    <row r="15" spans="1:10" ht="60" x14ac:dyDescent="0.25">
      <c r="A15" s="75"/>
      <c r="B15" s="79" t="s">
        <v>129</v>
      </c>
      <c r="C15" s="80" t="s">
        <v>140</v>
      </c>
      <c r="D15" s="80" t="s">
        <v>139</v>
      </c>
      <c r="E15" s="80" t="s">
        <v>141</v>
      </c>
      <c r="F15" s="80" t="s">
        <v>142</v>
      </c>
      <c r="G15" s="19"/>
      <c r="H15" s="78"/>
      <c r="J15" s="11" t="str">
        <f t="shared" si="0"/>
        <v/>
      </c>
    </row>
    <row r="16" spans="1:10" ht="60.75" thickBot="1" x14ac:dyDescent="0.3">
      <c r="A16" s="33"/>
      <c r="B16" s="34" t="s">
        <v>130</v>
      </c>
      <c r="C16" s="35" t="s">
        <v>131</v>
      </c>
      <c r="D16" s="35" t="s">
        <v>132</v>
      </c>
      <c r="E16" s="35" t="s">
        <v>133</v>
      </c>
      <c r="F16" s="35" t="s">
        <v>134</v>
      </c>
      <c r="G16" s="22"/>
      <c r="H16" s="36"/>
      <c r="J16" s="11" t="str">
        <f t="shared" si="0"/>
        <v/>
      </c>
    </row>
  </sheetData>
  <conditionalFormatting sqref="G10:G16">
    <cfRule type="containsText" dxfId="9" priority="1" operator="containsText" text="Uitstekend">
      <formula>NOT(ISERROR(SEARCH("Uitstekend",G10)))</formula>
    </cfRule>
    <cfRule type="containsText" dxfId="8" priority="2" operator="containsText" text="Goed">
      <formula>NOT(ISERROR(SEARCH("Goed",G10)))</formula>
    </cfRule>
    <cfRule type="containsText" dxfId="7" priority="3" operator="containsText" text="Onvoldoende">
      <formula>NOT(ISERROR(SEARCH("Onvoldoende",G10)))</formula>
    </cfRule>
    <cfRule type="containsText" dxfId="6" priority="4" operator="containsText" text="Voldoende">
      <formula>NOT(ISERROR(SEARCH("Voldoende",G10)))</formula>
    </cfRule>
    <cfRule type="containsBlanks" dxfId="5" priority="5">
      <formula>LEN(TRIM(G10))=0</formula>
    </cfRule>
  </conditionalFormatting>
  <pageMargins left="0.7" right="0.7" top="0.75" bottom="0.75" header="0.3" footer="0.3"/>
  <pageSetup paperSize="8" scale="58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A263A-93ED-4EC4-9D39-8E2E97CC8F53}">
          <x14:formula1>
            <xm:f>Data!$D$1:$D$4</xm:f>
          </x14:formula1>
          <xm:sqref>G10:G16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4958-162B-4053-9FC8-2357D7303BD7}">
  <sheetPr>
    <pageSetUpPr fitToPage="1"/>
  </sheetPr>
  <dimension ref="A1:E18"/>
  <sheetViews>
    <sheetView workbookViewId="0">
      <selection activeCell="D13" sqref="D13"/>
    </sheetView>
  </sheetViews>
  <sheetFormatPr defaultRowHeight="15" x14ac:dyDescent="0.25"/>
  <cols>
    <col min="1" max="1" width="21.85546875" style="11" customWidth="1"/>
    <col min="2" max="2" width="29.7109375" style="11" bestFit="1" customWidth="1"/>
    <col min="3" max="3" width="29.28515625" style="11" bestFit="1" customWidth="1"/>
    <col min="4" max="4" width="27.42578125" style="11" bestFit="1" customWidth="1"/>
    <col min="5" max="5" width="25.28515625" style="11" bestFit="1" customWidth="1"/>
    <col min="6" max="16384" width="9.140625" style="11"/>
  </cols>
  <sheetData>
    <row r="1" spans="1:5" ht="23.25" x14ac:dyDescent="0.25">
      <c r="A1" s="9" t="s">
        <v>112</v>
      </c>
      <c r="B1" s="10"/>
    </row>
    <row r="2" spans="1:5" ht="18.75" x14ac:dyDescent="0.25">
      <c r="A2" s="12" t="s">
        <v>12</v>
      </c>
      <c r="B2" s="10"/>
    </row>
    <row r="3" spans="1:5" ht="15.75" thickBot="1" x14ac:dyDescent="0.3">
      <c r="A3" s="13"/>
      <c r="B3" s="10"/>
    </row>
    <row r="4" spans="1:5" x14ac:dyDescent="0.25">
      <c r="A4" s="2" t="s">
        <v>10</v>
      </c>
      <c r="B4" s="14" t="str">
        <f>Overview!B3</f>
        <v>P1 Groep 1A - 01</v>
      </c>
    </row>
    <row r="5" spans="1:5" x14ac:dyDescent="0.25">
      <c r="A5" s="38" t="s">
        <v>104</v>
      </c>
      <c r="B5" s="25" t="str">
        <f>Overview!B4</f>
        <v>1e kans</v>
      </c>
    </row>
    <row r="6" spans="1:5" ht="15.75" thickBot="1" x14ac:dyDescent="0.3">
      <c r="A6" s="3" t="s">
        <v>113</v>
      </c>
      <c r="B6" s="15"/>
    </row>
    <row r="7" spans="1:5" ht="15.75" thickBot="1" x14ac:dyDescent="0.3"/>
    <row r="8" spans="1:5" x14ac:dyDescent="0.25">
      <c r="A8" s="4" t="s">
        <v>1</v>
      </c>
      <c r="B8" s="6" t="s">
        <v>15</v>
      </c>
    </row>
    <row r="9" spans="1:5" x14ac:dyDescent="0.25">
      <c r="A9" s="18">
        <f>Overview!A9</f>
        <v>0</v>
      </c>
      <c r="B9" s="20"/>
    </row>
    <row r="10" spans="1:5" x14ac:dyDescent="0.25">
      <c r="A10" s="18">
        <f>Overview!A10</f>
        <v>0</v>
      </c>
      <c r="B10" s="20"/>
    </row>
    <row r="11" spans="1:5" x14ac:dyDescent="0.25">
      <c r="A11" s="18">
        <f>Overview!A11</f>
        <v>0</v>
      </c>
      <c r="B11" s="20"/>
    </row>
    <row r="12" spans="1:5" x14ac:dyDescent="0.25">
      <c r="A12" s="18">
        <f>Overview!A12</f>
        <v>0</v>
      </c>
      <c r="B12" s="20"/>
    </row>
    <row r="13" spans="1:5" x14ac:dyDescent="0.25">
      <c r="A13" s="18">
        <f>Overview!A13</f>
        <v>0</v>
      </c>
      <c r="B13" s="20"/>
    </row>
    <row r="14" spans="1:5" ht="15.75" thickBot="1" x14ac:dyDescent="0.3">
      <c r="A14" s="21">
        <f>Overview!A14</f>
        <v>0</v>
      </c>
      <c r="B14" s="24"/>
    </row>
    <row r="15" spans="1:5" ht="15.75" thickBot="1" x14ac:dyDescent="0.3"/>
    <row r="16" spans="1:5" x14ac:dyDescent="0.25">
      <c r="A16" s="4" t="s">
        <v>15</v>
      </c>
      <c r="B16" s="5" t="s">
        <v>57</v>
      </c>
      <c r="C16" s="5" t="s">
        <v>55</v>
      </c>
      <c r="D16" s="5" t="s">
        <v>114</v>
      </c>
      <c r="E16" s="6" t="s">
        <v>115</v>
      </c>
    </row>
    <row r="17" spans="1:5" ht="75" x14ac:dyDescent="0.25">
      <c r="A17" s="42" t="s">
        <v>116</v>
      </c>
      <c r="B17" s="30" t="s">
        <v>117</v>
      </c>
      <c r="C17" s="30" t="s">
        <v>118</v>
      </c>
      <c r="D17" s="30" t="s">
        <v>119</v>
      </c>
      <c r="E17" s="39" t="s">
        <v>120</v>
      </c>
    </row>
    <row r="18" spans="1:5" ht="15.75" thickBot="1" x14ac:dyDescent="0.3">
      <c r="A18" s="7" t="s">
        <v>121</v>
      </c>
      <c r="B18" s="40">
        <v>0.4</v>
      </c>
      <c r="C18" s="40">
        <v>0.9</v>
      </c>
      <c r="D18" s="40">
        <v>1</v>
      </c>
      <c r="E18" s="41">
        <v>1.2</v>
      </c>
    </row>
  </sheetData>
  <conditionalFormatting sqref="B9:B14">
    <cfRule type="containsText" dxfId="4" priority="1" operator="containsText" text="Uitstekend">
      <formula>NOT(ISERROR(SEARCH("Uitstekend",B9)))</formula>
    </cfRule>
    <cfRule type="containsText" dxfId="3" priority="2" operator="containsText" text="Goed">
      <formula>NOT(ISERROR(SEARCH("Goed",B9)))</formula>
    </cfRule>
    <cfRule type="containsText" dxfId="2" priority="3" operator="containsText" text="Onvoldoende">
      <formula>NOT(ISERROR(SEARCH("Onvoldoende",B9)))</formula>
    </cfRule>
    <cfRule type="containsText" dxfId="1" priority="4" operator="containsText" text="Voldoende">
      <formula>NOT(ISERROR(SEARCH("Voldoende",B9)))</formula>
    </cfRule>
    <cfRule type="containsBlanks" dxfId="0" priority="5">
      <formula>LEN(TRIM(B9))=0</formula>
    </cfRule>
  </conditionalFormatting>
  <pageMargins left="0.7" right="0.7" top="0.75" bottom="0.75" header="0.3" footer="0.3"/>
  <pageSetup paperSize="8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05B93F-C4A3-4749-9388-13E6C9CE4376}">
          <x14:formula1>
            <xm:f>Data!$D$1:$D$4</xm:f>
          </x14:formula1>
          <xm:sqref>B9:B14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F591-8CE3-481D-AA81-664905B8E137}">
  <dimension ref="A1:D36"/>
  <sheetViews>
    <sheetView workbookViewId="0">
      <selection activeCell="D5" sqref="D5"/>
    </sheetView>
  </sheetViews>
  <sheetFormatPr defaultRowHeight="15" x14ac:dyDescent="0.25"/>
  <cols>
    <col min="1" max="1" width="13.5703125" customWidth="1"/>
    <col min="3" max="3" width="15.7109375" customWidth="1"/>
    <col min="4" max="4" width="13.7109375" customWidth="1"/>
  </cols>
  <sheetData>
    <row r="1" spans="1:4" ht="15.75" x14ac:dyDescent="0.3">
      <c r="A1" t="s">
        <v>55</v>
      </c>
      <c r="B1" t="s">
        <v>56</v>
      </c>
      <c r="C1" s="1" t="s">
        <v>62</v>
      </c>
      <c r="D1" t="s">
        <v>57</v>
      </c>
    </row>
    <row r="2" spans="1:4" ht="15.75" x14ac:dyDescent="0.3">
      <c r="A2" t="s">
        <v>57</v>
      </c>
      <c r="B2" t="s">
        <v>58</v>
      </c>
      <c r="C2" s="1" t="s">
        <v>63</v>
      </c>
      <c r="D2" t="s">
        <v>55</v>
      </c>
    </row>
    <row r="3" spans="1:4" ht="15.75" x14ac:dyDescent="0.3">
      <c r="C3" s="1" t="s">
        <v>64</v>
      </c>
      <c r="D3" t="s">
        <v>114</v>
      </c>
    </row>
    <row r="4" spans="1:4" ht="15.75" x14ac:dyDescent="0.3">
      <c r="C4" s="1" t="s">
        <v>65</v>
      </c>
      <c r="D4" t="s">
        <v>115</v>
      </c>
    </row>
    <row r="5" spans="1:4" ht="15.75" x14ac:dyDescent="0.3">
      <c r="C5" s="1" t="s">
        <v>66</v>
      </c>
    </row>
    <row r="6" spans="1:4" ht="15.75" x14ac:dyDescent="0.3">
      <c r="C6" s="1" t="s">
        <v>67</v>
      </c>
    </row>
    <row r="7" spans="1:4" ht="15.75" x14ac:dyDescent="0.3">
      <c r="C7" s="1" t="s">
        <v>68</v>
      </c>
    </row>
    <row r="8" spans="1:4" ht="15.75" x14ac:dyDescent="0.3">
      <c r="C8" s="1" t="s">
        <v>69</v>
      </c>
    </row>
    <row r="9" spans="1:4" ht="15.75" x14ac:dyDescent="0.3">
      <c r="C9" s="1" t="s">
        <v>70</v>
      </c>
    </row>
    <row r="10" spans="1:4" ht="15.75" x14ac:dyDescent="0.3">
      <c r="C10" s="1" t="s">
        <v>71</v>
      </c>
    </row>
    <row r="11" spans="1:4" ht="15.75" x14ac:dyDescent="0.3">
      <c r="C11" s="1" t="s">
        <v>72</v>
      </c>
    </row>
    <row r="12" spans="1:4" ht="15.75" x14ac:dyDescent="0.3">
      <c r="C12" s="1" t="s">
        <v>73</v>
      </c>
    </row>
    <row r="13" spans="1:4" ht="15.75" x14ac:dyDescent="0.3">
      <c r="C13" s="1" t="s">
        <v>74</v>
      </c>
    </row>
    <row r="14" spans="1:4" ht="15.75" x14ac:dyDescent="0.3">
      <c r="C14" s="1" t="s">
        <v>75</v>
      </c>
    </row>
    <row r="15" spans="1:4" ht="15.75" x14ac:dyDescent="0.3">
      <c r="C15" s="1" t="s">
        <v>76</v>
      </c>
    </row>
    <row r="16" spans="1:4" ht="15.75" x14ac:dyDescent="0.3">
      <c r="C16" s="1" t="s">
        <v>77</v>
      </c>
    </row>
    <row r="17" spans="3:3" ht="15.75" x14ac:dyDescent="0.3">
      <c r="C17" s="1" t="s">
        <v>78</v>
      </c>
    </row>
    <row r="18" spans="3:3" ht="15.75" x14ac:dyDescent="0.3">
      <c r="C18" s="1" t="s">
        <v>85</v>
      </c>
    </row>
    <row r="19" spans="3:3" ht="15.75" x14ac:dyDescent="0.3">
      <c r="C19" s="1" t="s">
        <v>79</v>
      </c>
    </row>
    <row r="20" spans="3:3" ht="15.75" x14ac:dyDescent="0.3">
      <c r="C20" s="1" t="s">
        <v>80</v>
      </c>
    </row>
    <row r="21" spans="3:3" ht="15.75" x14ac:dyDescent="0.3">
      <c r="C21" s="1" t="s">
        <v>81</v>
      </c>
    </row>
    <row r="22" spans="3:3" ht="15.75" x14ac:dyDescent="0.3">
      <c r="C22" s="1" t="s">
        <v>82</v>
      </c>
    </row>
    <row r="23" spans="3:3" ht="15.75" x14ac:dyDescent="0.3">
      <c r="C23" s="1" t="s">
        <v>83</v>
      </c>
    </row>
    <row r="24" spans="3:3" ht="15.75" x14ac:dyDescent="0.3">
      <c r="C24" s="1" t="s">
        <v>84</v>
      </c>
    </row>
    <row r="25" spans="3:3" ht="15.75" x14ac:dyDescent="0.3">
      <c r="C25" s="1" t="s">
        <v>86</v>
      </c>
    </row>
    <row r="26" spans="3:3" ht="15.75" x14ac:dyDescent="0.3">
      <c r="C26" s="1" t="s">
        <v>87</v>
      </c>
    </row>
    <row r="27" spans="3:3" ht="15.75" x14ac:dyDescent="0.3">
      <c r="C27" s="1" t="s">
        <v>88</v>
      </c>
    </row>
    <row r="28" spans="3:3" ht="15.75" x14ac:dyDescent="0.3">
      <c r="C28" s="1" t="s">
        <v>89</v>
      </c>
    </row>
    <row r="29" spans="3:3" ht="15.75" x14ac:dyDescent="0.3">
      <c r="C29" s="1" t="s">
        <v>90</v>
      </c>
    </row>
    <row r="30" spans="3:3" ht="15.75" x14ac:dyDescent="0.3">
      <c r="C30" s="1" t="s">
        <v>91</v>
      </c>
    </row>
    <row r="31" spans="3:3" ht="15.75" x14ac:dyDescent="0.3">
      <c r="C31" s="1" t="s">
        <v>92</v>
      </c>
    </row>
    <row r="32" spans="3:3" ht="15.75" x14ac:dyDescent="0.3">
      <c r="C32" s="1" t="s">
        <v>93</v>
      </c>
    </row>
    <row r="33" spans="3:3" ht="15.75" x14ac:dyDescent="0.3">
      <c r="C33" s="1" t="s">
        <v>94</v>
      </c>
    </row>
    <row r="34" spans="3:3" ht="15.75" x14ac:dyDescent="0.3">
      <c r="C34" s="1" t="s">
        <v>95</v>
      </c>
    </row>
    <row r="35" spans="3:3" ht="15.75" x14ac:dyDescent="0.3">
      <c r="C35" s="1" t="s">
        <v>96</v>
      </c>
    </row>
    <row r="36" spans="3:3" ht="15.75" x14ac:dyDescent="0.3">
      <c r="C36" s="1" t="s">
        <v>97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8E3BC0D19154C8873E679CD752D55" ma:contentTypeVersion="14" ma:contentTypeDescription="Create a new document." ma:contentTypeScope="" ma:versionID="3ce0b4c07dc41a384d3a28c7c0ebff0e">
  <xsd:schema xmlns:xsd="http://www.w3.org/2001/XMLSchema" xmlns:xs="http://www.w3.org/2001/XMLSchema" xmlns:p="http://schemas.microsoft.com/office/2006/metadata/properties" xmlns:ns2="92e51fde-10f6-492c-b9ed-1f95684b8f11" xmlns:ns3="a1da5e22-78f2-4b5f-8b7b-9706c4c332c1" targetNamespace="http://schemas.microsoft.com/office/2006/metadata/properties" ma:root="true" ma:fieldsID="f94bcc31434c2d528e69a6a3e3535e46" ns2:_="" ns3:_="">
    <xsd:import namespace="92e51fde-10f6-492c-b9ed-1f95684b8f11"/>
    <xsd:import namespace="a1da5e22-78f2-4b5f-8b7b-9706c4c33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51fde-10f6-492c-b9ed-1f95684b8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a5e22-78f2-4b5f-8b7b-9706c4c332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34FE5-4F14-4698-918C-408D07A608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B68C6A-F9FE-49F7-B8C4-6DB31DB3C0C9}">
  <ds:schemaRefs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92e51fde-10f6-492c-b9ed-1f95684b8f11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1da5e22-78f2-4b5f-8b7b-9706c4c332c1"/>
  </ds:schemaRefs>
</ds:datastoreItem>
</file>

<file path=customXml/itemProps3.xml><?xml version="1.0" encoding="utf-8"?>
<ds:datastoreItem xmlns:ds="http://schemas.openxmlformats.org/officeDocument/2006/customXml" ds:itemID="{292985B0-23B1-4857-8014-AB9C6F697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51fde-10f6-492c-b9ed-1f95684b8f11"/>
    <ds:schemaRef ds:uri="a1da5e22-78f2-4b5f-8b7b-9706c4c33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Overview</vt:lpstr>
      <vt:lpstr>Documentatie</vt:lpstr>
      <vt:lpstr>Code Assessment</vt:lpstr>
      <vt:lpstr>Klantoordeel</vt:lpstr>
      <vt:lpstr>Samenwerking</vt:lpstr>
      <vt:lpstr>Data</vt:lpstr>
      <vt:lpstr>Documentatie!Print_Area</vt:lpstr>
      <vt:lpstr>Klantoordeel!Print_Area</vt:lpstr>
      <vt:lpstr>Samenwerking!Print_Area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Foppele</dc:creator>
  <cp:lastModifiedBy>Jos Foppele</cp:lastModifiedBy>
  <cp:lastPrinted>2021-07-06T10:34:06Z</cp:lastPrinted>
  <dcterms:created xsi:type="dcterms:W3CDTF">2015-06-05T18:17:20Z</dcterms:created>
  <dcterms:modified xsi:type="dcterms:W3CDTF">2021-08-25T11:56:57Z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0x010100D858E3BC0D19154C8873E679CD752D55</vt:lpwstr>
  </property>
</Properties>
</file>