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25"/>
  </cols>
  <sheetData>
    <row r="1">
      <c r="A1" s="1" t="str">
        <f>IFERROR(__xludf.DUMMYFUNCTION("GOOGLEFINANCE(""INDEXCBOE:VIX"", ""price"", DATE(2024,1,1), TODAY(), ""DAILY"")
"),"Date")</f>
        <v>Date</v>
      </c>
      <c r="B1" s="1" t="str">
        <f>IFERROR(__xludf.DUMMYFUNCTION("""COMPUTED_VALUE"""),"Close")</f>
        <v>Close</v>
      </c>
    </row>
    <row r="2">
      <c r="A2" s="2">
        <f>IFERROR(__xludf.DUMMYFUNCTION("""COMPUTED_VALUE"""),45293.63611111111)</f>
        <v>45293.63611</v>
      </c>
      <c r="B2" s="1">
        <f>IFERROR(__xludf.DUMMYFUNCTION("""COMPUTED_VALUE"""),13.2)</f>
        <v>13.2</v>
      </c>
    </row>
    <row r="3">
      <c r="A3" s="2">
        <f>IFERROR(__xludf.DUMMYFUNCTION("""COMPUTED_VALUE"""),45294.63611111111)</f>
        <v>45294.63611</v>
      </c>
      <c r="B3" s="1">
        <f>IFERROR(__xludf.DUMMYFUNCTION("""COMPUTED_VALUE"""),14.04)</f>
        <v>14.04</v>
      </c>
    </row>
    <row r="4">
      <c r="A4" s="2">
        <f>IFERROR(__xludf.DUMMYFUNCTION("""COMPUTED_VALUE"""),45295.63611111111)</f>
        <v>45295.63611</v>
      </c>
      <c r="B4" s="1">
        <f>IFERROR(__xludf.DUMMYFUNCTION("""COMPUTED_VALUE"""),14.13)</f>
        <v>14.13</v>
      </c>
    </row>
    <row r="5">
      <c r="A5" s="2">
        <f>IFERROR(__xludf.DUMMYFUNCTION("""COMPUTED_VALUE"""),45296.63611111111)</f>
        <v>45296.63611</v>
      </c>
      <c r="B5" s="1">
        <f>IFERROR(__xludf.DUMMYFUNCTION("""COMPUTED_VALUE"""),13.35)</f>
        <v>13.35</v>
      </c>
    </row>
    <row r="6">
      <c r="A6" s="2">
        <f>IFERROR(__xludf.DUMMYFUNCTION("""COMPUTED_VALUE"""),45299.63611111111)</f>
        <v>45299.63611</v>
      </c>
      <c r="B6" s="1">
        <f>IFERROR(__xludf.DUMMYFUNCTION("""COMPUTED_VALUE"""),13.08)</f>
        <v>13.08</v>
      </c>
    </row>
    <row r="7">
      <c r="A7" s="2">
        <f>IFERROR(__xludf.DUMMYFUNCTION("""COMPUTED_VALUE"""),45300.63611111111)</f>
        <v>45300.63611</v>
      </c>
      <c r="B7" s="1">
        <f>IFERROR(__xludf.DUMMYFUNCTION("""COMPUTED_VALUE"""),12.76)</f>
        <v>12.76</v>
      </c>
    </row>
    <row r="8">
      <c r="A8" s="2">
        <f>IFERROR(__xludf.DUMMYFUNCTION("""COMPUTED_VALUE"""),45301.63611111111)</f>
        <v>45301.63611</v>
      </c>
      <c r="B8" s="1">
        <f>IFERROR(__xludf.DUMMYFUNCTION("""COMPUTED_VALUE"""),12.69)</f>
        <v>12.69</v>
      </c>
    </row>
    <row r="9">
      <c r="A9" s="2">
        <f>IFERROR(__xludf.DUMMYFUNCTION("""COMPUTED_VALUE"""),45302.63611111111)</f>
        <v>45302.63611</v>
      </c>
      <c r="B9" s="1">
        <f>IFERROR(__xludf.DUMMYFUNCTION("""COMPUTED_VALUE"""),12.44)</f>
        <v>12.44</v>
      </c>
    </row>
    <row r="10">
      <c r="A10" s="2">
        <f>IFERROR(__xludf.DUMMYFUNCTION("""COMPUTED_VALUE"""),45303.63611111111)</f>
        <v>45303.63611</v>
      </c>
      <c r="B10" s="1">
        <f>IFERROR(__xludf.DUMMYFUNCTION("""COMPUTED_VALUE"""),12.7)</f>
        <v>12.7</v>
      </c>
    </row>
    <row r="11">
      <c r="A11" s="2">
        <f>IFERROR(__xludf.DUMMYFUNCTION("""COMPUTED_VALUE"""),45307.63611111111)</f>
        <v>45307.63611</v>
      </c>
      <c r="B11" s="1">
        <f>IFERROR(__xludf.DUMMYFUNCTION("""COMPUTED_VALUE"""),13.84)</f>
        <v>13.84</v>
      </c>
    </row>
    <row r="12">
      <c r="A12" s="2">
        <f>IFERROR(__xludf.DUMMYFUNCTION("""COMPUTED_VALUE"""),45308.63611111111)</f>
        <v>45308.63611</v>
      </c>
      <c r="B12" s="1">
        <f>IFERROR(__xludf.DUMMYFUNCTION("""COMPUTED_VALUE"""),14.79)</f>
        <v>14.79</v>
      </c>
    </row>
    <row r="13">
      <c r="A13" s="2">
        <f>IFERROR(__xludf.DUMMYFUNCTION("""COMPUTED_VALUE"""),45309.63611111111)</f>
        <v>45309.63611</v>
      </c>
      <c r="B13" s="1">
        <f>IFERROR(__xludf.DUMMYFUNCTION("""COMPUTED_VALUE"""),14.13)</f>
        <v>14.13</v>
      </c>
    </row>
    <row r="14">
      <c r="A14" s="2">
        <f>IFERROR(__xludf.DUMMYFUNCTION("""COMPUTED_VALUE"""),45310.63611111111)</f>
        <v>45310.63611</v>
      </c>
      <c r="B14" s="1">
        <f>IFERROR(__xludf.DUMMYFUNCTION("""COMPUTED_VALUE"""),13.3)</f>
        <v>13.3</v>
      </c>
    </row>
    <row r="15">
      <c r="A15" s="2">
        <f>IFERROR(__xludf.DUMMYFUNCTION("""COMPUTED_VALUE"""),45313.63611111111)</f>
        <v>45313.63611</v>
      </c>
      <c r="B15" s="1">
        <f>IFERROR(__xludf.DUMMYFUNCTION("""COMPUTED_VALUE"""),13.19)</f>
        <v>13.19</v>
      </c>
    </row>
    <row r="16">
      <c r="A16" s="2">
        <f>IFERROR(__xludf.DUMMYFUNCTION("""COMPUTED_VALUE"""),45314.63611111111)</f>
        <v>45314.63611</v>
      </c>
      <c r="B16" s="1">
        <f>IFERROR(__xludf.DUMMYFUNCTION("""COMPUTED_VALUE"""),12.55)</f>
        <v>12.55</v>
      </c>
    </row>
    <row r="17">
      <c r="A17" s="2">
        <f>IFERROR(__xludf.DUMMYFUNCTION("""COMPUTED_VALUE"""),45315.63611111111)</f>
        <v>45315.63611</v>
      </c>
      <c r="B17" s="1">
        <f>IFERROR(__xludf.DUMMYFUNCTION("""COMPUTED_VALUE"""),13.14)</f>
        <v>13.14</v>
      </c>
    </row>
    <row r="18">
      <c r="A18" s="2">
        <f>IFERROR(__xludf.DUMMYFUNCTION("""COMPUTED_VALUE"""),45316.63611111111)</f>
        <v>45316.63611</v>
      </c>
      <c r="B18" s="1">
        <f>IFERROR(__xludf.DUMMYFUNCTION("""COMPUTED_VALUE"""),13.45)</f>
        <v>13.45</v>
      </c>
    </row>
    <row r="19">
      <c r="A19" s="2">
        <f>IFERROR(__xludf.DUMMYFUNCTION("""COMPUTED_VALUE"""),45317.63611111111)</f>
        <v>45317.63611</v>
      </c>
      <c r="B19" s="1">
        <f>IFERROR(__xludf.DUMMYFUNCTION("""COMPUTED_VALUE"""),13.26)</f>
        <v>13.26</v>
      </c>
    </row>
    <row r="20">
      <c r="A20" s="2">
        <f>IFERROR(__xludf.DUMMYFUNCTION("""COMPUTED_VALUE"""),45320.63611111111)</f>
        <v>45320.63611</v>
      </c>
      <c r="B20" s="1">
        <f>IFERROR(__xludf.DUMMYFUNCTION("""COMPUTED_VALUE"""),13.6)</f>
        <v>13.6</v>
      </c>
    </row>
    <row r="21">
      <c r="A21" s="2">
        <f>IFERROR(__xludf.DUMMYFUNCTION("""COMPUTED_VALUE"""),45321.63611111111)</f>
        <v>45321.63611</v>
      </c>
      <c r="B21" s="1">
        <f>IFERROR(__xludf.DUMMYFUNCTION("""COMPUTED_VALUE"""),13.31)</f>
        <v>13.31</v>
      </c>
    </row>
    <row r="22">
      <c r="A22" s="2">
        <f>IFERROR(__xludf.DUMMYFUNCTION("""COMPUTED_VALUE"""),45322.63611111111)</f>
        <v>45322.63611</v>
      </c>
      <c r="B22" s="1">
        <f>IFERROR(__xludf.DUMMYFUNCTION("""COMPUTED_VALUE"""),14.35)</f>
        <v>14.35</v>
      </c>
    </row>
    <row r="23">
      <c r="A23" s="2">
        <f>IFERROR(__xludf.DUMMYFUNCTION("""COMPUTED_VALUE"""),45323.63611111111)</f>
        <v>45323.63611</v>
      </c>
      <c r="B23" s="1">
        <f>IFERROR(__xludf.DUMMYFUNCTION("""COMPUTED_VALUE"""),13.88)</f>
        <v>13.88</v>
      </c>
    </row>
    <row r="24">
      <c r="A24" s="2">
        <f>IFERROR(__xludf.DUMMYFUNCTION("""COMPUTED_VALUE"""),45324.63611111111)</f>
        <v>45324.63611</v>
      </c>
      <c r="B24" s="1">
        <f>IFERROR(__xludf.DUMMYFUNCTION("""COMPUTED_VALUE"""),13.85)</f>
        <v>13.85</v>
      </c>
    </row>
    <row r="25">
      <c r="A25" s="2">
        <f>IFERROR(__xludf.DUMMYFUNCTION("""COMPUTED_VALUE"""),45327.63611111111)</f>
        <v>45327.63611</v>
      </c>
      <c r="B25" s="1">
        <f>IFERROR(__xludf.DUMMYFUNCTION("""COMPUTED_VALUE"""),13.67)</f>
        <v>13.67</v>
      </c>
    </row>
    <row r="26">
      <c r="A26" s="2">
        <f>IFERROR(__xludf.DUMMYFUNCTION("""COMPUTED_VALUE"""),45328.63611111111)</f>
        <v>45328.63611</v>
      </c>
      <c r="B26" s="1">
        <f>IFERROR(__xludf.DUMMYFUNCTION("""COMPUTED_VALUE"""),13.06)</f>
        <v>13.06</v>
      </c>
    </row>
    <row r="27">
      <c r="A27" s="2">
        <f>IFERROR(__xludf.DUMMYFUNCTION("""COMPUTED_VALUE"""),45329.63611111111)</f>
        <v>45329.63611</v>
      </c>
      <c r="B27" s="1">
        <f>IFERROR(__xludf.DUMMYFUNCTION("""COMPUTED_VALUE"""),12.83)</f>
        <v>12.83</v>
      </c>
    </row>
    <row r="28">
      <c r="A28" s="2">
        <f>IFERROR(__xludf.DUMMYFUNCTION("""COMPUTED_VALUE"""),45330.63611111111)</f>
        <v>45330.63611</v>
      </c>
      <c r="B28" s="1">
        <f>IFERROR(__xludf.DUMMYFUNCTION("""COMPUTED_VALUE"""),12.79)</f>
        <v>12.79</v>
      </c>
    </row>
    <row r="29">
      <c r="A29" s="2">
        <f>IFERROR(__xludf.DUMMYFUNCTION("""COMPUTED_VALUE"""),45331.63611111111)</f>
        <v>45331.63611</v>
      </c>
      <c r="B29" s="1">
        <f>IFERROR(__xludf.DUMMYFUNCTION("""COMPUTED_VALUE"""),12.93)</f>
        <v>12.93</v>
      </c>
    </row>
    <row r="30">
      <c r="A30" s="2">
        <f>IFERROR(__xludf.DUMMYFUNCTION("""COMPUTED_VALUE"""),45334.63611111111)</f>
        <v>45334.63611</v>
      </c>
      <c r="B30" s="1">
        <f>IFERROR(__xludf.DUMMYFUNCTION("""COMPUTED_VALUE"""),13.93)</f>
        <v>13.93</v>
      </c>
    </row>
    <row r="31">
      <c r="A31" s="2">
        <f>IFERROR(__xludf.DUMMYFUNCTION("""COMPUTED_VALUE"""),45335.63611111111)</f>
        <v>45335.63611</v>
      </c>
      <c r="B31" s="1">
        <f>IFERROR(__xludf.DUMMYFUNCTION("""COMPUTED_VALUE"""),15.85)</f>
        <v>15.85</v>
      </c>
    </row>
    <row r="32">
      <c r="A32" s="2">
        <f>IFERROR(__xludf.DUMMYFUNCTION("""COMPUTED_VALUE"""),45336.63611111111)</f>
        <v>45336.63611</v>
      </c>
      <c r="B32" s="1">
        <f>IFERROR(__xludf.DUMMYFUNCTION("""COMPUTED_VALUE"""),14.38)</f>
        <v>14.38</v>
      </c>
    </row>
    <row r="33">
      <c r="A33" s="2">
        <f>IFERROR(__xludf.DUMMYFUNCTION("""COMPUTED_VALUE"""),45337.63611111111)</f>
        <v>45337.63611</v>
      </c>
      <c r="B33" s="1">
        <f>IFERROR(__xludf.DUMMYFUNCTION("""COMPUTED_VALUE"""),14.01)</f>
        <v>14.01</v>
      </c>
    </row>
    <row r="34">
      <c r="A34" s="2">
        <f>IFERROR(__xludf.DUMMYFUNCTION("""COMPUTED_VALUE"""),45338.63611111111)</f>
        <v>45338.63611</v>
      </c>
      <c r="B34" s="1">
        <f>IFERROR(__xludf.DUMMYFUNCTION("""COMPUTED_VALUE"""),14.24)</f>
        <v>14.24</v>
      </c>
    </row>
    <row r="35">
      <c r="A35" s="2">
        <f>IFERROR(__xludf.DUMMYFUNCTION("""COMPUTED_VALUE"""),45342.63611111111)</f>
        <v>45342.63611</v>
      </c>
      <c r="B35" s="1">
        <f>IFERROR(__xludf.DUMMYFUNCTION("""COMPUTED_VALUE"""),15.42)</f>
        <v>15.42</v>
      </c>
    </row>
    <row r="36">
      <c r="A36" s="2">
        <f>IFERROR(__xludf.DUMMYFUNCTION("""COMPUTED_VALUE"""),45343.63611111111)</f>
        <v>45343.63611</v>
      </c>
      <c r="B36" s="1">
        <f>IFERROR(__xludf.DUMMYFUNCTION("""COMPUTED_VALUE"""),15.34)</f>
        <v>15.34</v>
      </c>
    </row>
    <row r="37">
      <c r="A37" s="2">
        <f>IFERROR(__xludf.DUMMYFUNCTION("""COMPUTED_VALUE"""),45344.63611111111)</f>
        <v>45344.63611</v>
      </c>
      <c r="B37" s="1">
        <f>IFERROR(__xludf.DUMMYFUNCTION("""COMPUTED_VALUE"""),14.54)</f>
        <v>14.54</v>
      </c>
    </row>
    <row r="38">
      <c r="A38" s="2">
        <f>IFERROR(__xludf.DUMMYFUNCTION("""COMPUTED_VALUE"""),45345.63611111111)</f>
        <v>45345.63611</v>
      </c>
      <c r="B38" s="1">
        <f>IFERROR(__xludf.DUMMYFUNCTION("""COMPUTED_VALUE"""),13.75)</f>
        <v>13.75</v>
      </c>
    </row>
    <row r="39">
      <c r="A39" s="2">
        <f>IFERROR(__xludf.DUMMYFUNCTION("""COMPUTED_VALUE"""),45348.63611111111)</f>
        <v>45348.63611</v>
      </c>
      <c r="B39" s="1">
        <f>IFERROR(__xludf.DUMMYFUNCTION("""COMPUTED_VALUE"""),13.74)</f>
        <v>13.74</v>
      </c>
    </row>
    <row r="40">
      <c r="A40" s="2">
        <f>IFERROR(__xludf.DUMMYFUNCTION("""COMPUTED_VALUE"""),45349.63611111111)</f>
        <v>45349.63611</v>
      </c>
      <c r="B40" s="1">
        <f>IFERROR(__xludf.DUMMYFUNCTION("""COMPUTED_VALUE"""),13.43)</f>
        <v>13.43</v>
      </c>
    </row>
    <row r="41">
      <c r="A41" s="2">
        <f>IFERROR(__xludf.DUMMYFUNCTION("""COMPUTED_VALUE"""),45350.63611111111)</f>
        <v>45350.63611</v>
      </c>
      <c r="B41" s="1">
        <f>IFERROR(__xludf.DUMMYFUNCTION("""COMPUTED_VALUE"""),13.84)</f>
        <v>13.84</v>
      </c>
    </row>
    <row r="42">
      <c r="A42" s="2">
        <f>IFERROR(__xludf.DUMMYFUNCTION("""COMPUTED_VALUE"""),45351.63611111111)</f>
        <v>45351.63611</v>
      </c>
      <c r="B42" s="1">
        <f>IFERROR(__xludf.DUMMYFUNCTION("""COMPUTED_VALUE"""),13.4)</f>
        <v>13.4</v>
      </c>
    </row>
    <row r="43">
      <c r="A43" s="2">
        <f>IFERROR(__xludf.DUMMYFUNCTION("""COMPUTED_VALUE"""),45352.63611111111)</f>
        <v>45352.63611</v>
      </c>
      <c r="B43" s="1">
        <f>IFERROR(__xludf.DUMMYFUNCTION("""COMPUTED_VALUE"""),13.11)</f>
        <v>13.11</v>
      </c>
    </row>
    <row r="44">
      <c r="A44" s="2">
        <f>IFERROR(__xludf.DUMMYFUNCTION("""COMPUTED_VALUE"""),45355.63611111111)</f>
        <v>45355.63611</v>
      </c>
      <c r="B44" s="1">
        <f>IFERROR(__xludf.DUMMYFUNCTION("""COMPUTED_VALUE"""),13.49)</f>
        <v>13.49</v>
      </c>
    </row>
    <row r="45">
      <c r="A45" s="2">
        <f>IFERROR(__xludf.DUMMYFUNCTION("""COMPUTED_VALUE"""),45356.63611111111)</f>
        <v>45356.63611</v>
      </c>
      <c r="B45" s="1">
        <f>IFERROR(__xludf.DUMMYFUNCTION("""COMPUTED_VALUE"""),14.46)</f>
        <v>14.46</v>
      </c>
    </row>
    <row r="46">
      <c r="A46" s="2">
        <f>IFERROR(__xludf.DUMMYFUNCTION("""COMPUTED_VALUE"""),45357.63611111111)</f>
        <v>45357.63611</v>
      </c>
      <c r="B46" s="1">
        <f>IFERROR(__xludf.DUMMYFUNCTION("""COMPUTED_VALUE"""),14.5)</f>
        <v>14.5</v>
      </c>
    </row>
    <row r="47">
      <c r="A47" s="2">
        <f>IFERROR(__xludf.DUMMYFUNCTION("""COMPUTED_VALUE"""),45358.63611111111)</f>
        <v>45358.63611</v>
      </c>
      <c r="B47" s="1">
        <f>IFERROR(__xludf.DUMMYFUNCTION("""COMPUTED_VALUE"""),14.44)</f>
        <v>14.44</v>
      </c>
    </row>
    <row r="48">
      <c r="A48" s="2">
        <f>IFERROR(__xludf.DUMMYFUNCTION("""COMPUTED_VALUE"""),45359.63611111111)</f>
        <v>45359.63611</v>
      </c>
      <c r="B48" s="1">
        <f>IFERROR(__xludf.DUMMYFUNCTION("""COMPUTED_VALUE"""),14.74)</f>
        <v>14.74</v>
      </c>
    </row>
    <row r="49">
      <c r="A49" s="2">
        <f>IFERROR(__xludf.DUMMYFUNCTION("""COMPUTED_VALUE"""),45362.63611111111)</f>
        <v>45362.63611</v>
      </c>
      <c r="B49" s="1">
        <f>IFERROR(__xludf.DUMMYFUNCTION("""COMPUTED_VALUE"""),15.22)</f>
        <v>15.22</v>
      </c>
    </row>
    <row r="50">
      <c r="A50" s="2">
        <f>IFERROR(__xludf.DUMMYFUNCTION("""COMPUTED_VALUE"""),45363.63611111111)</f>
        <v>45363.63611</v>
      </c>
      <c r="B50" s="1">
        <f>IFERROR(__xludf.DUMMYFUNCTION("""COMPUTED_VALUE"""),13.84)</f>
        <v>13.84</v>
      </c>
    </row>
    <row r="51">
      <c r="A51" s="2">
        <f>IFERROR(__xludf.DUMMYFUNCTION("""COMPUTED_VALUE"""),45364.63611111111)</f>
        <v>45364.63611</v>
      </c>
      <c r="B51" s="1">
        <f>IFERROR(__xludf.DUMMYFUNCTION("""COMPUTED_VALUE"""),13.75)</f>
        <v>13.75</v>
      </c>
    </row>
    <row r="52">
      <c r="A52" s="2">
        <f>IFERROR(__xludf.DUMMYFUNCTION("""COMPUTED_VALUE"""),45365.63611111111)</f>
        <v>45365.63611</v>
      </c>
      <c r="B52" s="1">
        <f>IFERROR(__xludf.DUMMYFUNCTION("""COMPUTED_VALUE"""),14.4)</f>
        <v>14.4</v>
      </c>
    </row>
    <row r="53">
      <c r="A53" s="2">
        <f>IFERROR(__xludf.DUMMYFUNCTION("""COMPUTED_VALUE"""),45366.63611111111)</f>
        <v>45366.63611</v>
      </c>
      <c r="B53" s="1">
        <f>IFERROR(__xludf.DUMMYFUNCTION("""COMPUTED_VALUE"""),14.41)</f>
        <v>14.41</v>
      </c>
    </row>
    <row r="54">
      <c r="A54" s="2">
        <f>IFERROR(__xludf.DUMMYFUNCTION("""COMPUTED_VALUE"""),45369.63611111111)</f>
        <v>45369.63611</v>
      </c>
      <c r="B54" s="1">
        <f>IFERROR(__xludf.DUMMYFUNCTION("""COMPUTED_VALUE"""),14.33)</f>
        <v>14.33</v>
      </c>
    </row>
    <row r="55">
      <c r="A55" s="2">
        <f>IFERROR(__xludf.DUMMYFUNCTION("""COMPUTED_VALUE"""),45370.63611111111)</f>
        <v>45370.63611</v>
      </c>
      <c r="B55" s="1">
        <f>IFERROR(__xludf.DUMMYFUNCTION("""COMPUTED_VALUE"""),13.82)</f>
        <v>13.82</v>
      </c>
    </row>
    <row r="56">
      <c r="A56" s="2">
        <f>IFERROR(__xludf.DUMMYFUNCTION("""COMPUTED_VALUE"""),45371.63611111111)</f>
        <v>45371.63611</v>
      </c>
      <c r="B56" s="1">
        <f>IFERROR(__xludf.DUMMYFUNCTION("""COMPUTED_VALUE"""),13.04)</f>
        <v>13.04</v>
      </c>
    </row>
    <row r="57">
      <c r="A57" s="2">
        <f>IFERROR(__xludf.DUMMYFUNCTION("""COMPUTED_VALUE"""),45372.63611111111)</f>
        <v>45372.63611</v>
      </c>
      <c r="B57" s="1">
        <f>IFERROR(__xludf.DUMMYFUNCTION("""COMPUTED_VALUE"""),12.92)</f>
        <v>12.92</v>
      </c>
    </row>
    <row r="58">
      <c r="A58" s="2">
        <f>IFERROR(__xludf.DUMMYFUNCTION("""COMPUTED_VALUE"""),45373.63611111111)</f>
        <v>45373.63611</v>
      </c>
      <c r="B58" s="1">
        <f>IFERROR(__xludf.DUMMYFUNCTION("""COMPUTED_VALUE"""),13.06)</f>
        <v>13.06</v>
      </c>
    </row>
    <row r="59">
      <c r="A59" s="2">
        <f>IFERROR(__xludf.DUMMYFUNCTION("""COMPUTED_VALUE"""),45376.63611111111)</f>
        <v>45376.63611</v>
      </c>
      <c r="B59" s="1">
        <f>IFERROR(__xludf.DUMMYFUNCTION("""COMPUTED_VALUE"""),13.19)</f>
        <v>13.19</v>
      </c>
    </row>
    <row r="60">
      <c r="A60" s="2">
        <f>IFERROR(__xludf.DUMMYFUNCTION("""COMPUTED_VALUE"""),45377.63611111111)</f>
        <v>45377.63611</v>
      </c>
      <c r="B60" s="1">
        <f>IFERROR(__xludf.DUMMYFUNCTION("""COMPUTED_VALUE"""),13.24)</f>
        <v>13.24</v>
      </c>
    </row>
    <row r="61">
      <c r="A61" s="2">
        <f>IFERROR(__xludf.DUMMYFUNCTION("""COMPUTED_VALUE"""),45378.63611111111)</f>
        <v>45378.63611</v>
      </c>
      <c r="B61" s="1">
        <f>IFERROR(__xludf.DUMMYFUNCTION("""COMPUTED_VALUE"""),12.78)</f>
        <v>12.78</v>
      </c>
    </row>
    <row r="62">
      <c r="A62" s="2">
        <f>IFERROR(__xludf.DUMMYFUNCTION("""COMPUTED_VALUE"""),45379.63611111111)</f>
        <v>45379.63611</v>
      </c>
      <c r="B62" s="1">
        <f>IFERROR(__xludf.DUMMYFUNCTION("""COMPUTED_VALUE"""),13.01)</f>
        <v>13.01</v>
      </c>
    </row>
    <row r="63">
      <c r="A63" s="2">
        <f>IFERROR(__xludf.DUMMYFUNCTION("""COMPUTED_VALUE"""),45383.63611111111)</f>
        <v>45383.63611</v>
      </c>
      <c r="B63" s="1">
        <f>IFERROR(__xludf.DUMMYFUNCTION("""COMPUTED_VALUE"""),13.65)</f>
        <v>13.65</v>
      </c>
    </row>
    <row r="64">
      <c r="A64" s="2">
        <f>IFERROR(__xludf.DUMMYFUNCTION("""COMPUTED_VALUE"""),45384.63611111111)</f>
        <v>45384.63611</v>
      </c>
      <c r="B64" s="1">
        <f>IFERROR(__xludf.DUMMYFUNCTION("""COMPUTED_VALUE"""),14.61)</f>
        <v>14.61</v>
      </c>
    </row>
    <row r="65">
      <c r="A65" s="2">
        <f>IFERROR(__xludf.DUMMYFUNCTION("""COMPUTED_VALUE"""),45385.63611111111)</f>
        <v>45385.63611</v>
      </c>
      <c r="B65" s="1">
        <f>IFERROR(__xludf.DUMMYFUNCTION("""COMPUTED_VALUE"""),14.33)</f>
        <v>14.33</v>
      </c>
    </row>
    <row r="66">
      <c r="A66" s="2">
        <f>IFERROR(__xludf.DUMMYFUNCTION("""COMPUTED_VALUE"""),45386.63611111111)</f>
        <v>45386.63611</v>
      </c>
      <c r="B66" s="1">
        <f>IFERROR(__xludf.DUMMYFUNCTION("""COMPUTED_VALUE"""),16.35)</f>
        <v>16.35</v>
      </c>
    </row>
    <row r="67">
      <c r="A67" s="2">
        <f>IFERROR(__xludf.DUMMYFUNCTION("""COMPUTED_VALUE"""),45387.63611111111)</f>
        <v>45387.63611</v>
      </c>
      <c r="B67" s="1">
        <f>IFERROR(__xludf.DUMMYFUNCTION("""COMPUTED_VALUE"""),16.03)</f>
        <v>16.03</v>
      </c>
    </row>
    <row r="68">
      <c r="A68" s="2">
        <f>IFERROR(__xludf.DUMMYFUNCTION("""COMPUTED_VALUE"""),45390.63611111111)</f>
        <v>45390.63611</v>
      </c>
      <c r="B68" s="1">
        <f>IFERROR(__xludf.DUMMYFUNCTION("""COMPUTED_VALUE"""),15.19)</f>
        <v>15.19</v>
      </c>
    </row>
    <row r="69">
      <c r="A69" s="2">
        <f>IFERROR(__xludf.DUMMYFUNCTION("""COMPUTED_VALUE"""),45391.63611111111)</f>
        <v>45391.63611</v>
      </c>
      <c r="B69" s="1">
        <f>IFERROR(__xludf.DUMMYFUNCTION("""COMPUTED_VALUE"""),14.98)</f>
        <v>14.98</v>
      </c>
    </row>
    <row r="70">
      <c r="A70" s="2">
        <f>IFERROR(__xludf.DUMMYFUNCTION("""COMPUTED_VALUE"""),45392.63611111111)</f>
        <v>45392.63611</v>
      </c>
      <c r="B70" s="1">
        <f>IFERROR(__xludf.DUMMYFUNCTION("""COMPUTED_VALUE"""),15.8)</f>
        <v>15.8</v>
      </c>
    </row>
    <row r="71">
      <c r="A71" s="2">
        <f>IFERROR(__xludf.DUMMYFUNCTION("""COMPUTED_VALUE"""),45393.63611111111)</f>
        <v>45393.63611</v>
      </c>
      <c r="B71" s="1">
        <f>IFERROR(__xludf.DUMMYFUNCTION("""COMPUTED_VALUE"""),14.91)</f>
        <v>14.91</v>
      </c>
    </row>
    <row r="72">
      <c r="A72" s="2">
        <f>IFERROR(__xludf.DUMMYFUNCTION("""COMPUTED_VALUE"""),45394.63611111111)</f>
        <v>45394.63611</v>
      </c>
      <c r="B72" s="1">
        <f>IFERROR(__xludf.DUMMYFUNCTION("""COMPUTED_VALUE"""),17.31)</f>
        <v>17.31</v>
      </c>
    </row>
    <row r="73">
      <c r="A73" s="2">
        <f>IFERROR(__xludf.DUMMYFUNCTION("""COMPUTED_VALUE"""),45397.63611111111)</f>
        <v>45397.63611</v>
      </c>
      <c r="B73" s="1">
        <f>IFERROR(__xludf.DUMMYFUNCTION("""COMPUTED_VALUE"""),19.23)</f>
        <v>19.23</v>
      </c>
    </row>
    <row r="74">
      <c r="A74" s="2">
        <f>IFERROR(__xludf.DUMMYFUNCTION("""COMPUTED_VALUE"""),45398.63611111111)</f>
        <v>45398.63611</v>
      </c>
      <c r="B74" s="1">
        <f>IFERROR(__xludf.DUMMYFUNCTION("""COMPUTED_VALUE"""),18.4)</f>
        <v>18.4</v>
      </c>
    </row>
    <row r="75">
      <c r="A75" s="2">
        <f>IFERROR(__xludf.DUMMYFUNCTION("""COMPUTED_VALUE"""),45399.63611111111)</f>
        <v>45399.63611</v>
      </c>
      <c r="B75" s="1">
        <f>IFERROR(__xludf.DUMMYFUNCTION("""COMPUTED_VALUE"""),18.21)</f>
        <v>18.21</v>
      </c>
    </row>
    <row r="76">
      <c r="A76" s="2">
        <f>IFERROR(__xludf.DUMMYFUNCTION("""COMPUTED_VALUE"""),45400.63611111111)</f>
        <v>45400.63611</v>
      </c>
      <c r="B76" s="1">
        <f>IFERROR(__xludf.DUMMYFUNCTION("""COMPUTED_VALUE"""),18.0)</f>
        <v>18</v>
      </c>
    </row>
    <row r="77">
      <c r="A77" s="2">
        <f>IFERROR(__xludf.DUMMYFUNCTION("""COMPUTED_VALUE"""),45401.63611111111)</f>
        <v>45401.63611</v>
      </c>
      <c r="B77" s="1">
        <f>IFERROR(__xludf.DUMMYFUNCTION("""COMPUTED_VALUE"""),18.71)</f>
        <v>18.71</v>
      </c>
    </row>
    <row r="78">
      <c r="A78" s="2">
        <f>IFERROR(__xludf.DUMMYFUNCTION("""COMPUTED_VALUE"""),45404.63611111111)</f>
        <v>45404.63611</v>
      </c>
      <c r="B78" s="1">
        <f>IFERROR(__xludf.DUMMYFUNCTION("""COMPUTED_VALUE"""),16.94)</f>
        <v>16.94</v>
      </c>
    </row>
    <row r="79">
      <c r="A79" s="2">
        <f>IFERROR(__xludf.DUMMYFUNCTION("""COMPUTED_VALUE"""),45405.63611111111)</f>
        <v>45405.63611</v>
      </c>
      <c r="B79" s="1">
        <f>IFERROR(__xludf.DUMMYFUNCTION("""COMPUTED_VALUE"""),15.69)</f>
        <v>15.69</v>
      </c>
    </row>
    <row r="80">
      <c r="A80" s="2">
        <f>IFERROR(__xludf.DUMMYFUNCTION("""COMPUTED_VALUE"""),45406.63611111111)</f>
        <v>45406.63611</v>
      </c>
      <c r="B80" s="1">
        <f>IFERROR(__xludf.DUMMYFUNCTION("""COMPUTED_VALUE"""),15.97)</f>
        <v>15.97</v>
      </c>
    </row>
    <row r="81">
      <c r="A81" s="2">
        <f>IFERROR(__xludf.DUMMYFUNCTION("""COMPUTED_VALUE"""),45407.63611111111)</f>
        <v>45407.63611</v>
      </c>
      <c r="B81" s="1">
        <f>IFERROR(__xludf.DUMMYFUNCTION("""COMPUTED_VALUE"""),15.37)</f>
        <v>15.37</v>
      </c>
    </row>
    <row r="82">
      <c r="A82" s="2">
        <f>IFERROR(__xludf.DUMMYFUNCTION("""COMPUTED_VALUE"""),45408.63611111111)</f>
        <v>45408.63611</v>
      </c>
      <c r="B82" s="1">
        <f>IFERROR(__xludf.DUMMYFUNCTION("""COMPUTED_VALUE"""),15.03)</f>
        <v>15.03</v>
      </c>
    </row>
    <row r="83">
      <c r="A83" s="2">
        <f>IFERROR(__xludf.DUMMYFUNCTION("""COMPUTED_VALUE"""),45411.63611111111)</f>
        <v>45411.63611</v>
      </c>
      <c r="B83" s="1">
        <f>IFERROR(__xludf.DUMMYFUNCTION("""COMPUTED_VALUE"""),14.67)</f>
        <v>14.67</v>
      </c>
    </row>
    <row r="84">
      <c r="A84" s="2">
        <f>IFERROR(__xludf.DUMMYFUNCTION("""COMPUTED_VALUE"""),45412.63611111111)</f>
        <v>45412.63611</v>
      </c>
      <c r="B84" s="1">
        <f>IFERROR(__xludf.DUMMYFUNCTION("""COMPUTED_VALUE"""),15.65)</f>
        <v>15.65</v>
      </c>
    </row>
    <row r="85">
      <c r="A85" s="2">
        <f>IFERROR(__xludf.DUMMYFUNCTION("""COMPUTED_VALUE"""),45413.63611111111)</f>
        <v>45413.63611</v>
      </c>
      <c r="B85" s="1">
        <f>IFERROR(__xludf.DUMMYFUNCTION("""COMPUTED_VALUE"""),15.39)</f>
        <v>15.39</v>
      </c>
    </row>
    <row r="86">
      <c r="A86" s="2">
        <f>IFERROR(__xludf.DUMMYFUNCTION("""COMPUTED_VALUE"""),45414.63611111111)</f>
        <v>45414.63611</v>
      </c>
      <c r="B86" s="1">
        <f>IFERROR(__xludf.DUMMYFUNCTION("""COMPUTED_VALUE"""),14.68)</f>
        <v>14.68</v>
      </c>
    </row>
    <row r="87">
      <c r="A87" s="2">
        <f>IFERROR(__xludf.DUMMYFUNCTION("""COMPUTED_VALUE"""),45415.63611111111)</f>
        <v>45415.63611</v>
      </c>
      <c r="B87" s="1">
        <f>IFERROR(__xludf.DUMMYFUNCTION("""COMPUTED_VALUE"""),13.49)</f>
        <v>13.49</v>
      </c>
    </row>
    <row r="88">
      <c r="A88" s="2">
        <f>IFERROR(__xludf.DUMMYFUNCTION("""COMPUTED_VALUE"""),45418.63611111111)</f>
        <v>45418.63611</v>
      </c>
      <c r="B88" s="1">
        <f>IFERROR(__xludf.DUMMYFUNCTION("""COMPUTED_VALUE"""),13.49)</f>
        <v>13.49</v>
      </c>
    </row>
    <row r="89">
      <c r="A89" s="2">
        <f>IFERROR(__xludf.DUMMYFUNCTION("""COMPUTED_VALUE"""),45419.63611111111)</f>
        <v>45419.63611</v>
      </c>
      <c r="B89" s="1">
        <f>IFERROR(__xludf.DUMMYFUNCTION("""COMPUTED_VALUE"""),13.23)</f>
        <v>13.23</v>
      </c>
    </row>
    <row r="90">
      <c r="A90" s="2">
        <f>IFERROR(__xludf.DUMMYFUNCTION("""COMPUTED_VALUE"""),45420.63611111111)</f>
        <v>45420.63611</v>
      </c>
      <c r="B90" s="1">
        <f>IFERROR(__xludf.DUMMYFUNCTION("""COMPUTED_VALUE"""),13.0)</f>
        <v>13</v>
      </c>
    </row>
    <row r="91">
      <c r="A91" s="2">
        <f>IFERROR(__xludf.DUMMYFUNCTION("""COMPUTED_VALUE"""),45421.63611111111)</f>
        <v>45421.63611</v>
      </c>
      <c r="B91" s="1">
        <f>IFERROR(__xludf.DUMMYFUNCTION("""COMPUTED_VALUE"""),12.69)</f>
        <v>12.69</v>
      </c>
    </row>
    <row r="92">
      <c r="A92" s="2">
        <f>IFERROR(__xludf.DUMMYFUNCTION("""COMPUTED_VALUE"""),45422.63611111111)</f>
        <v>45422.63611</v>
      </c>
      <c r="B92" s="1">
        <f>IFERROR(__xludf.DUMMYFUNCTION("""COMPUTED_VALUE"""),12.55)</f>
        <v>12.55</v>
      </c>
    </row>
    <row r="93">
      <c r="A93" s="2">
        <f>IFERROR(__xludf.DUMMYFUNCTION("""COMPUTED_VALUE"""),45425.63611111111)</f>
        <v>45425.63611</v>
      </c>
      <c r="B93" s="1">
        <f>IFERROR(__xludf.DUMMYFUNCTION("""COMPUTED_VALUE"""),13.6)</f>
        <v>13.6</v>
      </c>
    </row>
    <row r="94">
      <c r="A94" s="2">
        <f>IFERROR(__xludf.DUMMYFUNCTION("""COMPUTED_VALUE"""),45426.63611111111)</f>
        <v>45426.63611</v>
      </c>
      <c r="B94" s="1">
        <f>IFERROR(__xludf.DUMMYFUNCTION("""COMPUTED_VALUE"""),13.42)</f>
        <v>13.42</v>
      </c>
    </row>
    <row r="95">
      <c r="A95" s="2">
        <f>IFERROR(__xludf.DUMMYFUNCTION("""COMPUTED_VALUE"""),45427.63611111111)</f>
        <v>45427.63611</v>
      </c>
      <c r="B95" s="1">
        <f>IFERROR(__xludf.DUMMYFUNCTION("""COMPUTED_VALUE"""),12.45)</f>
        <v>12.45</v>
      </c>
    </row>
    <row r="96">
      <c r="A96" s="2">
        <f>IFERROR(__xludf.DUMMYFUNCTION("""COMPUTED_VALUE"""),45428.63611111111)</f>
        <v>45428.63611</v>
      </c>
      <c r="B96" s="1">
        <f>IFERROR(__xludf.DUMMYFUNCTION("""COMPUTED_VALUE"""),12.42)</f>
        <v>12.42</v>
      </c>
    </row>
    <row r="97">
      <c r="A97" s="2">
        <f>IFERROR(__xludf.DUMMYFUNCTION("""COMPUTED_VALUE"""),45429.63611111111)</f>
        <v>45429.63611</v>
      </c>
      <c r="B97" s="1">
        <f>IFERROR(__xludf.DUMMYFUNCTION("""COMPUTED_VALUE"""),11.99)</f>
        <v>11.99</v>
      </c>
    </row>
    <row r="98">
      <c r="A98" s="2">
        <f>IFERROR(__xludf.DUMMYFUNCTION("""COMPUTED_VALUE"""),45432.63611111111)</f>
        <v>45432.63611</v>
      </c>
      <c r="B98" s="1">
        <f>IFERROR(__xludf.DUMMYFUNCTION("""COMPUTED_VALUE"""),12.15)</f>
        <v>12.15</v>
      </c>
    </row>
    <row r="99">
      <c r="A99" s="2">
        <f>IFERROR(__xludf.DUMMYFUNCTION("""COMPUTED_VALUE"""),45433.63611111111)</f>
        <v>45433.63611</v>
      </c>
      <c r="B99" s="1">
        <f>IFERROR(__xludf.DUMMYFUNCTION("""COMPUTED_VALUE"""),11.86)</f>
        <v>11.86</v>
      </c>
    </row>
    <row r="100">
      <c r="A100" s="2">
        <f>IFERROR(__xludf.DUMMYFUNCTION("""COMPUTED_VALUE"""),45434.63611111111)</f>
        <v>45434.63611</v>
      </c>
      <c r="B100" s="1">
        <f>IFERROR(__xludf.DUMMYFUNCTION("""COMPUTED_VALUE"""),12.29)</f>
        <v>12.29</v>
      </c>
    </row>
    <row r="101">
      <c r="A101" s="2">
        <f>IFERROR(__xludf.DUMMYFUNCTION("""COMPUTED_VALUE"""),45435.63611111111)</f>
        <v>45435.63611</v>
      </c>
      <c r="B101" s="1">
        <f>IFERROR(__xludf.DUMMYFUNCTION("""COMPUTED_VALUE"""),12.77)</f>
        <v>12.77</v>
      </c>
    </row>
    <row r="102">
      <c r="A102" s="2">
        <f>IFERROR(__xludf.DUMMYFUNCTION("""COMPUTED_VALUE"""),45436.63611111111)</f>
        <v>45436.63611</v>
      </c>
      <c r="B102" s="1">
        <f>IFERROR(__xludf.DUMMYFUNCTION("""COMPUTED_VALUE"""),11.93)</f>
        <v>11.93</v>
      </c>
    </row>
    <row r="103">
      <c r="A103" s="2">
        <f>IFERROR(__xludf.DUMMYFUNCTION("""COMPUTED_VALUE"""),45440.63611111111)</f>
        <v>45440.63611</v>
      </c>
      <c r="B103" s="1">
        <f>IFERROR(__xludf.DUMMYFUNCTION("""COMPUTED_VALUE"""),12.92)</f>
        <v>12.92</v>
      </c>
    </row>
    <row r="104">
      <c r="A104" s="2">
        <f>IFERROR(__xludf.DUMMYFUNCTION("""COMPUTED_VALUE"""),45441.63611111111)</f>
        <v>45441.63611</v>
      </c>
      <c r="B104" s="1">
        <f>IFERROR(__xludf.DUMMYFUNCTION("""COMPUTED_VALUE"""),14.28)</f>
        <v>14.28</v>
      </c>
    </row>
    <row r="105">
      <c r="A105" s="2">
        <f>IFERROR(__xludf.DUMMYFUNCTION("""COMPUTED_VALUE"""),45442.63611111111)</f>
        <v>45442.63611</v>
      </c>
      <c r="B105" s="1">
        <f>IFERROR(__xludf.DUMMYFUNCTION("""COMPUTED_VALUE"""),14.47)</f>
        <v>14.47</v>
      </c>
    </row>
    <row r="106">
      <c r="A106" s="2">
        <f>IFERROR(__xludf.DUMMYFUNCTION("""COMPUTED_VALUE"""),45443.63611111111)</f>
        <v>45443.63611</v>
      </c>
      <c r="B106" s="1">
        <f>IFERROR(__xludf.DUMMYFUNCTION("""COMPUTED_VALUE"""),12.92)</f>
        <v>12.92</v>
      </c>
    </row>
    <row r="107">
      <c r="A107" s="2">
        <f>IFERROR(__xludf.DUMMYFUNCTION("""COMPUTED_VALUE"""),45446.63611111111)</f>
        <v>45446.63611</v>
      </c>
      <c r="B107" s="1">
        <f>IFERROR(__xludf.DUMMYFUNCTION("""COMPUTED_VALUE"""),13.11)</f>
        <v>13.11</v>
      </c>
    </row>
    <row r="108">
      <c r="A108" s="2">
        <f>IFERROR(__xludf.DUMMYFUNCTION("""COMPUTED_VALUE"""),45447.63611111111)</f>
        <v>45447.63611</v>
      </c>
      <c r="B108" s="1">
        <f>IFERROR(__xludf.DUMMYFUNCTION("""COMPUTED_VALUE"""),13.16)</f>
        <v>13.16</v>
      </c>
    </row>
    <row r="109">
      <c r="A109" s="2">
        <f>IFERROR(__xludf.DUMMYFUNCTION("""COMPUTED_VALUE"""),45448.63611111111)</f>
        <v>45448.63611</v>
      </c>
      <c r="B109" s="1">
        <f>IFERROR(__xludf.DUMMYFUNCTION("""COMPUTED_VALUE"""),12.63)</f>
        <v>12.63</v>
      </c>
    </row>
    <row r="110">
      <c r="A110" s="2">
        <f>IFERROR(__xludf.DUMMYFUNCTION("""COMPUTED_VALUE"""),45449.63611111111)</f>
        <v>45449.63611</v>
      </c>
      <c r="B110" s="1">
        <f>IFERROR(__xludf.DUMMYFUNCTION("""COMPUTED_VALUE"""),12.58)</f>
        <v>12.58</v>
      </c>
    </row>
    <row r="111">
      <c r="A111" s="2">
        <f>IFERROR(__xludf.DUMMYFUNCTION("""COMPUTED_VALUE"""),45450.63611111111)</f>
        <v>45450.63611</v>
      </c>
      <c r="B111" s="1">
        <f>IFERROR(__xludf.DUMMYFUNCTION("""COMPUTED_VALUE"""),12.22)</f>
        <v>12.22</v>
      </c>
    </row>
    <row r="112">
      <c r="A112" s="2">
        <f>IFERROR(__xludf.DUMMYFUNCTION("""COMPUTED_VALUE"""),45453.63611111111)</f>
        <v>45453.63611</v>
      </c>
      <c r="B112" s="1">
        <f>IFERROR(__xludf.DUMMYFUNCTION("""COMPUTED_VALUE"""),12.74)</f>
        <v>12.74</v>
      </c>
    </row>
    <row r="113">
      <c r="A113" s="2">
        <f>IFERROR(__xludf.DUMMYFUNCTION("""COMPUTED_VALUE"""),45454.63611111111)</f>
        <v>45454.63611</v>
      </c>
      <c r="B113" s="1">
        <f>IFERROR(__xludf.DUMMYFUNCTION("""COMPUTED_VALUE"""),12.85)</f>
        <v>12.85</v>
      </c>
    </row>
    <row r="114">
      <c r="A114" s="2">
        <f>IFERROR(__xludf.DUMMYFUNCTION("""COMPUTED_VALUE"""),45455.63611111111)</f>
        <v>45455.63611</v>
      </c>
      <c r="B114" s="1">
        <f>IFERROR(__xludf.DUMMYFUNCTION("""COMPUTED_VALUE"""),12.04)</f>
        <v>12.04</v>
      </c>
    </row>
    <row r="115">
      <c r="A115" s="2">
        <f>IFERROR(__xludf.DUMMYFUNCTION("""COMPUTED_VALUE"""),45456.63611111111)</f>
        <v>45456.63611</v>
      </c>
      <c r="B115" s="1">
        <f>IFERROR(__xludf.DUMMYFUNCTION("""COMPUTED_VALUE"""),11.94)</f>
        <v>11.94</v>
      </c>
    </row>
    <row r="116">
      <c r="A116" s="2">
        <f>IFERROR(__xludf.DUMMYFUNCTION("""COMPUTED_VALUE"""),45457.63611111111)</f>
        <v>45457.63611</v>
      </c>
      <c r="B116" s="1">
        <f>IFERROR(__xludf.DUMMYFUNCTION("""COMPUTED_VALUE"""),12.66)</f>
        <v>12.66</v>
      </c>
    </row>
    <row r="117">
      <c r="A117" s="2">
        <f>IFERROR(__xludf.DUMMYFUNCTION("""COMPUTED_VALUE"""),45460.63611111111)</f>
        <v>45460.63611</v>
      </c>
      <c r="B117" s="1">
        <f>IFERROR(__xludf.DUMMYFUNCTION("""COMPUTED_VALUE"""),12.75)</f>
        <v>12.75</v>
      </c>
    </row>
    <row r="118">
      <c r="A118" s="2">
        <f>IFERROR(__xludf.DUMMYFUNCTION("""COMPUTED_VALUE"""),45461.63611111111)</f>
        <v>45461.63611</v>
      </c>
      <c r="B118" s="1">
        <f>IFERROR(__xludf.DUMMYFUNCTION("""COMPUTED_VALUE"""),12.3)</f>
        <v>12.3</v>
      </c>
    </row>
    <row r="119">
      <c r="A119" s="2">
        <f>IFERROR(__xludf.DUMMYFUNCTION("""COMPUTED_VALUE"""),45463.63611111111)</f>
        <v>45463.63611</v>
      </c>
      <c r="B119" s="1">
        <f>IFERROR(__xludf.DUMMYFUNCTION("""COMPUTED_VALUE"""),13.28)</f>
        <v>13.28</v>
      </c>
    </row>
    <row r="120">
      <c r="A120" s="2">
        <f>IFERROR(__xludf.DUMMYFUNCTION("""COMPUTED_VALUE"""),45464.63611111111)</f>
        <v>45464.63611</v>
      </c>
      <c r="B120" s="1">
        <f>IFERROR(__xludf.DUMMYFUNCTION("""COMPUTED_VALUE"""),13.2)</f>
        <v>13.2</v>
      </c>
    </row>
    <row r="121">
      <c r="A121" s="2">
        <f>IFERROR(__xludf.DUMMYFUNCTION("""COMPUTED_VALUE"""),45467.63611111111)</f>
        <v>45467.63611</v>
      </c>
      <c r="B121" s="1">
        <f>IFERROR(__xludf.DUMMYFUNCTION("""COMPUTED_VALUE"""),13.33)</f>
        <v>13.33</v>
      </c>
    </row>
    <row r="122">
      <c r="A122" s="2">
        <f>IFERROR(__xludf.DUMMYFUNCTION("""COMPUTED_VALUE"""),45468.63611111111)</f>
        <v>45468.63611</v>
      </c>
      <c r="B122" s="1">
        <f>IFERROR(__xludf.DUMMYFUNCTION("""COMPUTED_VALUE"""),12.84)</f>
        <v>12.84</v>
      </c>
    </row>
    <row r="123">
      <c r="A123" s="2">
        <f>IFERROR(__xludf.DUMMYFUNCTION("""COMPUTED_VALUE"""),45469.63611111111)</f>
        <v>45469.63611</v>
      </c>
      <c r="B123" s="1">
        <f>IFERROR(__xludf.DUMMYFUNCTION("""COMPUTED_VALUE"""),12.55)</f>
        <v>12.55</v>
      </c>
    </row>
    <row r="124">
      <c r="A124" s="2">
        <f>IFERROR(__xludf.DUMMYFUNCTION("""COMPUTED_VALUE"""),45470.63611111111)</f>
        <v>45470.63611</v>
      </c>
      <c r="B124" s="1">
        <f>IFERROR(__xludf.DUMMYFUNCTION("""COMPUTED_VALUE"""),12.24)</f>
        <v>12.24</v>
      </c>
    </row>
    <row r="125">
      <c r="A125" s="2">
        <f>IFERROR(__xludf.DUMMYFUNCTION("""COMPUTED_VALUE"""),45471.63611111111)</f>
        <v>45471.63611</v>
      </c>
      <c r="B125" s="1">
        <f>IFERROR(__xludf.DUMMYFUNCTION("""COMPUTED_VALUE"""),12.44)</f>
        <v>12.44</v>
      </c>
    </row>
    <row r="126">
      <c r="A126" s="2">
        <f>IFERROR(__xludf.DUMMYFUNCTION("""COMPUTED_VALUE"""),45474.63611111111)</f>
        <v>45474.63611</v>
      </c>
      <c r="B126" s="1">
        <f>IFERROR(__xludf.DUMMYFUNCTION("""COMPUTED_VALUE"""),12.22)</f>
        <v>12.22</v>
      </c>
    </row>
    <row r="127">
      <c r="A127" s="2">
        <f>IFERROR(__xludf.DUMMYFUNCTION("""COMPUTED_VALUE"""),45475.63611111111)</f>
        <v>45475.63611</v>
      </c>
      <c r="B127" s="1">
        <f>IFERROR(__xludf.DUMMYFUNCTION("""COMPUTED_VALUE"""),12.03)</f>
        <v>12.03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IFERROR(__xludf.DUMMYFUNCTION("""COMPUTED_VALUE"""),12.09)</f>
        <v>12.09</v>
      </c>
    </row>
    <row r="129">
      <c r="A129" s="2">
        <f>IFERROR(__xludf.DUMMYFUNCTION("""COMPUTED_VALUE"""),45478.63611111111)</f>
        <v>45478.63611</v>
      </c>
      <c r="B129" s="1">
        <f>IFERROR(__xludf.DUMMYFUNCTION("""COMPUTED_VALUE"""),12.48)</f>
        <v>12.48</v>
      </c>
    </row>
    <row r="130">
      <c r="A130" s="2">
        <f>IFERROR(__xludf.DUMMYFUNCTION("""COMPUTED_VALUE"""),45481.63611111111)</f>
        <v>45481.63611</v>
      </c>
      <c r="B130" s="1">
        <f>IFERROR(__xludf.DUMMYFUNCTION("""COMPUTED_VALUE"""),12.37)</f>
        <v>12.37</v>
      </c>
    </row>
    <row r="131">
      <c r="A131" s="2">
        <f>IFERROR(__xludf.DUMMYFUNCTION("""COMPUTED_VALUE"""),45482.63611111111)</f>
        <v>45482.63611</v>
      </c>
      <c r="B131" s="1">
        <f>IFERROR(__xludf.DUMMYFUNCTION("""COMPUTED_VALUE"""),12.51)</f>
        <v>12.51</v>
      </c>
    </row>
    <row r="132">
      <c r="A132" s="2">
        <f>IFERROR(__xludf.DUMMYFUNCTION("""COMPUTED_VALUE"""),45483.63611111111)</f>
        <v>45483.63611</v>
      </c>
      <c r="B132" s="1">
        <f>IFERROR(__xludf.DUMMYFUNCTION("""COMPUTED_VALUE"""),12.85)</f>
        <v>12.85</v>
      </c>
    </row>
    <row r="133">
      <c r="A133" s="2">
        <f>IFERROR(__xludf.DUMMYFUNCTION("""COMPUTED_VALUE"""),45484.63611111111)</f>
        <v>45484.63611</v>
      </c>
      <c r="B133" s="1">
        <f>IFERROR(__xludf.DUMMYFUNCTION("""COMPUTED_VALUE"""),12.92)</f>
        <v>12.92</v>
      </c>
    </row>
    <row r="134">
      <c r="A134" s="2">
        <f>IFERROR(__xludf.DUMMYFUNCTION("""COMPUTED_VALUE"""),45485.63611111111)</f>
        <v>45485.63611</v>
      </c>
      <c r="B134" s="1">
        <f>IFERROR(__xludf.DUMMYFUNCTION("""COMPUTED_VALUE"""),12.46)</f>
        <v>12.46</v>
      </c>
    </row>
    <row r="135">
      <c r="A135" s="2">
        <f>IFERROR(__xludf.DUMMYFUNCTION("""COMPUTED_VALUE"""),45488.63611111111)</f>
        <v>45488.63611</v>
      </c>
      <c r="B135" s="1">
        <f>IFERROR(__xludf.DUMMYFUNCTION("""COMPUTED_VALUE"""),13.12)</f>
        <v>13.12</v>
      </c>
    </row>
    <row r="136">
      <c r="A136" s="2">
        <f>IFERROR(__xludf.DUMMYFUNCTION("""COMPUTED_VALUE"""),45489.63611111111)</f>
        <v>45489.63611</v>
      </c>
      <c r="B136" s="1">
        <f>IFERROR(__xludf.DUMMYFUNCTION("""COMPUTED_VALUE"""),13.19)</f>
        <v>13.19</v>
      </c>
    </row>
    <row r="137">
      <c r="A137" s="2">
        <f>IFERROR(__xludf.DUMMYFUNCTION("""COMPUTED_VALUE"""),45490.63611111111)</f>
        <v>45490.63611</v>
      </c>
      <c r="B137" s="1">
        <f>IFERROR(__xludf.DUMMYFUNCTION("""COMPUTED_VALUE"""),14.48)</f>
        <v>14.48</v>
      </c>
    </row>
    <row r="138">
      <c r="A138" s="2">
        <f>IFERROR(__xludf.DUMMYFUNCTION("""COMPUTED_VALUE"""),45491.63611111111)</f>
        <v>45491.63611</v>
      </c>
      <c r="B138" s="1">
        <f>IFERROR(__xludf.DUMMYFUNCTION("""COMPUTED_VALUE"""),15.93)</f>
        <v>15.93</v>
      </c>
    </row>
    <row r="139">
      <c r="A139" s="2">
        <f>IFERROR(__xludf.DUMMYFUNCTION("""COMPUTED_VALUE"""),45492.63611111111)</f>
        <v>45492.63611</v>
      </c>
      <c r="B139" s="1">
        <f>IFERROR(__xludf.DUMMYFUNCTION("""COMPUTED_VALUE"""),16.52)</f>
        <v>16.52</v>
      </c>
    </row>
    <row r="140">
      <c r="A140" s="2">
        <f>IFERROR(__xludf.DUMMYFUNCTION("""COMPUTED_VALUE"""),45495.63611111111)</f>
        <v>45495.63611</v>
      </c>
      <c r="B140" s="1">
        <f>IFERROR(__xludf.DUMMYFUNCTION("""COMPUTED_VALUE"""),14.91)</f>
        <v>14.91</v>
      </c>
    </row>
    <row r="141">
      <c r="A141" s="2">
        <f>IFERROR(__xludf.DUMMYFUNCTION("""COMPUTED_VALUE"""),45496.63611111111)</f>
        <v>45496.63611</v>
      </c>
      <c r="B141" s="1">
        <f>IFERROR(__xludf.DUMMYFUNCTION("""COMPUTED_VALUE"""),14.72)</f>
        <v>14.72</v>
      </c>
    </row>
    <row r="142">
      <c r="A142" s="2">
        <f>IFERROR(__xludf.DUMMYFUNCTION("""COMPUTED_VALUE"""),45497.63611111111)</f>
        <v>45497.63611</v>
      </c>
      <c r="B142" s="1">
        <f>IFERROR(__xludf.DUMMYFUNCTION("""COMPUTED_VALUE"""),18.04)</f>
        <v>18.04</v>
      </c>
    </row>
    <row r="143">
      <c r="A143" s="2">
        <f>IFERROR(__xludf.DUMMYFUNCTION("""COMPUTED_VALUE"""),45498.63611111111)</f>
        <v>45498.63611</v>
      </c>
      <c r="B143" s="1">
        <f>IFERROR(__xludf.DUMMYFUNCTION("""COMPUTED_VALUE"""),18.46)</f>
        <v>18.46</v>
      </c>
    </row>
    <row r="144">
      <c r="A144" s="2">
        <f>IFERROR(__xludf.DUMMYFUNCTION("""COMPUTED_VALUE"""),45499.63611111111)</f>
        <v>45499.63611</v>
      </c>
      <c r="B144" s="1">
        <f>IFERROR(__xludf.DUMMYFUNCTION("""COMPUTED_VALUE"""),16.39)</f>
        <v>16.39</v>
      </c>
    </row>
    <row r="145">
      <c r="A145" s="2">
        <f>IFERROR(__xludf.DUMMYFUNCTION("""COMPUTED_VALUE"""),45502.63611111111)</f>
        <v>45502.63611</v>
      </c>
      <c r="B145" s="1">
        <f>IFERROR(__xludf.DUMMYFUNCTION("""COMPUTED_VALUE"""),16.6)</f>
        <v>16.6</v>
      </c>
    </row>
    <row r="146">
      <c r="A146" s="2">
        <f>IFERROR(__xludf.DUMMYFUNCTION("""COMPUTED_VALUE"""),45503.63611111111)</f>
        <v>45503.63611</v>
      </c>
      <c r="B146" s="1">
        <f>IFERROR(__xludf.DUMMYFUNCTION("""COMPUTED_VALUE"""),17.69)</f>
        <v>17.69</v>
      </c>
    </row>
    <row r="147">
      <c r="A147" s="2">
        <f>IFERROR(__xludf.DUMMYFUNCTION("""COMPUTED_VALUE"""),45504.63611111111)</f>
        <v>45504.63611</v>
      </c>
      <c r="B147" s="1">
        <f>IFERROR(__xludf.DUMMYFUNCTION("""COMPUTED_VALUE"""),16.36)</f>
        <v>16.36</v>
      </c>
    </row>
    <row r="148">
      <c r="A148" s="2">
        <f>IFERROR(__xludf.DUMMYFUNCTION("""COMPUTED_VALUE"""),45505.63611111111)</f>
        <v>45505.63611</v>
      </c>
      <c r="B148" s="1">
        <f>IFERROR(__xludf.DUMMYFUNCTION("""COMPUTED_VALUE"""),18.59)</f>
        <v>18.59</v>
      </c>
    </row>
    <row r="149">
      <c r="A149" s="2">
        <f>IFERROR(__xludf.DUMMYFUNCTION("""COMPUTED_VALUE"""),45506.63611111111)</f>
        <v>45506.63611</v>
      </c>
      <c r="B149" s="1">
        <f>IFERROR(__xludf.DUMMYFUNCTION("""COMPUTED_VALUE"""),23.39)</f>
        <v>23.39</v>
      </c>
    </row>
    <row r="150">
      <c r="A150" s="2">
        <f>IFERROR(__xludf.DUMMYFUNCTION("""COMPUTED_VALUE"""),45509.63611111111)</f>
        <v>45509.63611</v>
      </c>
      <c r="B150" s="1">
        <f>IFERROR(__xludf.DUMMYFUNCTION("""COMPUTED_VALUE"""),38.57)</f>
        <v>38.57</v>
      </c>
    </row>
    <row r="151">
      <c r="A151" s="2">
        <f>IFERROR(__xludf.DUMMYFUNCTION("""COMPUTED_VALUE"""),45510.63611111111)</f>
        <v>45510.63611</v>
      </c>
      <c r="B151" s="1">
        <f>IFERROR(__xludf.DUMMYFUNCTION("""COMPUTED_VALUE"""),27.71)</f>
        <v>27.71</v>
      </c>
    </row>
    <row r="152">
      <c r="A152" s="2">
        <f>IFERROR(__xludf.DUMMYFUNCTION("""COMPUTED_VALUE"""),45511.63611111111)</f>
        <v>45511.63611</v>
      </c>
      <c r="B152" s="1">
        <f>IFERROR(__xludf.DUMMYFUNCTION("""COMPUTED_VALUE"""),27.85)</f>
        <v>27.85</v>
      </c>
    </row>
    <row r="153">
      <c r="A153" s="2">
        <f>IFERROR(__xludf.DUMMYFUNCTION("""COMPUTED_VALUE"""),45512.63611111111)</f>
        <v>45512.63611</v>
      </c>
      <c r="B153" s="1">
        <f>IFERROR(__xludf.DUMMYFUNCTION("""COMPUTED_VALUE"""),23.79)</f>
        <v>23.79</v>
      </c>
    </row>
    <row r="154">
      <c r="A154" s="2">
        <f>IFERROR(__xludf.DUMMYFUNCTION("""COMPUTED_VALUE"""),45513.63611111111)</f>
        <v>45513.63611</v>
      </c>
      <c r="B154" s="1">
        <f>IFERROR(__xludf.DUMMYFUNCTION("""COMPUTED_VALUE"""),20.37)</f>
        <v>20.37</v>
      </c>
    </row>
    <row r="155">
      <c r="A155" s="2">
        <f>IFERROR(__xludf.DUMMYFUNCTION("""COMPUTED_VALUE"""),45516.63611111111)</f>
        <v>45516.63611</v>
      </c>
      <c r="B155" s="1">
        <f>IFERROR(__xludf.DUMMYFUNCTION("""COMPUTED_VALUE"""),20.71)</f>
        <v>20.71</v>
      </c>
    </row>
    <row r="156">
      <c r="A156" s="2">
        <f>IFERROR(__xludf.DUMMYFUNCTION("""COMPUTED_VALUE"""),45517.63611111111)</f>
        <v>45517.63611</v>
      </c>
      <c r="B156" s="1">
        <f>IFERROR(__xludf.DUMMYFUNCTION("""COMPUTED_VALUE"""),18.12)</f>
        <v>18.12</v>
      </c>
    </row>
    <row r="157">
      <c r="A157" s="2">
        <f>IFERROR(__xludf.DUMMYFUNCTION("""COMPUTED_VALUE"""),45518.63611111111)</f>
        <v>45518.63611</v>
      </c>
      <c r="B157" s="1">
        <f>IFERROR(__xludf.DUMMYFUNCTION("""COMPUTED_VALUE"""),16.19)</f>
        <v>16.19</v>
      </c>
    </row>
    <row r="158">
      <c r="A158" s="2">
        <f>IFERROR(__xludf.DUMMYFUNCTION("""COMPUTED_VALUE"""),45519.63611111111)</f>
        <v>45519.63611</v>
      </c>
      <c r="B158" s="1">
        <f>IFERROR(__xludf.DUMMYFUNCTION("""COMPUTED_VALUE"""),15.23)</f>
        <v>15.23</v>
      </c>
    </row>
    <row r="159">
      <c r="A159" s="2">
        <f>IFERROR(__xludf.DUMMYFUNCTION("""COMPUTED_VALUE"""),45520.63611111111)</f>
        <v>45520.63611</v>
      </c>
      <c r="B159" s="1">
        <f>IFERROR(__xludf.DUMMYFUNCTION("""COMPUTED_VALUE"""),14.8)</f>
        <v>14.8</v>
      </c>
    </row>
    <row r="160">
      <c r="A160" s="2">
        <f>IFERROR(__xludf.DUMMYFUNCTION("""COMPUTED_VALUE"""),45523.63611111111)</f>
        <v>45523.63611</v>
      </c>
      <c r="B160" s="1">
        <f>IFERROR(__xludf.DUMMYFUNCTION("""COMPUTED_VALUE"""),14.65)</f>
        <v>14.65</v>
      </c>
    </row>
    <row r="161">
      <c r="A161" s="2">
        <f>IFERROR(__xludf.DUMMYFUNCTION("""COMPUTED_VALUE"""),45524.63611111111)</f>
        <v>45524.63611</v>
      </c>
      <c r="B161" s="1">
        <f>IFERROR(__xludf.DUMMYFUNCTION("""COMPUTED_VALUE"""),15.88)</f>
        <v>15.88</v>
      </c>
    </row>
    <row r="162">
      <c r="A162" s="2">
        <f>IFERROR(__xludf.DUMMYFUNCTION("""COMPUTED_VALUE"""),45525.63611111111)</f>
        <v>45525.63611</v>
      </c>
      <c r="B162" s="1">
        <f>IFERROR(__xludf.DUMMYFUNCTION("""COMPUTED_VALUE"""),16.27)</f>
        <v>16.27</v>
      </c>
    </row>
    <row r="163">
      <c r="A163" s="2">
        <f>IFERROR(__xludf.DUMMYFUNCTION("""COMPUTED_VALUE"""),45526.63611111111)</f>
        <v>45526.63611</v>
      </c>
      <c r="B163" s="1">
        <f>IFERROR(__xludf.DUMMYFUNCTION("""COMPUTED_VALUE"""),17.55)</f>
        <v>17.55</v>
      </c>
    </row>
    <row r="164">
      <c r="A164" s="2">
        <f>IFERROR(__xludf.DUMMYFUNCTION("""COMPUTED_VALUE"""),45527.63611111111)</f>
        <v>45527.63611</v>
      </c>
      <c r="B164" s="1">
        <f>IFERROR(__xludf.DUMMYFUNCTION("""COMPUTED_VALUE"""),15.86)</f>
        <v>15.86</v>
      </c>
    </row>
    <row r="165">
      <c r="A165" s="2">
        <f>IFERROR(__xludf.DUMMYFUNCTION("""COMPUTED_VALUE"""),45530.63611111111)</f>
        <v>45530.63611</v>
      </c>
      <c r="B165" s="1">
        <f>IFERROR(__xludf.DUMMYFUNCTION("""COMPUTED_VALUE"""),16.15)</f>
        <v>16.15</v>
      </c>
    </row>
    <row r="166">
      <c r="A166" s="2">
        <f>IFERROR(__xludf.DUMMYFUNCTION("""COMPUTED_VALUE"""),45531.63611111111)</f>
        <v>45531.63611</v>
      </c>
      <c r="B166" s="1">
        <f>IFERROR(__xludf.DUMMYFUNCTION("""COMPUTED_VALUE"""),15.43)</f>
        <v>15.43</v>
      </c>
    </row>
    <row r="167">
      <c r="A167" s="2">
        <f>IFERROR(__xludf.DUMMYFUNCTION("""COMPUTED_VALUE"""),45532.63611111111)</f>
        <v>45532.63611</v>
      </c>
      <c r="B167" s="1">
        <f>IFERROR(__xludf.DUMMYFUNCTION("""COMPUTED_VALUE"""),17.11)</f>
        <v>17.11</v>
      </c>
    </row>
    <row r="168">
      <c r="A168" s="2">
        <f>IFERROR(__xludf.DUMMYFUNCTION("""COMPUTED_VALUE"""),45533.63611111111)</f>
        <v>45533.63611</v>
      </c>
      <c r="B168" s="1">
        <f>IFERROR(__xludf.DUMMYFUNCTION("""COMPUTED_VALUE"""),15.65)</f>
        <v>15.65</v>
      </c>
    </row>
    <row r="169">
      <c r="A169" s="2">
        <f>IFERROR(__xludf.DUMMYFUNCTION("""COMPUTED_VALUE"""),45534.63611111111)</f>
        <v>45534.63611</v>
      </c>
      <c r="B169" s="1">
        <f>IFERROR(__xludf.DUMMYFUNCTION("""COMPUTED_VALUE"""),15.0)</f>
        <v>15</v>
      </c>
    </row>
    <row r="170">
      <c r="A170" s="2">
        <f>IFERROR(__xludf.DUMMYFUNCTION("""COMPUTED_VALUE"""),45538.63611111111)</f>
        <v>45538.63611</v>
      </c>
      <c r="B170" s="1">
        <f>IFERROR(__xludf.DUMMYFUNCTION("""COMPUTED_VALUE"""),20.72)</f>
        <v>20.72</v>
      </c>
    </row>
    <row r="171">
      <c r="A171" s="2">
        <f>IFERROR(__xludf.DUMMYFUNCTION("""COMPUTED_VALUE"""),45539.63611111111)</f>
        <v>45539.63611</v>
      </c>
      <c r="B171" s="1">
        <f>IFERROR(__xludf.DUMMYFUNCTION("""COMPUTED_VALUE"""),21.32)</f>
        <v>21.32</v>
      </c>
    </row>
    <row r="172">
      <c r="A172" s="2">
        <f>IFERROR(__xludf.DUMMYFUNCTION("""COMPUTED_VALUE"""),45540.63611111111)</f>
        <v>45540.63611</v>
      </c>
      <c r="B172" s="1">
        <f>IFERROR(__xludf.DUMMYFUNCTION("""COMPUTED_VALUE"""),19.9)</f>
        <v>19.9</v>
      </c>
    </row>
    <row r="173">
      <c r="A173" s="2">
        <f>IFERROR(__xludf.DUMMYFUNCTION("""COMPUTED_VALUE"""),45541.63611111111)</f>
        <v>45541.63611</v>
      </c>
      <c r="B173" s="1">
        <f>IFERROR(__xludf.DUMMYFUNCTION("""COMPUTED_VALUE"""),22.38)</f>
        <v>22.38</v>
      </c>
    </row>
    <row r="174">
      <c r="A174" s="2">
        <f>IFERROR(__xludf.DUMMYFUNCTION("""COMPUTED_VALUE"""),45544.63611111111)</f>
        <v>45544.63611</v>
      </c>
      <c r="B174" s="1">
        <f>IFERROR(__xludf.DUMMYFUNCTION("""COMPUTED_VALUE"""),19.45)</f>
        <v>19.45</v>
      </c>
    </row>
    <row r="175">
      <c r="A175" s="2">
        <f>IFERROR(__xludf.DUMMYFUNCTION("""COMPUTED_VALUE"""),45545.63611111111)</f>
        <v>45545.63611</v>
      </c>
      <c r="B175" s="1">
        <f>IFERROR(__xludf.DUMMYFUNCTION("""COMPUTED_VALUE"""),19.08)</f>
        <v>19.08</v>
      </c>
    </row>
    <row r="176">
      <c r="A176" s="2">
        <f>IFERROR(__xludf.DUMMYFUNCTION("""COMPUTED_VALUE"""),45546.63611111111)</f>
        <v>45546.63611</v>
      </c>
      <c r="B176" s="1">
        <f>IFERROR(__xludf.DUMMYFUNCTION("""COMPUTED_VALUE"""),17.69)</f>
        <v>17.69</v>
      </c>
    </row>
    <row r="177">
      <c r="A177" s="2">
        <f>IFERROR(__xludf.DUMMYFUNCTION("""COMPUTED_VALUE"""),45547.63611111111)</f>
        <v>45547.63611</v>
      </c>
      <c r="B177" s="1">
        <f>IFERROR(__xludf.DUMMYFUNCTION("""COMPUTED_VALUE"""),17.07)</f>
        <v>17.07</v>
      </c>
    </row>
    <row r="178">
      <c r="A178" s="2">
        <f>IFERROR(__xludf.DUMMYFUNCTION("""COMPUTED_VALUE"""),45548.63611111111)</f>
        <v>45548.63611</v>
      </c>
      <c r="B178" s="1">
        <f>IFERROR(__xludf.DUMMYFUNCTION("""COMPUTED_VALUE"""),16.56)</f>
        <v>16.56</v>
      </c>
    </row>
    <row r="179">
      <c r="A179" s="2">
        <f>IFERROR(__xludf.DUMMYFUNCTION("""COMPUTED_VALUE"""),45551.63611111111)</f>
        <v>45551.63611</v>
      </c>
      <c r="B179" s="1">
        <f>IFERROR(__xludf.DUMMYFUNCTION("""COMPUTED_VALUE"""),17.14)</f>
        <v>17.14</v>
      </c>
    </row>
    <row r="180">
      <c r="A180" s="2">
        <f>IFERROR(__xludf.DUMMYFUNCTION("""COMPUTED_VALUE"""),45552.63611111111)</f>
        <v>45552.63611</v>
      </c>
      <c r="B180" s="1">
        <f>IFERROR(__xludf.DUMMYFUNCTION("""COMPUTED_VALUE"""),17.61)</f>
        <v>17.61</v>
      </c>
    </row>
    <row r="181">
      <c r="A181" s="2">
        <f>IFERROR(__xludf.DUMMYFUNCTION("""COMPUTED_VALUE"""),45553.63611111111)</f>
        <v>45553.63611</v>
      </c>
      <c r="B181" s="1">
        <f>IFERROR(__xludf.DUMMYFUNCTION("""COMPUTED_VALUE"""),18.23)</f>
        <v>18.23</v>
      </c>
    </row>
    <row r="182">
      <c r="A182" s="2">
        <f>IFERROR(__xludf.DUMMYFUNCTION("""COMPUTED_VALUE"""),45554.63611111111)</f>
        <v>45554.63611</v>
      </c>
      <c r="B182" s="1">
        <f>IFERROR(__xludf.DUMMYFUNCTION("""COMPUTED_VALUE"""),16.33)</f>
        <v>16.33</v>
      </c>
    </row>
    <row r="183">
      <c r="A183" s="2">
        <f>IFERROR(__xludf.DUMMYFUNCTION("""COMPUTED_VALUE"""),45555.63611111111)</f>
        <v>45555.63611</v>
      </c>
      <c r="B183" s="1">
        <f>IFERROR(__xludf.DUMMYFUNCTION("""COMPUTED_VALUE"""),16.15)</f>
        <v>16.15</v>
      </c>
    </row>
    <row r="184">
      <c r="A184" s="2">
        <f>IFERROR(__xludf.DUMMYFUNCTION("""COMPUTED_VALUE"""),45558.63611111111)</f>
        <v>45558.63611</v>
      </c>
      <c r="B184" s="1">
        <f>IFERROR(__xludf.DUMMYFUNCTION("""COMPUTED_VALUE"""),15.89)</f>
        <v>15.89</v>
      </c>
    </row>
    <row r="185">
      <c r="A185" s="2">
        <f>IFERROR(__xludf.DUMMYFUNCTION("""COMPUTED_VALUE"""),45559.63611111111)</f>
        <v>45559.63611</v>
      </c>
      <c r="B185" s="1">
        <f>IFERROR(__xludf.DUMMYFUNCTION("""COMPUTED_VALUE"""),15.39)</f>
        <v>15.39</v>
      </c>
    </row>
    <row r="186">
      <c r="A186" s="2">
        <f>IFERROR(__xludf.DUMMYFUNCTION("""COMPUTED_VALUE"""),45560.63611111111)</f>
        <v>45560.63611</v>
      </c>
      <c r="B186" s="1">
        <f>IFERROR(__xludf.DUMMYFUNCTION("""COMPUTED_VALUE"""),15.41)</f>
        <v>15.41</v>
      </c>
    </row>
    <row r="187">
      <c r="A187" s="2">
        <f>IFERROR(__xludf.DUMMYFUNCTION("""COMPUTED_VALUE"""),45561.63611111111)</f>
        <v>45561.63611</v>
      </c>
      <c r="B187" s="1">
        <f>IFERROR(__xludf.DUMMYFUNCTION("""COMPUTED_VALUE"""),15.37)</f>
        <v>15.37</v>
      </c>
    </row>
    <row r="188">
      <c r="A188" s="2">
        <f>IFERROR(__xludf.DUMMYFUNCTION("""COMPUTED_VALUE"""),45562.63611111111)</f>
        <v>45562.63611</v>
      </c>
      <c r="B188" s="1">
        <f>IFERROR(__xludf.DUMMYFUNCTION("""COMPUTED_VALUE"""),16.96)</f>
        <v>16.96</v>
      </c>
    </row>
    <row r="189">
      <c r="A189" s="2">
        <f>IFERROR(__xludf.DUMMYFUNCTION("""COMPUTED_VALUE"""),45565.63611111111)</f>
        <v>45565.63611</v>
      </c>
      <c r="B189" s="1">
        <f>IFERROR(__xludf.DUMMYFUNCTION("""COMPUTED_VALUE"""),16.73)</f>
        <v>16.73</v>
      </c>
    </row>
    <row r="190">
      <c r="A190" s="2">
        <f>IFERROR(__xludf.DUMMYFUNCTION("""COMPUTED_VALUE"""),45566.63611111111)</f>
        <v>45566.63611</v>
      </c>
      <c r="B190" s="1">
        <f>IFERROR(__xludf.DUMMYFUNCTION("""COMPUTED_VALUE"""),19.26)</f>
        <v>19.26</v>
      </c>
    </row>
    <row r="191">
      <c r="A191" s="2">
        <f>IFERROR(__xludf.DUMMYFUNCTION("""COMPUTED_VALUE"""),45567.63611111111)</f>
        <v>45567.63611</v>
      </c>
      <c r="B191" s="1">
        <f>IFERROR(__xludf.DUMMYFUNCTION("""COMPUTED_VALUE"""),18.9)</f>
        <v>18.9</v>
      </c>
    </row>
    <row r="192">
      <c r="A192" s="2">
        <f>IFERROR(__xludf.DUMMYFUNCTION("""COMPUTED_VALUE"""),45568.63611111111)</f>
        <v>45568.63611</v>
      </c>
      <c r="B192" s="1">
        <f>IFERROR(__xludf.DUMMYFUNCTION("""COMPUTED_VALUE"""),20.49)</f>
        <v>20.49</v>
      </c>
    </row>
    <row r="193">
      <c r="A193" s="2">
        <f>IFERROR(__xludf.DUMMYFUNCTION("""COMPUTED_VALUE"""),45569.63611111111)</f>
        <v>45569.63611</v>
      </c>
      <c r="B193" s="1">
        <f>IFERROR(__xludf.DUMMYFUNCTION("""COMPUTED_VALUE"""),19.21)</f>
        <v>19.21</v>
      </c>
    </row>
    <row r="194">
      <c r="A194" s="2">
        <f>IFERROR(__xludf.DUMMYFUNCTION("""COMPUTED_VALUE"""),45572.63611111111)</f>
        <v>45572.63611</v>
      </c>
      <c r="B194" s="1">
        <f>IFERROR(__xludf.DUMMYFUNCTION("""COMPUTED_VALUE"""),22.64)</f>
        <v>22.64</v>
      </c>
    </row>
    <row r="195">
      <c r="A195" s="2">
        <f>IFERROR(__xludf.DUMMYFUNCTION("""COMPUTED_VALUE"""),45573.63611111111)</f>
        <v>45573.63611</v>
      </c>
      <c r="B195" s="1">
        <f>IFERROR(__xludf.DUMMYFUNCTION("""COMPUTED_VALUE"""),21.42)</f>
        <v>21.42</v>
      </c>
    </row>
    <row r="196">
      <c r="A196" s="2">
        <f>IFERROR(__xludf.DUMMYFUNCTION("""COMPUTED_VALUE"""),45574.63611111111)</f>
        <v>45574.63611</v>
      </c>
      <c r="B196" s="1">
        <f>IFERROR(__xludf.DUMMYFUNCTION("""COMPUTED_VALUE"""),20.86)</f>
        <v>20.86</v>
      </c>
    </row>
    <row r="197">
      <c r="A197" s="2">
        <f>IFERROR(__xludf.DUMMYFUNCTION("""COMPUTED_VALUE"""),45575.63611111111)</f>
        <v>45575.63611</v>
      </c>
      <c r="B197" s="1">
        <f>IFERROR(__xludf.DUMMYFUNCTION("""COMPUTED_VALUE"""),20.93)</f>
        <v>20.93</v>
      </c>
    </row>
    <row r="198">
      <c r="A198" s="2">
        <f>IFERROR(__xludf.DUMMYFUNCTION("""COMPUTED_VALUE"""),45579.63611111111)</f>
        <v>45579.63611</v>
      </c>
      <c r="B198" s="1">
        <f>IFERROR(__xludf.DUMMYFUNCTION("""COMPUTED_VALUE"""),19.7)</f>
        <v>19.7</v>
      </c>
    </row>
    <row r="199">
      <c r="A199" s="2">
        <f>IFERROR(__xludf.DUMMYFUNCTION("""COMPUTED_VALUE"""),45580.63611111111)</f>
        <v>45580.63611</v>
      </c>
      <c r="B199" s="1">
        <f>IFERROR(__xludf.DUMMYFUNCTION("""COMPUTED_VALUE"""),20.64)</f>
        <v>20.64</v>
      </c>
    </row>
    <row r="200">
      <c r="A200" s="2">
        <f>IFERROR(__xludf.DUMMYFUNCTION("""COMPUTED_VALUE"""),45581.63611111111)</f>
        <v>45581.63611</v>
      </c>
      <c r="B200" s="1">
        <f>IFERROR(__xludf.DUMMYFUNCTION("""COMPUTED_VALUE"""),19.58)</f>
        <v>19.58</v>
      </c>
    </row>
    <row r="201">
      <c r="A201" s="2">
        <f>IFERROR(__xludf.DUMMYFUNCTION("""COMPUTED_VALUE"""),45582.63611111111)</f>
        <v>45582.63611</v>
      </c>
      <c r="B201" s="1">
        <f>IFERROR(__xludf.DUMMYFUNCTION("""COMPUTED_VALUE"""),19.11)</f>
        <v>19.11</v>
      </c>
    </row>
    <row r="202">
      <c r="A202" s="2">
        <f>IFERROR(__xludf.DUMMYFUNCTION("""COMPUTED_VALUE"""),45583.63611111111)</f>
        <v>45583.63611</v>
      </c>
      <c r="B202" s="1">
        <f>IFERROR(__xludf.DUMMYFUNCTION("""COMPUTED_VALUE"""),18.03)</f>
        <v>18.03</v>
      </c>
    </row>
    <row r="203">
      <c r="A203" s="2">
        <f>IFERROR(__xludf.DUMMYFUNCTION("""COMPUTED_VALUE"""),45586.63611111111)</f>
        <v>45586.63611</v>
      </c>
      <c r="B203" s="1">
        <f>IFERROR(__xludf.DUMMYFUNCTION("""COMPUTED_VALUE"""),18.37)</f>
        <v>18.37</v>
      </c>
    </row>
    <row r="204">
      <c r="A204" s="2">
        <f>IFERROR(__xludf.DUMMYFUNCTION("""COMPUTED_VALUE"""),45587.63611111111)</f>
        <v>45587.63611</v>
      </c>
      <c r="B204" s="1">
        <f>IFERROR(__xludf.DUMMYFUNCTION("""COMPUTED_VALUE"""),18.2)</f>
        <v>18.2</v>
      </c>
    </row>
    <row r="205">
      <c r="A205" s="2">
        <f>IFERROR(__xludf.DUMMYFUNCTION("""COMPUTED_VALUE"""),45588.63611111111)</f>
        <v>45588.63611</v>
      </c>
      <c r="B205" s="1">
        <f>IFERROR(__xludf.DUMMYFUNCTION("""COMPUTED_VALUE"""),19.24)</f>
        <v>19.24</v>
      </c>
    </row>
    <row r="206">
      <c r="A206" s="2">
        <f>IFERROR(__xludf.DUMMYFUNCTION("""COMPUTED_VALUE"""),45589.63611111111)</f>
        <v>45589.63611</v>
      </c>
      <c r="B206" s="1">
        <f>IFERROR(__xludf.DUMMYFUNCTION("""COMPUTED_VALUE"""),19.08)</f>
        <v>19.08</v>
      </c>
    </row>
    <row r="207">
      <c r="A207" s="2">
        <f>IFERROR(__xludf.DUMMYFUNCTION("""COMPUTED_VALUE"""),45590.63611111111)</f>
        <v>45590.63611</v>
      </c>
      <c r="B207" s="1">
        <f>IFERROR(__xludf.DUMMYFUNCTION("""COMPUTED_VALUE"""),20.33)</f>
        <v>20.33</v>
      </c>
    </row>
    <row r="208">
      <c r="A208" s="2">
        <f>IFERROR(__xludf.DUMMYFUNCTION("""COMPUTED_VALUE"""),45593.63611111111)</f>
        <v>45593.63611</v>
      </c>
      <c r="B208" s="1">
        <f>IFERROR(__xludf.DUMMYFUNCTION("""COMPUTED_VALUE"""),19.8)</f>
        <v>19.8</v>
      </c>
    </row>
    <row r="209">
      <c r="A209" s="2">
        <f>IFERROR(__xludf.DUMMYFUNCTION("""COMPUTED_VALUE"""),45594.63611111111)</f>
        <v>45594.63611</v>
      </c>
      <c r="B209" s="1">
        <f>IFERROR(__xludf.DUMMYFUNCTION("""COMPUTED_VALUE"""),19.34)</f>
        <v>19.34</v>
      </c>
    </row>
    <row r="210">
      <c r="A210" s="2">
        <f>IFERROR(__xludf.DUMMYFUNCTION("""COMPUTED_VALUE"""),45595.63611111111)</f>
        <v>45595.63611</v>
      </c>
      <c r="B210" s="1">
        <f>IFERROR(__xludf.DUMMYFUNCTION("""COMPUTED_VALUE"""),20.35)</f>
        <v>20.35</v>
      </c>
    </row>
    <row r="211">
      <c r="A211" s="2">
        <f>IFERROR(__xludf.DUMMYFUNCTION("""COMPUTED_VALUE"""),45596.63611111111)</f>
        <v>45596.63611</v>
      </c>
      <c r="B211" s="1">
        <f>IFERROR(__xludf.DUMMYFUNCTION("""COMPUTED_VALUE"""),23.16)</f>
        <v>23.16</v>
      </c>
    </row>
    <row r="212">
      <c r="A212" s="2">
        <f>IFERROR(__xludf.DUMMYFUNCTION("""COMPUTED_VALUE"""),45597.63611111111)</f>
        <v>45597.63611</v>
      </c>
      <c r="B212" s="1">
        <f>IFERROR(__xludf.DUMMYFUNCTION("""COMPUTED_VALUE"""),21.88)</f>
        <v>21.88</v>
      </c>
    </row>
    <row r="213">
      <c r="A213" s="2">
        <f>IFERROR(__xludf.DUMMYFUNCTION("""COMPUTED_VALUE"""),45600.63611111111)</f>
        <v>45600.63611</v>
      </c>
      <c r="B213" s="1">
        <f>IFERROR(__xludf.DUMMYFUNCTION("""COMPUTED_VALUE"""),21.98)</f>
        <v>21.98</v>
      </c>
    </row>
    <row r="214">
      <c r="A214" s="2">
        <f>IFERROR(__xludf.DUMMYFUNCTION("""COMPUTED_VALUE"""),45601.63611111111)</f>
        <v>45601.63611</v>
      </c>
      <c r="B214" s="1">
        <f>IFERROR(__xludf.DUMMYFUNCTION("""COMPUTED_VALUE"""),20.49)</f>
        <v>20.49</v>
      </c>
    </row>
    <row r="215">
      <c r="A215" s="2">
        <f>IFERROR(__xludf.DUMMYFUNCTION("""COMPUTED_VALUE"""),45602.63611111111)</f>
        <v>45602.63611</v>
      </c>
      <c r="B215" s="1">
        <f>IFERROR(__xludf.DUMMYFUNCTION("""COMPUTED_VALUE"""),16.27)</f>
        <v>16.27</v>
      </c>
    </row>
    <row r="216">
      <c r="A216" s="2">
        <f>IFERROR(__xludf.DUMMYFUNCTION("""COMPUTED_VALUE"""),45603.63611111111)</f>
        <v>45603.63611</v>
      </c>
      <c r="B216" s="1">
        <f>IFERROR(__xludf.DUMMYFUNCTION("""COMPUTED_VALUE"""),15.2)</f>
        <v>15.2</v>
      </c>
    </row>
    <row r="217">
      <c r="A217" s="2">
        <f>IFERROR(__xludf.DUMMYFUNCTION("""COMPUTED_VALUE"""),45604.63611111111)</f>
        <v>45604.63611</v>
      </c>
      <c r="B217" s="1">
        <f>IFERROR(__xludf.DUMMYFUNCTION("""COMPUTED_VALUE"""),14.94)</f>
        <v>14.94</v>
      </c>
    </row>
    <row r="218">
      <c r="A218" s="2">
        <f>IFERROR(__xludf.DUMMYFUNCTION("""COMPUTED_VALUE"""),45607.63611111111)</f>
        <v>45607.63611</v>
      </c>
      <c r="B218" s="1">
        <f>IFERROR(__xludf.DUMMYFUNCTION("""COMPUTED_VALUE"""),14.97)</f>
        <v>14.97</v>
      </c>
    </row>
    <row r="219">
      <c r="A219" s="2">
        <f>IFERROR(__xludf.DUMMYFUNCTION("""COMPUTED_VALUE"""),45608.63611111111)</f>
        <v>45608.63611</v>
      </c>
      <c r="B219" s="1">
        <f>IFERROR(__xludf.DUMMYFUNCTION("""COMPUTED_VALUE"""),14.71)</f>
        <v>14.71</v>
      </c>
    </row>
    <row r="220">
      <c r="A220" s="2">
        <f>IFERROR(__xludf.DUMMYFUNCTION("""COMPUTED_VALUE"""),45609.63611111111)</f>
        <v>45609.63611</v>
      </c>
      <c r="B220" s="1">
        <f>IFERROR(__xludf.DUMMYFUNCTION("""COMPUTED_VALUE"""),14.02)</f>
        <v>14.02</v>
      </c>
    </row>
    <row r="221">
      <c r="A221" s="2">
        <f>IFERROR(__xludf.DUMMYFUNCTION("""COMPUTED_VALUE"""),45610.63611111111)</f>
        <v>45610.63611</v>
      </c>
      <c r="B221" s="1">
        <f>IFERROR(__xludf.DUMMYFUNCTION("""COMPUTED_VALUE"""),14.31)</f>
        <v>14.31</v>
      </c>
    </row>
    <row r="222">
      <c r="A222" s="2">
        <f>IFERROR(__xludf.DUMMYFUNCTION("""COMPUTED_VALUE"""),45611.63611111111)</f>
        <v>45611.63611</v>
      </c>
      <c r="B222" s="1">
        <f>IFERROR(__xludf.DUMMYFUNCTION("""COMPUTED_VALUE"""),16.14)</f>
        <v>16.14</v>
      </c>
    </row>
    <row r="223">
      <c r="A223" s="2">
        <f>IFERROR(__xludf.DUMMYFUNCTION("""COMPUTED_VALUE"""),45614.63611111111)</f>
        <v>45614.63611</v>
      </c>
      <c r="B223" s="1">
        <f>IFERROR(__xludf.DUMMYFUNCTION("""COMPUTED_VALUE"""),15.58)</f>
        <v>15.58</v>
      </c>
    </row>
    <row r="224">
      <c r="A224" s="2">
        <f>IFERROR(__xludf.DUMMYFUNCTION("""COMPUTED_VALUE"""),45615.63611111111)</f>
        <v>45615.63611</v>
      </c>
      <c r="B224" s="1">
        <f>IFERROR(__xludf.DUMMYFUNCTION("""COMPUTED_VALUE"""),16.35)</f>
        <v>16.35</v>
      </c>
    </row>
    <row r="225">
      <c r="A225" s="2">
        <f>IFERROR(__xludf.DUMMYFUNCTION("""COMPUTED_VALUE"""),45616.63611111111)</f>
        <v>45616.63611</v>
      </c>
      <c r="B225" s="1">
        <f>IFERROR(__xludf.DUMMYFUNCTION("""COMPUTED_VALUE"""),17.16)</f>
        <v>17.16</v>
      </c>
    </row>
    <row r="226">
      <c r="A226" s="2">
        <f>IFERROR(__xludf.DUMMYFUNCTION("""COMPUTED_VALUE"""),45617.63611111111)</f>
        <v>45617.63611</v>
      </c>
      <c r="B226" s="1">
        <f>IFERROR(__xludf.DUMMYFUNCTION("""COMPUTED_VALUE"""),16.87)</f>
        <v>16.87</v>
      </c>
    </row>
    <row r="227">
      <c r="A227" s="2">
        <f>IFERROR(__xludf.DUMMYFUNCTION("""COMPUTED_VALUE"""),45618.63611111111)</f>
        <v>45618.63611</v>
      </c>
      <c r="B227" s="1">
        <f>IFERROR(__xludf.DUMMYFUNCTION("""COMPUTED_VALUE"""),15.24)</f>
        <v>15.24</v>
      </c>
    </row>
    <row r="228">
      <c r="A228" s="2">
        <f>IFERROR(__xludf.DUMMYFUNCTION("""COMPUTED_VALUE"""),45621.63611111111)</f>
        <v>45621.63611</v>
      </c>
      <c r="B228" s="1">
        <f>IFERROR(__xludf.DUMMYFUNCTION("""COMPUTED_VALUE"""),14.6)</f>
        <v>14.6</v>
      </c>
    </row>
    <row r="229">
      <c r="A229" s="2">
        <f>IFERROR(__xludf.DUMMYFUNCTION("""COMPUTED_VALUE"""),45622.63611111111)</f>
        <v>45622.63611</v>
      </c>
      <c r="B229" s="1">
        <f>IFERROR(__xludf.DUMMYFUNCTION("""COMPUTED_VALUE"""),14.1)</f>
        <v>14.1</v>
      </c>
    </row>
    <row r="230">
      <c r="A230" s="2">
        <f>IFERROR(__xludf.DUMMYFUNCTION("""COMPUTED_VALUE"""),45623.63611111111)</f>
        <v>45623.63611</v>
      </c>
      <c r="B230" s="1">
        <f>IFERROR(__xludf.DUMMYFUNCTION("""COMPUTED_VALUE"""),14.1)</f>
        <v>14.1</v>
      </c>
    </row>
    <row r="231">
      <c r="A231" s="2">
        <f>IFERROR(__xludf.DUMMYFUNCTION("""COMPUTED_VALUE"""),45625.54166666667)</f>
        <v>45625.54167</v>
      </c>
      <c r="B231" s="1">
        <f>IFERROR(__xludf.DUMMYFUNCTION("""COMPUTED_VALUE"""),13.51)</f>
        <v>13.51</v>
      </c>
    </row>
    <row r="232">
      <c r="A232" s="2">
        <f>IFERROR(__xludf.DUMMYFUNCTION("""COMPUTED_VALUE"""),45628.63611111111)</f>
        <v>45628.63611</v>
      </c>
      <c r="B232" s="1">
        <f>IFERROR(__xludf.DUMMYFUNCTION("""COMPUTED_VALUE"""),13.34)</f>
        <v>13.34</v>
      </c>
    </row>
    <row r="233">
      <c r="A233" s="2">
        <f>IFERROR(__xludf.DUMMYFUNCTION("""COMPUTED_VALUE"""),45629.63611111111)</f>
        <v>45629.63611</v>
      </c>
      <c r="B233" s="1">
        <f>IFERROR(__xludf.DUMMYFUNCTION("""COMPUTED_VALUE"""),13.3)</f>
        <v>13.3</v>
      </c>
    </row>
    <row r="234">
      <c r="A234" s="2">
        <f>IFERROR(__xludf.DUMMYFUNCTION("""COMPUTED_VALUE"""),45630.63611111111)</f>
        <v>45630.63611</v>
      </c>
      <c r="B234" s="1">
        <f>IFERROR(__xludf.DUMMYFUNCTION("""COMPUTED_VALUE"""),13.45)</f>
        <v>13.45</v>
      </c>
    </row>
    <row r="235">
      <c r="A235" s="2">
        <f>IFERROR(__xludf.DUMMYFUNCTION("""COMPUTED_VALUE"""),45631.63611111111)</f>
        <v>45631.63611</v>
      </c>
      <c r="B235" s="1">
        <f>IFERROR(__xludf.DUMMYFUNCTION("""COMPUTED_VALUE"""),13.54)</f>
        <v>13.54</v>
      </c>
    </row>
    <row r="236">
      <c r="A236" s="2">
        <f>IFERROR(__xludf.DUMMYFUNCTION("""COMPUTED_VALUE"""),45632.63611111111)</f>
        <v>45632.63611</v>
      </c>
      <c r="B236" s="1">
        <f>IFERROR(__xludf.DUMMYFUNCTION("""COMPUTED_VALUE"""),12.77)</f>
        <v>12.77</v>
      </c>
    </row>
    <row r="237">
      <c r="A237" s="2">
        <f>IFERROR(__xludf.DUMMYFUNCTION("""COMPUTED_VALUE"""),45635.63611111111)</f>
        <v>45635.63611</v>
      </c>
      <c r="B237" s="1">
        <f>IFERROR(__xludf.DUMMYFUNCTION("""COMPUTED_VALUE"""),14.19)</f>
        <v>14.19</v>
      </c>
    </row>
    <row r="238">
      <c r="A238" s="2">
        <f>IFERROR(__xludf.DUMMYFUNCTION("""COMPUTED_VALUE"""),45636.63611111111)</f>
        <v>45636.63611</v>
      </c>
      <c r="B238" s="1">
        <f>IFERROR(__xludf.DUMMYFUNCTION("""COMPUTED_VALUE"""),14.18)</f>
        <v>14.18</v>
      </c>
    </row>
    <row r="239">
      <c r="A239" s="2">
        <f>IFERROR(__xludf.DUMMYFUNCTION("""COMPUTED_VALUE"""),45637.63611111111)</f>
        <v>45637.63611</v>
      </c>
      <c r="B239" s="1">
        <f>IFERROR(__xludf.DUMMYFUNCTION("""COMPUTED_VALUE"""),13.58)</f>
        <v>13.58</v>
      </c>
    </row>
    <row r="240">
      <c r="A240" s="2">
        <f>IFERROR(__xludf.DUMMYFUNCTION("""COMPUTED_VALUE"""),45638.63611111111)</f>
        <v>45638.63611</v>
      </c>
      <c r="B240" s="1">
        <f>IFERROR(__xludf.DUMMYFUNCTION("""COMPUTED_VALUE"""),13.92)</f>
        <v>13.92</v>
      </c>
    </row>
    <row r="241">
      <c r="A241" s="2">
        <f>IFERROR(__xludf.DUMMYFUNCTION("""COMPUTED_VALUE"""),45639.63611111111)</f>
        <v>45639.63611</v>
      </c>
      <c r="B241" s="1">
        <f>IFERROR(__xludf.DUMMYFUNCTION("""COMPUTED_VALUE"""),13.81)</f>
        <v>13.81</v>
      </c>
    </row>
    <row r="242">
      <c r="A242" s="2">
        <f>IFERROR(__xludf.DUMMYFUNCTION("""COMPUTED_VALUE"""),45642.63611111111)</f>
        <v>45642.63611</v>
      </c>
      <c r="B242" s="1">
        <f>IFERROR(__xludf.DUMMYFUNCTION("""COMPUTED_VALUE"""),14.69)</f>
        <v>14.69</v>
      </c>
    </row>
    <row r="243">
      <c r="A243" s="2">
        <f>IFERROR(__xludf.DUMMYFUNCTION("""COMPUTED_VALUE"""),45643.63611111111)</f>
        <v>45643.63611</v>
      </c>
      <c r="B243" s="1">
        <f>IFERROR(__xludf.DUMMYFUNCTION("""COMPUTED_VALUE"""),15.87)</f>
        <v>15.87</v>
      </c>
    </row>
    <row r="244">
      <c r="A244" s="2">
        <f>IFERROR(__xludf.DUMMYFUNCTION("""COMPUTED_VALUE"""),45644.63611111111)</f>
        <v>45644.63611</v>
      </c>
      <c r="B244" s="1">
        <f>IFERROR(__xludf.DUMMYFUNCTION("""COMPUTED_VALUE"""),27.62)</f>
        <v>27.62</v>
      </c>
    </row>
    <row r="245">
      <c r="A245" s="2">
        <f>IFERROR(__xludf.DUMMYFUNCTION("""COMPUTED_VALUE"""),45645.63611111111)</f>
        <v>45645.63611</v>
      </c>
      <c r="B245" s="1">
        <f>IFERROR(__xludf.DUMMYFUNCTION("""COMPUTED_VALUE"""),24.09)</f>
        <v>24.09</v>
      </c>
    </row>
    <row r="246">
      <c r="A246" s="2">
        <f>IFERROR(__xludf.DUMMYFUNCTION("""COMPUTED_VALUE"""),45646.63611111111)</f>
        <v>45646.63611</v>
      </c>
      <c r="B246" s="1">
        <f>IFERROR(__xludf.DUMMYFUNCTION("""COMPUTED_VALUE"""),18.36)</f>
        <v>18.36</v>
      </c>
    </row>
    <row r="247">
      <c r="A247" s="2">
        <f>IFERROR(__xludf.DUMMYFUNCTION("""COMPUTED_VALUE"""),45649.63611111111)</f>
        <v>45649.63611</v>
      </c>
      <c r="B247" s="1">
        <f>IFERROR(__xludf.DUMMYFUNCTION("""COMPUTED_VALUE"""),16.78)</f>
        <v>16.78</v>
      </c>
    </row>
    <row r="248">
      <c r="A248" s="2">
        <f>IFERROR(__xludf.DUMMYFUNCTION("""COMPUTED_VALUE"""),45650.54166666667)</f>
        <v>45650.54167</v>
      </c>
      <c r="B248" s="1">
        <f>IFERROR(__xludf.DUMMYFUNCTION("""COMPUTED_VALUE"""),14.27)</f>
        <v>14.27</v>
      </c>
    </row>
    <row r="249">
      <c r="A249" s="2">
        <f>IFERROR(__xludf.DUMMYFUNCTION("""COMPUTED_VALUE"""),45652.63611111111)</f>
        <v>45652.63611</v>
      </c>
      <c r="B249" s="1">
        <f>IFERROR(__xludf.DUMMYFUNCTION("""COMPUTED_VALUE"""),14.73)</f>
        <v>14.73</v>
      </c>
    </row>
    <row r="250">
      <c r="A250" s="2">
        <f>IFERROR(__xludf.DUMMYFUNCTION("""COMPUTED_VALUE"""),45653.63611111111)</f>
        <v>45653.63611</v>
      </c>
      <c r="B250" s="1">
        <f>IFERROR(__xludf.DUMMYFUNCTION("""COMPUTED_VALUE"""),15.95)</f>
        <v>15.95</v>
      </c>
    </row>
    <row r="251">
      <c r="A251" s="2">
        <f>IFERROR(__xludf.DUMMYFUNCTION("""COMPUTED_VALUE"""),45656.63611111111)</f>
        <v>45656.63611</v>
      </c>
      <c r="B251" s="1">
        <f>IFERROR(__xludf.DUMMYFUNCTION("""COMPUTED_VALUE"""),17.4)</f>
        <v>17.4</v>
      </c>
    </row>
    <row r="252">
      <c r="A252" s="2">
        <f>IFERROR(__xludf.DUMMYFUNCTION("""COMPUTED_VALUE"""),45657.63611111111)</f>
        <v>45657.63611</v>
      </c>
      <c r="B252" s="1">
        <f>IFERROR(__xludf.DUMMYFUNCTION("""COMPUTED_VALUE"""),17.35)</f>
        <v>17.35</v>
      </c>
    </row>
    <row r="253">
      <c r="A253" s="2">
        <f>IFERROR(__xludf.DUMMYFUNCTION("""COMPUTED_VALUE"""),45659.63611111111)</f>
        <v>45659.63611</v>
      </c>
      <c r="B253" s="1">
        <f>IFERROR(__xludf.DUMMYFUNCTION("""COMPUTED_VALUE"""),17.93)</f>
        <v>17.93</v>
      </c>
    </row>
    <row r="254">
      <c r="A254" s="2">
        <f>IFERROR(__xludf.DUMMYFUNCTION("""COMPUTED_VALUE"""),45660.63611111111)</f>
        <v>45660.63611</v>
      </c>
      <c r="B254" s="1">
        <f>IFERROR(__xludf.DUMMYFUNCTION("""COMPUTED_VALUE"""),16.13)</f>
        <v>16.13</v>
      </c>
    </row>
    <row r="255">
      <c r="A255" s="2">
        <f>IFERROR(__xludf.DUMMYFUNCTION("""COMPUTED_VALUE"""),45663.63611111111)</f>
        <v>45663.63611</v>
      </c>
      <c r="B255" s="1">
        <f>IFERROR(__xludf.DUMMYFUNCTION("""COMPUTED_VALUE"""),16.04)</f>
        <v>16.04</v>
      </c>
    </row>
    <row r="256">
      <c r="A256" s="2">
        <f>IFERROR(__xludf.DUMMYFUNCTION("""COMPUTED_VALUE"""),45664.63611111111)</f>
        <v>45664.63611</v>
      </c>
      <c r="B256" s="1">
        <f>IFERROR(__xludf.DUMMYFUNCTION("""COMPUTED_VALUE"""),17.82)</f>
        <v>17.82</v>
      </c>
    </row>
    <row r="257">
      <c r="A257" s="2">
        <f>IFERROR(__xludf.DUMMYFUNCTION("""COMPUTED_VALUE"""),45665.63611111111)</f>
        <v>45665.63611</v>
      </c>
      <c r="B257" s="1">
        <f>IFERROR(__xludf.DUMMYFUNCTION("""COMPUTED_VALUE"""),17.7)</f>
        <v>17.7</v>
      </c>
    </row>
    <row r="258">
      <c r="A258" s="2">
        <f>IFERROR(__xludf.DUMMYFUNCTION("""COMPUTED_VALUE"""),45667.63611111111)</f>
        <v>45667.63611</v>
      </c>
      <c r="B258" s="1">
        <f>IFERROR(__xludf.DUMMYFUNCTION("""COMPUTED_VALUE"""),19.54)</f>
        <v>19.54</v>
      </c>
    </row>
    <row r="259">
      <c r="A259" s="2">
        <f>IFERROR(__xludf.DUMMYFUNCTION("""COMPUTED_VALUE"""),45670.63611111111)</f>
        <v>45670.63611</v>
      </c>
      <c r="B259" s="1">
        <f>IFERROR(__xludf.DUMMYFUNCTION("""COMPUTED_VALUE"""),19.19)</f>
        <v>19.19</v>
      </c>
    </row>
    <row r="260">
      <c r="A260" s="2">
        <f>IFERROR(__xludf.DUMMYFUNCTION("""COMPUTED_VALUE"""),45671.63611111111)</f>
        <v>45671.63611</v>
      </c>
      <c r="B260" s="1">
        <f>IFERROR(__xludf.DUMMYFUNCTION("""COMPUTED_VALUE"""),18.71)</f>
        <v>18.71</v>
      </c>
    </row>
    <row r="261">
      <c r="A261" s="2">
        <f>IFERROR(__xludf.DUMMYFUNCTION("""COMPUTED_VALUE"""),45672.63611111111)</f>
        <v>45672.63611</v>
      </c>
      <c r="B261" s="1">
        <f>IFERROR(__xludf.DUMMYFUNCTION("""COMPUTED_VALUE"""),16.12)</f>
        <v>16.12</v>
      </c>
    </row>
    <row r="262">
      <c r="A262" s="2">
        <f>IFERROR(__xludf.DUMMYFUNCTION("""COMPUTED_VALUE"""),45673.63611111111)</f>
        <v>45673.63611</v>
      </c>
      <c r="B262" s="1">
        <f>IFERROR(__xludf.DUMMYFUNCTION("""COMPUTED_VALUE"""),16.6)</f>
        <v>16.6</v>
      </c>
    </row>
    <row r="263">
      <c r="A263" s="2">
        <f>IFERROR(__xludf.DUMMYFUNCTION("""COMPUTED_VALUE"""),45674.63611111111)</f>
        <v>45674.63611</v>
      </c>
      <c r="B263" s="1">
        <f>IFERROR(__xludf.DUMMYFUNCTION("""COMPUTED_VALUE"""),15.97)</f>
        <v>15.97</v>
      </c>
    </row>
    <row r="264">
      <c r="A264" s="2">
        <f>IFERROR(__xludf.DUMMYFUNCTION("""COMPUTED_VALUE"""),45678.63611111111)</f>
        <v>45678.63611</v>
      </c>
      <c r="B264" s="1">
        <f>IFERROR(__xludf.DUMMYFUNCTION("""COMPUTED_VALUE"""),15.06)</f>
        <v>15.06</v>
      </c>
    </row>
    <row r="265">
      <c r="A265" s="2">
        <f>IFERROR(__xludf.DUMMYFUNCTION("""COMPUTED_VALUE"""),45679.63611111111)</f>
        <v>45679.63611</v>
      </c>
      <c r="B265" s="1">
        <f>IFERROR(__xludf.DUMMYFUNCTION("""COMPUTED_VALUE"""),15.1)</f>
        <v>15.1</v>
      </c>
    </row>
    <row r="266">
      <c r="A266" s="2">
        <f>IFERROR(__xludf.DUMMYFUNCTION("""COMPUTED_VALUE"""),45680.63611111111)</f>
        <v>45680.63611</v>
      </c>
      <c r="B266" s="1">
        <f>IFERROR(__xludf.DUMMYFUNCTION("""COMPUTED_VALUE"""),15.02)</f>
        <v>15.02</v>
      </c>
    </row>
    <row r="267">
      <c r="A267" s="2">
        <f>IFERROR(__xludf.DUMMYFUNCTION("""COMPUTED_VALUE"""),45681.63611111111)</f>
        <v>45681.63611</v>
      </c>
      <c r="B267" s="1">
        <f>IFERROR(__xludf.DUMMYFUNCTION("""COMPUTED_VALUE"""),14.85)</f>
        <v>14.85</v>
      </c>
    </row>
    <row r="268">
      <c r="A268" s="2">
        <f>IFERROR(__xludf.DUMMYFUNCTION("""COMPUTED_VALUE"""),45684.63611111111)</f>
        <v>45684.63611</v>
      </c>
      <c r="B268" s="1">
        <f>IFERROR(__xludf.DUMMYFUNCTION("""COMPUTED_VALUE"""),17.9)</f>
        <v>17.9</v>
      </c>
    </row>
    <row r="269">
      <c r="A269" s="2">
        <f>IFERROR(__xludf.DUMMYFUNCTION("""COMPUTED_VALUE"""),45685.63611111111)</f>
        <v>45685.63611</v>
      </c>
      <c r="B269" s="1">
        <f>IFERROR(__xludf.DUMMYFUNCTION("""COMPUTED_VALUE"""),16.41)</f>
        <v>16.41</v>
      </c>
    </row>
    <row r="270">
      <c r="A270" s="2">
        <f>IFERROR(__xludf.DUMMYFUNCTION("""COMPUTED_VALUE"""),45686.63611111111)</f>
        <v>45686.63611</v>
      </c>
      <c r="B270" s="1">
        <f>IFERROR(__xludf.DUMMYFUNCTION("""COMPUTED_VALUE"""),16.56)</f>
        <v>16.56</v>
      </c>
    </row>
    <row r="271">
      <c r="A271" s="2">
        <f>IFERROR(__xludf.DUMMYFUNCTION("""COMPUTED_VALUE"""),45687.63611111111)</f>
        <v>45687.63611</v>
      </c>
      <c r="B271" s="1">
        <f>IFERROR(__xludf.DUMMYFUNCTION("""COMPUTED_VALUE"""),15.84)</f>
        <v>15.84</v>
      </c>
    </row>
    <row r="272">
      <c r="A272" s="2">
        <f>IFERROR(__xludf.DUMMYFUNCTION("""COMPUTED_VALUE"""),45688.63611111111)</f>
        <v>45688.63611</v>
      </c>
      <c r="B272" s="1">
        <f>IFERROR(__xludf.DUMMYFUNCTION("""COMPUTED_VALUE"""),16.43)</f>
        <v>16.43</v>
      </c>
    </row>
    <row r="273">
      <c r="A273" s="2">
        <f>IFERROR(__xludf.DUMMYFUNCTION("""COMPUTED_VALUE"""),45691.63611111111)</f>
        <v>45691.63611</v>
      </c>
      <c r="B273" s="1">
        <f>IFERROR(__xludf.DUMMYFUNCTION("""COMPUTED_VALUE"""),18.62)</f>
        <v>18.62</v>
      </c>
    </row>
    <row r="274">
      <c r="A274" s="2">
        <f>IFERROR(__xludf.DUMMYFUNCTION("""COMPUTED_VALUE"""),45692.63611111111)</f>
        <v>45692.63611</v>
      </c>
      <c r="B274" s="1">
        <f>IFERROR(__xludf.DUMMYFUNCTION("""COMPUTED_VALUE"""),17.21)</f>
        <v>17.21</v>
      </c>
    </row>
    <row r="275">
      <c r="A275" s="2">
        <f>IFERROR(__xludf.DUMMYFUNCTION("""COMPUTED_VALUE"""),45693.63611111111)</f>
        <v>45693.63611</v>
      </c>
      <c r="B275" s="1">
        <f>IFERROR(__xludf.DUMMYFUNCTION("""COMPUTED_VALUE"""),15.77)</f>
        <v>15.77</v>
      </c>
    </row>
    <row r="276">
      <c r="A276" s="2">
        <f>IFERROR(__xludf.DUMMYFUNCTION("""COMPUTED_VALUE"""),45694.63611111111)</f>
        <v>45694.63611</v>
      </c>
      <c r="B276" s="1">
        <f>IFERROR(__xludf.DUMMYFUNCTION("""COMPUTED_VALUE"""),15.5)</f>
        <v>15.5</v>
      </c>
    </row>
    <row r="277">
      <c r="A277" s="2">
        <f>IFERROR(__xludf.DUMMYFUNCTION("""COMPUTED_VALUE"""),45695.63611111111)</f>
        <v>45695.63611</v>
      </c>
      <c r="B277" s="1">
        <f>IFERROR(__xludf.DUMMYFUNCTION("""COMPUTED_VALUE"""),16.54)</f>
        <v>16.54</v>
      </c>
    </row>
    <row r="278">
      <c r="A278" s="2">
        <f>IFERROR(__xludf.DUMMYFUNCTION("""COMPUTED_VALUE"""),45698.63611111111)</f>
        <v>45698.63611</v>
      </c>
      <c r="B278" s="1">
        <f>IFERROR(__xludf.DUMMYFUNCTION("""COMPUTED_VALUE"""),15.81)</f>
        <v>15.81</v>
      </c>
    </row>
    <row r="279">
      <c r="A279" s="2">
        <f>IFERROR(__xludf.DUMMYFUNCTION("""COMPUTED_VALUE"""),45699.63611111111)</f>
        <v>45699.63611</v>
      </c>
      <c r="B279" s="1">
        <f>IFERROR(__xludf.DUMMYFUNCTION("""COMPUTED_VALUE"""),16.02)</f>
        <v>16.02</v>
      </c>
    </row>
    <row r="280">
      <c r="A280" s="2">
        <f>IFERROR(__xludf.DUMMYFUNCTION("""COMPUTED_VALUE"""),45700.63611111111)</f>
        <v>45700.63611</v>
      </c>
      <c r="B280" s="1">
        <f>IFERROR(__xludf.DUMMYFUNCTION("""COMPUTED_VALUE"""),15.89)</f>
        <v>15.89</v>
      </c>
    </row>
    <row r="281">
      <c r="A281" s="2">
        <f>IFERROR(__xludf.DUMMYFUNCTION("""COMPUTED_VALUE"""),45701.63611111111)</f>
        <v>45701.63611</v>
      </c>
      <c r="B281" s="1">
        <f>IFERROR(__xludf.DUMMYFUNCTION("""COMPUTED_VALUE"""),15.1)</f>
        <v>15.1</v>
      </c>
    </row>
    <row r="282">
      <c r="A282" s="2">
        <f>IFERROR(__xludf.DUMMYFUNCTION("""COMPUTED_VALUE"""),45702.63611111111)</f>
        <v>45702.63611</v>
      </c>
      <c r="B282" s="1">
        <f>IFERROR(__xludf.DUMMYFUNCTION("""COMPUTED_VALUE"""),14.77)</f>
        <v>14.77</v>
      </c>
    </row>
    <row r="283">
      <c r="A283" s="2">
        <f>IFERROR(__xludf.DUMMYFUNCTION("""COMPUTED_VALUE"""),45706.63611111111)</f>
        <v>45706.63611</v>
      </c>
      <c r="B283" s="1">
        <f>IFERROR(__xludf.DUMMYFUNCTION("""COMPUTED_VALUE"""),15.35)</f>
        <v>15.35</v>
      </c>
    </row>
    <row r="284">
      <c r="A284" s="2">
        <f>IFERROR(__xludf.DUMMYFUNCTION("""COMPUTED_VALUE"""),45707.63611111111)</f>
        <v>45707.63611</v>
      </c>
      <c r="B284" s="1">
        <f>IFERROR(__xludf.DUMMYFUNCTION("""COMPUTED_VALUE"""),15.27)</f>
        <v>15.27</v>
      </c>
    </row>
    <row r="285">
      <c r="A285" s="2">
        <f>IFERROR(__xludf.DUMMYFUNCTION("""COMPUTED_VALUE"""),45708.63611111111)</f>
        <v>45708.63611</v>
      </c>
      <c r="B285" s="1">
        <f>IFERROR(__xludf.DUMMYFUNCTION("""COMPUTED_VALUE"""),15.66)</f>
        <v>15.66</v>
      </c>
    </row>
  </sheetData>
  <drawing r:id="rId1"/>
</worksheet>
</file>