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ircuits\control_pilot_peak_detector\"/>
    </mc:Choice>
  </mc:AlternateContent>
  <xr:revisionPtr revIDLastSave="0" documentId="13_ncr:1_{F1824C70-2233-4AD4-AF9D-1098708A6247}" xr6:coauthVersionLast="47" xr6:coauthVersionMax="47" xr10:uidLastSave="{00000000-0000-0000-0000-000000000000}"/>
  <bookViews>
    <workbookView xWindow="-120" yWindow="-120" windowWidth="29040" windowHeight="15720" xr2:uid="{CFB250BD-EC36-43AB-BD2E-70D6670E1C6B}"/>
  </bookViews>
  <sheets>
    <sheet name="CP_Sig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9" i="1" l="1" a="1"/>
  <c r="B69" i="1" s="1"/>
  <c r="B68" i="1" a="1"/>
  <c r="B68" i="1" s="1"/>
  <c r="B67" i="1" a="1"/>
  <c r="B67" i="1" s="1"/>
  <c r="B66" i="1"/>
  <c r="B66" i="1" a="1"/>
  <c r="B65" i="1" a="1"/>
  <c r="B65" i="1" s="1"/>
  <c r="B64" i="1" a="1"/>
  <c r="B64" i="1" s="1"/>
  <c r="B63" i="1" a="1"/>
  <c r="B63" i="1" s="1"/>
  <c r="B62" i="1"/>
  <c r="B62" i="1" a="1"/>
  <c r="B61" i="1" a="1"/>
  <c r="B61" i="1" s="1"/>
  <c r="B60" i="1" a="1"/>
  <c r="B60" i="1" s="1"/>
  <c r="B59" i="1" a="1"/>
  <c r="B59" i="1" s="1"/>
  <c r="B58" i="1"/>
  <c r="B58" i="1" a="1"/>
  <c r="B57" i="1" a="1"/>
  <c r="B57" i="1" s="1"/>
  <c r="B56" i="1" a="1"/>
  <c r="B56" i="1" s="1"/>
  <c r="B55" i="1" a="1"/>
  <c r="B55" i="1" s="1"/>
  <c r="B54" i="1"/>
  <c r="B54" i="1" a="1"/>
  <c r="B53" i="1" a="1"/>
  <c r="B53" i="1" s="1"/>
  <c r="B52" i="1" a="1"/>
  <c r="B52" i="1" s="1"/>
  <c r="B51" i="1" a="1"/>
  <c r="B51" i="1" s="1"/>
  <c r="B50" i="1"/>
  <c r="B50" i="1" a="1"/>
  <c r="B49" i="1" a="1"/>
  <c r="B49" i="1" s="1"/>
  <c r="B48" i="1" a="1"/>
  <c r="B48" i="1" s="1"/>
  <c r="B47" i="1" a="1"/>
  <c r="B47" i="1" s="1"/>
  <c r="B46" i="1"/>
  <c r="B46" i="1" a="1"/>
  <c r="G3" i="1"/>
  <c r="F3" i="1"/>
  <c r="B45" i="1" a="1"/>
  <c r="B45" i="1" s="1"/>
  <c r="B44" i="1" a="1"/>
  <c r="B44" i="1" s="1"/>
  <c r="B43" i="1" a="1"/>
  <c r="B43" i="1" s="1"/>
  <c r="B42" i="1" a="1"/>
  <c r="B42" i="1" s="1"/>
  <c r="B41" i="1" a="1"/>
  <c r="B41" i="1" s="1"/>
  <c r="B40" i="1" a="1"/>
  <c r="B40" i="1" s="1"/>
  <c r="B39" i="1" a="1"/>
  <c r="B39" i="1" s="1"/>
  <c r="B38" i="1" a="1"/>
  <c r="B38" i="1" s="1"/>
  <c r="B37" i="1" a="1"/>
  <c r="B37" i="1" s="1"/>
  <c r="B36" i="1" a="1"/>
  <c r="B36" i="1" s="1"/>
  <c r="B35" i="1" a="1"/>
  <c r="B35" i="1" s="1"/>
  <c r="B34" i="1" a="1"/>
  <c r="B34" i="1" s="1"/>
  <c r="B33" i="1" a="1"/>
  <c r="B33" i="1" s="1"/>
  <c r="B32" i="1" a="1"/>
  <c r="B32" i="1" s="1"/>
  <c r="B31" i="1" a="1"/>
  <c r="B31" i="1" s="1"/>
  <c r="B30" i="1" a="1"/>
  <c r="B30" i="1" s="1"/>
  <c r="B29" i="1" a="1"/>
  <c r="B29" i="1" s="1"/>
  <c r="B28" i="1" a="1"/>
  <c r="B28" i="1" s="1"/>
  <c r="B27" i="1" a="1"/>
  <c r="B27" i="1" s="1"/>
  <c r="B26" i="1" a="1"/>
  <c r="B26" i="1" s="1"/>
  <c r="B25" i="1" a="1"/>
  <c r="B25" i="1" s="1"/>
  <c r="B24" i="1" a="1"/>
  <c r="B24" i="1" s="1"/>
  <c r="B23" i="1" a="1"/>
  <c r="B23" i="1" s="1"/>
  <c r="B22" i="1" a="1"/>
  <c r="B22" i="1" s="1"/>
  <c r="B21" i="1" a="1"/>
  <c r="B21" i="1" s="1"/>
  <c r="B20" i="1" a="1"/>
  <c r="B20" i="1" s="1"/>
  <c r="B19" i="1" a="1"/>
  <c r="B19" i="1" s="1"/>
  <c r="B18" i="1" a="1"/>
  <c r="B18" i="1" s="1"/>
  <c r="B17" i="1" a="1"/>
  <c r="B17" i="1" s="1"/>
  <c r="B16" i="1" a="1"/>
  <c r="B16" i="1" s="1"/>
  <c r="B15" i="1" a="1"/>
  <c r="B15" i="1" s="1"/>
  <c r="B14" i="1" a="1"/>
  <c r="B14" i="1" s="1"/>
  <c r="B13" i="1" a="1"/>
  <c r="B13" i="1" s="1"/>
  <c r="B12" i="1" a="1"/>
  <c r="B12" i="1" s="1"/>
  <c r="B11" i="1" a="1"/>
  <c r="B11" i="1" s="1"/>
  <c r="B10" i="1" a="1"/>
  <c r="B10" i="1" s="1"/>
  <c r="B9" i="1" a="1"/>
  <c r="B9" i="1" s="1"/>
  <c r="B8" i="1" a="1"/>
  <c r="B8" i="1" s="1"/>
  <c r="B7" i="1" a="1"/>
  <c r="B7" i="1" s="1"/>
  <c r="B6" i="1" a="1"/>
  <c r="B6" i="1" s="1"/>
  <c r="H3" i="1"/>
  <c r="B4" i="1" a="1"/>
  <c r="B4" i="1" s="1"/>
  <c r="B2" i="1" a="1"/>
  <c r="B2" i="1" s="1"/>
  <c r="B5" i="1" a="1"/>
  <c r="B5" i="1" s="1"/>
  <c r="B3" i="1" a="1"/>
  <c r="B3" i="1" s="1"/>
  <c r="A3" i="1" l="1"/>
  <c r="A4" i="1" s="1" a="1"/>
  <c r="A4" i="1" s="1"/>
  <c r="A5" i="1" s="1" a="1"/>
  <c r="A5" i="1" s="1"/>
  <c r="A6" i="1" s="1" a="1"/>
  <c r="A6" i="1" s="1"/>
  <c r="A7" i="1" s="1" a="1"/>
  <c r="A7" i="1" s="1"/>
  <c r="A8" i="1" s="1" a="1"/>
  <c r="A8" i="1" s="1"/>
  <c r="A9" i="1" s="1" a="1"/>
  <c r="A9" i="1" s="1"/>
  <c r="A10" i="1" s="1" a="1"/>
  <c r="A10" i="1" s="1"/>
  <c r="A11" i="1" s="1" a="1"/>
  <c r="A11" i="1" s="1"/>
  <c r="A12" i="1" s="1" a="1"/>
  <c r="A12" i="1" s="1"/>
  <c r="A13" i="1" s="1" a="1"/>
  <c r="A13" i="1" s="1"/>
  <c r="A14" i="1" s="1" a="1"/>
  <c r="A14" i="1" s="1"/>
  <c r="A15" i="1" s="1" a="1"/>
  <c r="A15" i="1" s="1"/>
  <c r="A16" i="1" s="1" a="1"/>
  <c r="A16" i="1" s="1"/>
  <c r="A17" i="1" s="1" a="1"/>
  <c r="A17" i="1" s="1"/>
  <c r="A18" i="1" s="1" a="1"/>
  <c r="A18" i="1" s="1"/>
  <c r="A19" i="1" s="1" a="1"/>
  <c r="A19" i="1" s="1"/>
  <c r="A20" i="1" s="1" a="1"/>
  <c r="A20" i="1" s="1"/>
  <c r="A21" i="1" s="1" a="1"/>
  <c r="A21" i="1" s="1"/>
  <c r="A22" i="1" s="1" a="1"/>
  <c r="A22" i="1" s="1"/>
  <c r="A23" i="1" s="1" a="1"/>
  <c r="A23" i="1" s="1"/>
  <c r="A24" i="1" s="1" a="1"/>
  <c r="A24" i="1" s="1"/>
  <c r="A25" i="1" s="1" a="1"/>
  <c r="A25" i="1" s="1"/>
  <c r="A26" i="1" s="1" a="1"/>
  <c r="A26" i="1" s="1"/>
  <c r="A27" i="1" s="1" a="1"/>
  <c r="A27" i="1" s="1"/>
  <c r="A28" i="1" s="1" a="1"/>
  <c r="A28" i="1" s="1"/>
  <c r="A29" i="1" s="1" a="1"/>
  <c r="A29" i="1" s="1"/>
  <c r="A30" i="1" s="1" a="1"/>
  <c r="A30" i="1" s="1"/>
  <c r="A31" i="1" s="1" a="1"/>
  <c r="A31" i="1" s="1"/>
  <c r="A32" i="1" s="1" a="1"/>
  <c r="A32" i="1" s="1"/>
  <c r="A33" i="1" s="1" a="1"/>
  <c r="A33" i="1" s="1"/>
  <c r="A34" i="1" s="1" a="1"/>
  <c r="A34" i="1" s="1"/>
  <c r="A35" i="1" s="1" a="1"/>
  <c r="A35" i="1" s="1"/>
  <c r="A36" i="1" s="1" a="1"/>
  <c r="A36" i="1" s="1"/>
  <c r="A37" i="1" s="1" a="1"/>
  <c r="A37" i="1" s="1"/>
  <c r="A38" i="1" s="1" a="1"/>
  <c r="A38" i="1" s="1"/>
  <c r="A39" i="1" s="1" a="1"/>
  <c r="A39" i="1" s="1"/>
  <c r="A40" i="1" s="1" a="1"/>
  <c r="A40" i="1" s="1"/>
  <c r="A41" i="1" s="1" a="1"/>
  <c r="A41" i="1" s="1"/>
  <c r="A42" i="1" s="1" a="1"/>
  <c r="A42" i="1" s="1"/>
  <c r="A43" i="1" s="1" a="1"/>
  <c r="A43" i="1" s="1"/>
  <c r="A44" i="1" s="1" a="1"/>
  <c r="A44" i="1" s="1"/>
  <c r="A45" i="1" s="1" a="1"/>
  <c r="A45" i="1" s="1"/>
  <c r="A46" i="1" s="1" a="1"/>
  <c r="A46" i="1" s="1"/>
  <c r="A47" i="1" s="1" a="1"/>
  <c r="A47" i="1" s="1"/>
  <c r="A48" i="1" s="1" a="1"/>
  <c r="A48" i="1" s="1"/>
  <c r="A49" i="1" s="1" a="1"/>
  <c r="A49" i="1" s="1"/>
  <c r="A50" i="1" s="1" a="1"/>
  <c r="A50" i="1" s="1"/>
  <c r="A51" i="1" s="1" a="1"/>
  <c r="A51" i="1" s="1"/>
  <c r="A52" i="1" s="1" a="1"/>
  <c r="A52" i="1" s="1"/>
  <c r="A53" i="1" s="1" a="1"/>
  <c r="A53" i="1" s="1"/>
  <c r="A54" i="1" s="1" a="1"/>
  <c r="A54" i="1" s="1"/>
  <c r="A55" i="1" s="1" a="1"/>
  <c r="A55" i="1" s="1"/>
  <c r="A56" i="1" s="1" a="1"/>
  <c r="A56" i="1" s="1"/>
  <c r="A57" i="1" s="1" a="1"/>
  <c r="A57" i="1" s="1"/>
  <c r="A58" i="1" s="1" a="1"/>
  <c r="A58" i="1" s="1"/>
  <c r="A59" i="1" s="1" a="1"/>
  <c r="A59" i="1" s="1"/>
  <c r="A60" i="1" s="1" a="1"/>
  <c r="A60" i="1" s="1"/>
  <c r="A61" i="1" s="1" a="1"/>
  <c r="A61" i="1" s="1"/>
  <c r="A62" i="1" s="1" a="1"/>
  <c r="A62" i="1" s="1"/>
  <c r="A63" i="1" s="1" a="1"/>
  <c r="A63" i="1" s="1"/>
  <c r="A64" i="1" s="1" a="1"/>
  <c r="A64" i="1" s="1"/>
  <c r="A65" i="1" s="1" a="1"/>
  <c r="A65" i="1" s="1"/>
  <c r="A66" i="1" s="1" a="1"/>
  <c r="A66" i="1" s="1"/>
  <c r="A67" i="1" s="1" a="1"/>
  <c r="A67" i="1" s="1"/>
  <c r="A68" i="1" s="1" a="1"/>
  <c r="A68" i="1" s="1"/>
  <c r="A69" i="1" s="1" a="1"/>
  <c r="A6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<sst xmlns="http://schemas.openxmlformats.org/spreadsheetml/2006/main" count="11" uniqueCount="11">
  <si>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Time</t>
  </si>
  <si>
    <t>Voltage</t>
  </si>
  <si>
    <t>Frequency</t>
  </si>
  <si>
    <t>Duty Cycle</t>
  </si>
  <si>
    <t>Amplitude B-</t>
  </si>
  <si>
    <t>Amplitude B+</t>
  </si>
  <si>
    <t>Amplitude C-</t>
  </si>
  <si>
    <t>Amplitude C+</t>
  </si>
  <si>
    <t>Time Low</t>
  </si>
  <si>
    <t>Time High</t>
  </si>
  <si>
    <t>RS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</si>
</sst>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\ &quot;Hz&quot;"/>
    <numFmt numFmtId="166" formatCode="0\ &quot;%&quot;"/>
    <numFmt numFmtId="169" formatCode="0.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Fill="1" applyBorder="1"/>
    <xf numFmtId="166" fontId="0" fillId="0" borderId="1" xfId="0" applyNumberFormat="1" applyBorder="1"/>
    <xf numFmtId="0" fontId="0" fillId="2" borderId="1" xfId="0" applyFill="1" applyBorder="1"/>
    <xf numFmtId="169" fontId="0" fillId="0" borderId="0" xfId="0" applyNumberFormat="1"/>
    <xf numFmtId="0" fontId="0" fillId="2" borderId="0" xfId="0" applyFill="1" applyBorder="1"/>
  </cellXfs>
  <cellStyles count="1">
    <cellStyle name="Normal" xfId="0" builtinId="0"/>
  </cellStyles>
  <dxfs count="7">
    <dxf>
      <numFmt numFmtId="169" formatCode="0.0000000"/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0\ &quot;%&quot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\ &quot;Hz&quot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CP_Signal!$B$1</c:f>
              <c:strCache>
                <c:ptCount val="1"/>
                <c:pt idx="0">
                  <c:v>Voltage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CP_Signal!$A$2:$A$22</c:f>
              <c:numCache>
                <c:formatCode>0.0000000</c:formatCode>
                <c:ptCount val="21"/>
                <c:pt idx="0">
                  <c:v>0</c:v>
                </c:pt>
                <c:pt idx="1">
                  <c:v>9.699000000000001E-4</c:v>
                </c:pt>
                <c:pt idx="2">
                  <c:v>9.7000000000000005E-4</c:v>
                </c:pt>
                <c:pt idx="3">
                  <c:v>9.9989999999999996E-4</c:v>
                </c:pt>
                <c:pt idx="4">
                  <c:v>1E-3</c:v>
                </c:pt>
                <c:pt idx="5">
                  <c:v>1.9699000000000001E-3</c:v>
                </c:pt>
                <c:pt idx="6">
                  <c:v>1.97E-3</c:v>
                </c:pt>
                <c:pt idx="7">
                  <c:v>1.9999000000000002E-3</c:v>
                </c:pt>
                <c:pt idx="8">
                  <c:v>2E-3</c:v>
                </c:pt>
                <c:pt idx="9">
                  <c:v>2.9699000000000001E-3</c:v>
                </c:pt>
                <c:pt idx="10">
                  <c:v>2.97E-3</c:v>
                </c:pt>
                <c:pt idx="11">
                  <c:v>2.9999000000000002E-3</c:v>
                </c:pt>
                <c:pt idx="12">
                  <c:v>3.0000000000000001E-3</c:v>
                </c:pt>
                <c:pt idx="13">
                  <c:v>3.9699000000000002E-3</c:v>
                </c:pt>
                <c:pt idx="14">
                  <c:v>3.9700000000000004E-3</c:v>
                </c:pt>
                <c:pt idx="15">
                  <c:v>3.9998999999999998E-3</c:v>
                </c:pt>
                <c:pt idx="16">
                  <c:v>4.0000000000000001E-3</c:v>
                </c:pt>
                <c:pt idx="17">
                  <c:v>4.9699000000000002E-3</c:v>
                </c:pt>
                <c:pt idx="18">
                  <c:v>4.9700000000000005E-3</c:v>
                </c:pt>
                <c:pt idx="19">
                  <c:v>4.9998999999999998E-3</c:v>
                </c:pt>
                <c:pt idx="20">
                  <c:v>5.0000000000000001E-3</c:v>
                </c:pt>
              </c:numCache>
            </c:numRef>
          </c:cat>
          <c:val>
            <c:numRef>
              <c:f>CP_Signal!$B$2:$B$22</c:f>
              <c:numCache>
                <c:formatCode>General</c:formatCode>
                <c:ptCount val="21"/>
                <c:pt idx="0">
                  <c:v>-9</c:v>
                </c:pt>
                <c:pt idx="1">
                  <c:v>-9</c:v>
                </c:pt>
                <c:pt idx="2">
                  <c:v>9</c:v>
                </c:pt>
                <c:pt idx="3">
                  <c:v>9</c:v>
                </c:pt>
                <c:pt idx="4">
                  <c:v>-9</c:v>
                </c:pt>
                <c:pt idx="5">
                  <c:v>-9</c:v>
                </c:pt>
                <c:pt idx="6">
                  <c:v>9</c:v>
                </c:pt>
                <c:pt idx="7">
                  <c:v>9</c:v>
                </c:pt>
                <c:pt idx="8">
                  <c:v>-9</c:v>
                </c:pt>
                <c:pt idx="9">
                  <c:v>-9</c:v>
                </c:pt>
                <c:pt idx="10">
                  <c:v>9</c:v>
                </c:pt>
                <c:pt idx="11">
                  <c:v>9</c:v>
                </c:pt>
                <c:pt idx="12">
                  <c:v>-9</c:v>
                </c:pt>
                <c:pt idx="13">
                  <c:v>-9</c:v>
                </c:pt>
                <c:pt idx="14">
                  <c:v>9</c:v>
                </c:pt>
                <c:pt idx="15">
                  <c:v>9</c:v>
                </c:pt>
                <c:pt idx="16">
                  <c:v>-9</c:v>
                </c:pt>
                <c:pt idx="17">
                  <c:v>-9</c:v>
                </c:pt>
                <c:pt idx="18">
                  <c:v>9</c:v>
                </c:pt>
                <c:pt idx="19">
                  <c:v>9</c:v>
                </c:pt>
                <c:pt idx="20">
                  <c:v>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D4-44A4-BE08-4B6DED79A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7471135"/>
        <c:axId val="1264795439"/>
      </c:lineChart>
      <c:catAx>
        <c:axId val="1127471135"/>
        <c:scaling>
          <c:orientation val="minMax"/>
        </c:scaling>
        <c:delete val="1"/>
        <c:axPos val="b"/>
        <c:numFmt formatCode="0.0000000" sourceLinked="1"/>
        <c:majorTickMark val="none"/>
        <c:minorTickMark val="none"/>
        <c:tickLblPos val="nextTo"/>
        <c:crossAx val="1264795439"/>
        <c:crosses val="autoZero"/>
        <c:auto val="1"/>
        <c:lblAlgn val="ctr"/>
        <c:lblOffset val="100"/>
        <c:noMultiLvlLbl val="0"/>
      </c:catAx>
      <c:valAx>
        <c:axId val="126479543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27471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13188</xdr:rowOff>
    </xdr:from>
    <xdr:to>
      <xdr:col>12</xdr:col>
      <xdr:colOff>578826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7C7562-1F3A-9394-F565-15526A0CB5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84EED-C38C-493F-8D34-A8DABF6ED365}" name="Table1" displayName="Table1" ref="A1:B69" totalsRowShown="0">
  <autoFilter ref="A1:B69" xr:uid="{87984EED-C38C-493F-8D34-A8DABF6ED365}"/>
  <tableColumns count="2">
    <tableColumn id="2" xr3:uid="{7B593FCE-B6A3-4241-A5D5-0BE4A4E790EF}" name="Time" dataDxfId="0"/>
    <tableColumn id="3" xr3:uid="{359956E0-BB38-49B8-A411-3FDDE6692FFB}" name="Voltag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0D5113-562A-4B8D-AE05-6B7F8474E5CC}" name="Table3" displayName="Table3" ref="D2:L3" totalsRowShown="0" headerRowDxfId="6">
  <autoFilter ref="D2:L3" xr:uid="{5C0D5113-562A-4B8D-AE05-6B7F8474E5CC}"/>
  <tableColumns count="9">
    <tableColumn id="1" xr3:uid="{CA9E87AC-1099-4A04-9FBA-B85D38BAED17}" name="Frequency" dataDxfId="5"/>
    <tableColumn id="2" xr3:uid="{8C963ADD-60BB-43EB-A3A8-AA81F0D8C89A}" name="Duty Cycle" dataDxfId="4"/>
    <tableColumn id="3" xr3:uid="{A4186521-909F-4955-971E-3A043E3BA6A6}" name="Time Low" dataDxfId="3">
      <calculatedColumnFormula>((1/Table3[[#This Row],[Frequency]])/100)*(100-Table3[[#This Row],[Duty Cycle]])</calculatedColumnFormula>
    </tableColumn>
    <tableColumn id="9" xr3:uid="{19268AFB-3AA0-46F2-93B2-DD908A0EB6EF}" name="Time High" dataDxfId="2">
      <calculatedColumnFormula>((1/Table3[[#This Row],[Frequency]])/100)*Table3[[#This Row],[Duty Cycle]]</calculatedColumnFormula>
    </tableColumn>
    <tableColumn id="10" xr3:uid="{CB567F48-D2CE-407E-8D1B-89BB65508343}" name="RS Time" dataDxfId="1">
      <calculatedColumnFormula>((1/Table3[[#This Row],[Frequency]])/100)/100</calculatedColumnFormula>
    </tableColumn>
    <tableColumn id="4" xr3:uid="{71701FE6-B6DF-4AD8-B956-1798546F9F55}" name="Amplitude B-"/>
    <tableColumn id="5" xr3:uid="{C868ED30-A4C0-4615-B251-5CA266C34099}" name="Amplitude B+"/>
    <tableColumn id="6" xr3:uid="{1AB3A6C3-0B90-42DC-A406-437B01ED8167}" name="Amplitude C-"/>
    <tableColumn id="7" xr3:uid="{808BB2E5-C3F7-4970-A0E5-75DE6D3063B9}" name="Amplitude C+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0C90-9A39-4C07-A183-7B386600CC17}">
  <dimension ref="A1:L69"/>
  <sheetViews>
    <sheetView tabSelected="1" zoomScale="145" zoomScaleNormal="145" workbookViewId="0">
      <selection activeCell="E5" sqref="E5"/>
    </sheetView>
  </sheetViews>
  <sheetFormatPr defaultRowHeight="15" x14ac:dyDescent="0.25"/>
  <cols>
    <col min="1" max="1" width="12.7109375" customWidth="1"/>
    <col min="4" max="4" width="11.140625" customWidth="1"/>
    <col min="5" max="5" width="11.28515625" customWidth="1"/>
    <col min="6" max="6" width="11.7109375" bestFit="1" customWidth="1"/>
    <col min="7" max="7" width="12.140625" bestFit="1" customWidth="1"/>
    <col min="8" max="8" width="16" bestFit="1" customWidth="1"/>
    <col min="9" max="9" width="13.42578125" customWidth="1"/>
    <col min="10" max="10" width="13.85546875" customWidth="1"/>
    <col min="11" max="11" width="13.28515625" customWidth="1"/>
    <col min="12" max="12" width="13.7109375" customWidth="1"/>
  </cols>
  <sheetData>
    <row r="1" spans="1:12" x14ac:dyDescent="0.25">
      <c r="A1" t="s">
        <v>0</v>
      </c>
      <c r="B1" t="s">
        <v>1</v>
      </c>
    </row>
    <row r="2" spans="1:12" x14ac:dyDescent="0.25">
      <c r="A2" s="6">
        <v>0</v>
      </c>
      <c r="B2" cm="1">
        <f t="array" ref="B2">Table3[Amplitude B-]</f>
        <v>-9</v>
      </c>
      <c r="D2" t="s">
        <v>2</v>
      </c>
      <c r="E2" s="3" t="s">
        <v>3</v>
      </c>
      <c r="F2" s="3" t="s">
        <v>8</v>
      </c>
      <c r="G2" s="3" t="s">
        <v>9</v>
      </c>
      <c r="H2" s="3" t="s">
        <v>10</v>
      </c>
      <c r="I2" s="1" t="s">
        <v>4</v>
      </c>
      <c r="J2" s="1" t="s">
        <v>5</v>
      </c>
      <c r="K2" s="1" t="s">
        <v>6</v>
      </c>
      <c r="L2" s="1" t="s">
        <v>7</v>
      </c>
    </row>
    <row r="3" spans="1:12" x14ac:dyDescent="0.25">
      <c r="A3" s="6">
        <f>A2+Table3[[#This Row],[Time Low]]-Table3[[#This Row],[RS Time]]</f>
        <v>9.699000000000001E-4</v>
      </c>
      <c r="B3" cm="1">
        <f t="array" ref="B3">Table3[Amplitude B-]</f>
        <v>-9</v>
      </c>
      <c r="D3" s="2">
        <v>1000</v>
      </c>
      <c r="E3" s="4">
        <v>3</v>
      </c>
      <c r="F3" s="5">
        <f>((1/Table3[[#This Row],[Frequency]])/100)*(100-Table3[[#This Row],[Duty Cycle]])</f>
        <v>9.7000000000000005E-4</v>
      </c>
      <c r="G3" s="5">
        <f>((1/Table3[[#This Row],[Frequency]])/100)*Table3[[#This Row],[Duty Cycle]]</f>
        <v>3.0000000000000004E-5</v>
      </c>
      <c r="H3" s="7">
        <f>((1/Table3[[#This Row],[Frequency]])/100)/100</f>
        <v>1.0000000000000001E-7</v>
      </c>
      <c r="I3">
        <v>-9</v>
      </c>
      <c r="J3">
        <v>9</v>
      </c>
      <c r="K3">
        <v>-6</v>
      </c>
      <c r="L3">
        <v>6</v>
      </c>
    </row>
    <row r="4" spans="1:12" x14ac:dyDescent="0.25">
      <c r="A4" s="6" cm="1">
        <f t="array" ref="A4">A3+Table3[RS Time]</f>
        <v>9.7000000000000005E-4</v>
      </c>
      <c r="B4" cm="1">
        <f t="array" ref="B4">Table3[Amplitude B+]</f>
        <v>9</v>
      </c>
    </row>
    <row r="5" spans="1:12" x14ac:dyDescent="0.25">
      <c r="A5" s="6" cm="1">
        <f t="array" ref="A5">A4+Table3[Time High]-Table3[RS Time]</f>
        <v>9.9989999999999996E-4</v>
      </c>
      <c r="B5" cm="1">
        <f t="array" ref="B5">Table3[Amplitude B+]</f>
        <v>9</v>
      </c>
    </row>
    <row r="6" spans="1:12" x14ac:dyDescent="0.25">
      <c r="A6" s="6" cm="1">
        <f t="array" ref="A6">A5+Table3[RS Time]</f>
        <v>1E-3</v>
      </c>
      <c r="B6" cm="1">
        <f t="array" ref="B6">Table3[Amplitude B-]</f>
        <v>-9</v>
      </c>
    </row>
    <row r="7" spans="1:12" x14ac:dyDescent="0.25">
      <c r="A7" s="6" cm="1">
        <f t="array" ref="A7">A6+Table3[Time Low]-Table3[RS Time]</f>
        <v>1.9699000000000001E-3</v>
      </c>
      <c r="B7" cm="1">
        <f t="array" ref="B7">Table3[Amplitude B-]</f>
        <v>-9</v>
      </c>
    </row>
    <row r="8" spans="1:12" x14ac:dyDescent="0.25">
      <c r="A8" s="6" cm="1">
        <f t="array" ref="A8">A7+Table3[RS Time]</f>
        <v>1.97E-3</v>
      </c>
      <c r="B8" cm="1">
        <f t="array" ref="B8">Table3[Amplitude B+]</f>
        <v>9</v>
      </c>
    </row>
    <row r="9" spans="1:12" x14ac:dyDescent="0.25">
      <c r="A9" s="6" cm="1">
        <f t="array" ref="A9">A8+Table3[Time High]-Table3[RS Time]</f>
        <v>1.9999000000000002E-3</v>
      </c>
      <c r="B9" cm="1">
        <f t="array" ref="B9">Table3[Amplitude B+]</f>
        <v>9</v>
      </c>
    </row>
    <row r="10" spans="1:12" x14ac:dyDescent="0.25">
      <c r="A10" s="6" cm="1">
        <f t="array" ref="A10">A9+Table3[RS Time]</f>
        <v>2E-3</v>
      </c>
      <c r="B10" cm="1">
        <f t="array" ref="B10">Table3[Amplitude B-]</f>
        <v>-9</v>
      </c>
    </row>
    <row r="11" spans="1:12" x14ac:dyDescent="0.25">
      <c r="A11" s="6" cm="1">
        <f t="array" ref="A11">A10+Table3[Time Low]-Table3[RS Time]</f>
        <v>2.9699000000000001E-3</v>
      </c>
      <c r="B11" cm="1">
        <f t="array" ref="B11">Table3[Amplitude B-]</f>
        <v>-9</v>
      </c>
    </row>
    <row r="12" spans="1:12" x14ac:dyDescent="0.25">
      <c r="A12" s="6" cm="1">
        <f t="array" ref="A12">A11+Table3[RS Time]</f>
        <v>2.97E-3</v>
      </c>
      <c r="B12" cm="1">
        <f t="array" ref="B12">Table3[Amplitude B+]</f>
        <v>9</v>
      </c>
    </row>
    <row r="13" spans="1:12" x14ac:dyDescent="0.25">
      <c r="A13" s="6" cm="1">
        <f t="array" ref="A13">A12+Table3[Time High]-Table3[RS Time]</f>
        <v>2.9999000000000002E-3</v>
      </c>
      <c r="B13" cm="1">
        <f t="array" ref="B13">Table3[Amplitude B+]</f>
        <v>9</v>
      </c>
    </row>
    <row r="14" spans="1:12" x14ac:dyDescent="0.25">
      <c r="A14" s="6" cm="1">
        <f t="array" ref="A14">A13+Table3[RS Time]</f>
        <v>3.0000000000000001E-3</v>
      </c>
      <c r="B14" cm="1">
        <f t="array" ref="B14">Table3[Amplitude B-]</f>
        <v>-9</v>
      </c>
    </row>
    <row r="15" spans="1:12" x14ac:dyDescent="0.25">
      <c r="A15" s="6" cm="1">
        <f t="array" ref="A15">A14+Table3[Time Low]-Table3[RS Time]</f>
        <v>3.9699000000000002E-3</v>
      </c>
      <c r="B15" cm="1">
        <f t="array" ref="B15">Table3[Amplitude B-]</f>
        <v>-9</v>
      </c>
    </row>
    <row r="16" spans="1:12" x14ac:dyDescent="0.25">
      <c r="A16" s="6" cm="1">
        <f t="array" ref="A16">A15+Table3[RS Time]</f>
        <v>3.9700000000000004E-3</v>
      </c>
      <c r="B16" cm="1">
        <f t="array" ref="B16">Table3[Amplitude B+]</f>
        <v>9</v>
      </c>
    </row>
    <row r="17" spans="1:2" x14ac:dyDescent="0.25">
      <c r="A17" s="6" cm="1">
        <f t="array" ref="A17">A16+Table3[Time High]-Table3[RS Time]</f>
        <v>3.9998999999999998E-3</v>
      </c>
      <c r="B17" cm="1">
        <f t="array" ref="B17">Table3[Amplitude B+]</f>
        <v>9</v>
      </c>
    </row>
    <row r="18" spans="1:2" x14ac:dyDescent="0.25">
      <c r="A18" s="6" cm="1">
        <f t="array" ref="A18">A17+Table3[RS Time]</f>
        <v>4.0000000000000001E-3</v>
      </c>
      <c r="B18" cm="1">
        <f t="array" ref="B18">Table3[Amplitude B-]</f>
        <v>-9</v>
      </c>
    </row>
    <row r="19" spans="1:2" x14ac:dyDescent="0.25">
      <c r="A19" s="6" cm="1">
        <f t="array" ref="A19">A18+Table3[Time Low]-Table3[RS Time]</f>
        <v>4.9699000000000002E-3</v>
      </c>
      <c r="B19" cm="1">
        <f t="array" ref="B19">Table3[Amplitude B-]</f>
        <v>-9</v>
      </c>
    </row>
    <row r="20" spans="1:2" x14ac:dyDescent="0.25">
      <c r="A20" s="6" cm="1">
        <f t="array" ref="A20">A19+Table3[RS Time]</f>
        <v>4.9700000000000005E-3</v>
      </c>
      <c r="B20" cm="1">
        <f t="array" ref="B20">Table3[Amplitude B+]</f>
        <v>9</v>
      </c>
    </row>
    <row r="21" spans="1:2" x14ac:dyDescent="0.25">
      <c r="A21" s="6" cm="1">
        <f t="array" ref="A21">A20+Table3[Time High]-Table3[RS Time]</f>
        <v>4.9998999999999998E-3</v>
      </c>
      <c r="B21" cm="1">
        <f t="array" ref="B21">Table3[Amplitude B+]</f>
        <v>9</v>
      </c>
    </row>
    <row r="22" spans="1:2" x14ac:dyDescent="0.25">
      <c r="A22" s="6" cm="1">
        <f t="array" ref="A22">A21+Table3[RS Time]</f>
        <v>5.0000000000000001E-3</v>
      </c>
      <c r="B22" cm="1">
        <f t="array" ref="B22">Table3[Amplitude B-]</f>
        <v>-9</v>
      </c>
    </row>
    <row r="23" spans="1:2" x14ac:dyDescent="0.25">
      <c r="A23" s="6" cm="1">
        <f t="array" ref="A23">A22+Table3[Time Low]-Table3[RS Time]</f>
        <v>5.9699000000000002E-3</v>
      </c>
      <c r="B23" cm="1">
        <f t="array" ref="B23">Table3[Amplitude B-]</f>
        <v>-9</v>
      </c>
    </row>
    <row r="24" spans="1:2" x14ac:dyDescent="0.25">
      <c r="A24" s="6" cm="1">
        <f t="array" ref="A24">A23+Table3[RS Time]</f>
        <v>5.9700000000000005E-3</v>
      </c>
      <c r="B24" cm="1">
        <f t="array" ref="B24">Table3[Amplitude B+]</f>
        <v>9</v>
      </c>
    </row>
    <row r="25" spans="1:2" x14ac:dyDescent="0.25">
      <c r="A25" s="6" cm="1">
        <f t="array" ref="A25">A24+Table3[Time High]-Table3[RS Time]</f>
        <v>5.9998999999999999E-3</v>
      </c>
      <c r="B25" cm="1">
        <f t="array" ref="B25">Table3[Amplitude B+]</f>
        <v>9</v>
      </c>
    </row>
    <row r="26" spans="1:2" x14ac:dyDescent="0.25">
      <c r="A26" s="6" cm="1">
        <f t="array" ref="A26">A25+Table3[RS Time]</f>
        <v>6.0000000000000001E-3</v>
      </c>
      <c r="B26" cm="1">
        <f t="array" ref="B26">Table3[Amplitude C-]</f>
        <v>-6</v>
      </c>
    </row>
    <row r="27" spans="1:2" x14ac:dyDescent="0.25">
      <c r="A27" s="6" cm="1">
        <f t="array" ref="A27">A26+Table3[Time Low]-Table3[RS Time]</f>
        <v>6.9699000000000002E-3</v>
      </c>
      <c r="B27" cm="1">
        <f t="array" ref="B27">Table3[Amplitude C-]</f>
        <v>-6</v>
      </c>
    </row>
    <row r="28" spans="1:2" x14ac:dyDescent="0.25">
      <c r="A28" s="6" cm="1">
        <f t="array" ref="A28">A27+Table3[RS Time]</f>
        <v>6.9700000000000005E-3</v>
      </c>
      <c r="B28" cm="1">
        <f t="array" ref="B28">Table3[Amplitude C+]</f>
        <v>6</v>
      </c>
    </row>
    <row r="29" spans="1:2" x14ac:dyDescent="0.25">
      <c r="A29" s="6" cm="1">
        <f t="array" ref="A29">A28+Table3[Time High]-Table3[RS Time]</f>
        <v>6.9998999999999999E-3</v>
      </c>
      <c r="B29" cm="1">
        <f t="array" ref="B29">Table3[Amplitude C+]</f>
        <v>6</v>
      </c>
    </row>
    <row r="30" spans="1:2" x14ac:dyDescent="0.25">
      <c r="A30" s="6" cm="1">
        <f t="array" ref="A30">A29+Table3[RS Time]</f>
        <v>7.0000000000000001E-3</v>
      </c>
      <c r="B30" cm="1">
        <f t="array" ref="B30">Table3[Amplitude C-]</f>
        <v>-6</v>
      </c>
    </row>
    <row r="31" spans="1:2" x14ac:dyDescent="0.25">
      <c r="A31" s="6" cm="1">
        <f t="array" ref="A31">A30+Table3[Time Low]-Table3[RS Time]</f>
        <v>7.9699000000000002E-3</v>
      </c>
      <c r="B31" cm="1">
        <f t="array" ref="B31">Table3[Amplitude C-]</f>
        <v>-6</v>
      </c>
    </row>
    <row r="32" spans="1:2" x14ac:dyDescent="0.25">
      <c r="A32" s="6" cm="1">
        <f t="array" ref="A32">A31+Table3[RS Time]</f>
        <v>7.9699999999999997E-3</v>
      </c>
      <c r="B32" cm="1">
        <f t="array" ref="B32">Table3[Amplitude C+]</f>
        <v>6</v>
      </c>
    </row>
    <row r="33" spans="1:2" x14ac:dyDescent="0.25">
      <c r="A33" s="6" cm="1">
        <f t="array" ref="A33">A32+Table3[Time High]-Table3[RS Time]</f>
        <v>7.9999000000000008E-3</v>
      </c>
      <c r="B33" cm="1">
        <f t="array" ref="B33">Table3[Amplitude C+]</f>
        <v>6</v>
      </c>
    </row>
    <row r="34" spans="1:2" x14ac:dyDescent="0.25">
      <c r="A34" s="6" cm="1">
        <f t="array" ref="A34">A33+Table3[RS Time]</f>
        <v>8.0000000000000002E-3</v>
      </c>
      <c r="B34" cm="1">
        <f t="array" ref="B34">Table3[Amplitude C-]</f>
        <v>-6</v>
      </c>
    </row>
    <row r="35" spans="1:2" x14ac:dyDescent="0.25">
      <c r="A35" s="6" cm="1">
        <f t="array" ref="A35">A34+Table3[Time Low]-Table3[RS Time]</f>
        <v>8.9699000000000011E-3</v>
      </c>
      <c r="B35" cm="1">
        <f t="array" ref="B35">Table3[Amplitude C-]</f>
        <v>-6</v>
      </c>
    </row>
    <row r="36" spans="1:2" x14ac:dyDescent="0.25">
      <c r="A36" s="6" cm="1">
        <f t="array" ref="A36">A35+Table3[RS Time]</f>
        <v>8.9700000000000005E-3</v>
      </c>
      <c r="B36" cm="1">
        <f t="array" ref="B36">Table3[Amplitude C+]</f>
        <v>6</v>
      </c>
    </row>
    <row r="37" spans="1:2" x14ac:dyDescent="0.25">
      <c r="A37" s="6" cm="1">
        <f t="array" ref="A37">A36+Table3[Time High]-Table3[RS Time]</f>
        <v>8.9999000000000016E-3</v>
      </c>
      <c r="B37" cm="1">
        <f t="array" ref="B37">Table3[Amplitude C+]</f>
        <v>6</v>
      </c>
    </row>
    <row r="38" spans="1:2" x14ac:dyDescent="0.25">
      <c r="A38" s="6" cm="1">
        <f t="array" ref="A38">A37+Table3[RS Time]</f>
        <v>9.0000000000000011E-3</v>
      </c>
      <c r="B38" cm="1">
        <f t="array" ref="B38">Table3[Amplitude C-]</f>
        <v>-6</v>
      </c>
    </row>
    <row r="39" spans="1:2" x14ac:dyDescent="0.25">
      <c r="A39" s="6" cm="1">
        <f t="array" ref="A39">A38+Table3[Time Low]-Table3[RS Time]</f>
        <v>9.969900000000002E-3</v>
      </c>
      <c r="B39" cm="1">
        <f t="array" ref="B39">Table3[Amplitude C-]</f>
        <v>-6</v>
      </c>
    </row>
    <row r="40" spans="1:2" x14ac:dyDescent="0.25">
      <c r="A40" s="6" cm="1">
        <f t="array" ref="A40">A39+Table3[RS Time]</f>
        <v>9.9700000000000014E-3</v>
      </c>
      <c r="B40" cm="1">
        <f t="array" ref="B40">Table3[Amplitude C+]</f>
        <v>6</v>
      </c>
    </row>
    <row r="41" spans="1:2" x14ac:dyDescent="0.25">
      <c r="A41" s="6" cm="1">
        <f t="array" ref="A41">A40+Table3[Time High]-Table3[RS Time]</f>
        <v>9.9999000000000025E-3</v>
      </c>
      <c r="B41" cm="1">
        <f t="array" ref="B41">Table3[Amplitude C+]</f>
        <v>6</v>
      </c>
    </row>
    <row r="42" spans="1:2" x14ac:dyDescent="0.25">
      <c r="A42" s="6" cm="1">
        <f t="array" ref="A42">A41+Table3[RS Time]</f>
        <v>1.0000000000000002E-2</v>
      </c>
      <c r="B42" cm="1">
        <f t="array" ref="B42">Table3[Amplitude C-]</f>
        <v>-6</v>
      </c>
    </row>
    <row r="43" spans="1:2" x14ac:dyDescent="0.25">
      <c r="A43" s="6" cm="1">
        <f t="array" ref="A43">A42+Table3[Time Low]-Table3[RS Time]</f>
        <v>1.0969900000000003E-2</v>
      </c>
      <c r="B43" cm="1">
        <f t="array" ref="B43">Table3[Amplitude C-]</f>
        <v>-6</v>
      </c>
    </row>
    <row r="44" spans="1:2" x14ac:dyDescent="0.25">
      <c r="A44" s="6" cm="1">
        <f t="array" ref="A44">A43+Table3[RS Time]</f>
        <v>1.0970000000000002E-2</v>
      </c>
      <c r="B44" cm="1">
        <f t="array" ref="B44">Table3[Amplitude C+]</f>
        <v>6</v>
      </c>
    </row>
    <row r="45" spans="1:2" x14ac:dyDescent="0.25">
      <c r="A45" s="6" cm="1">
        <f t="array" ref="A45">A44+Table3[Time High]-Table3[RS Time]</f>
        <v>1.0999900000000003E-2</v>
      </c>
      <c r="B45" cm="1">
        <f t="array" ref="B45">Table3[Amplitude C+]</f>
        <v>6</v>
      </c>
    </row>
    <row r="46" spans="1:2" x14ac:dyDescent="0.25">
      <c r="A46" s="6" cm="1">
        <f t="array" ref="A46">A45+Table3[RS Time]</f>
        <v>1.1000000000000003E-2</v>
      </c>
      <c r="B46" cm="1">
        <f t="array" ref="B46">Table3[Amplitude B-]</f>
        <v>-9</v>
      </c>
    </row>
    <row r="47" spans="1:2" x14ac:dyDescent="0.25">
      <c r="A47" s="6" cm="1">
        <f t="array" ref="A47">A46+Table3[Time Low]-Table3[RS Time]</f>
        <v>1.1969900000000004E-2</v>
      </c>
      <c r="B47" cm="1">
        <f t="array" ref="B47">Table3[Amplitude B-]</f>
        <v>-9</v>
      </c>
    </row>
    <row r="48" spans="1:2" x14ac:dyDescent="0.25">
      <c r="A48" s="6" cm="1">
        <f t="array" ref="A48">A47+Table3[RS Time]</f>
        <v>1.1970000000000003E-2</v>
      </c>
      <c r="B48" cm="1">
        <f t="array" ref="B48">Table3[Amplitude B+]</f>
        <v>9</v>
      </c>
    </row>
    <row r="49" spans="1:2" x14ac:dyDescent="0.25">
      <c r="A49" s="6" cm="1">
        <f t="array" ref="A49">A48+Table3[Time High]-Table3[RS Time]</f>
        <v>1.1999900000000004E-2</v>
      </c>
      <c r="B49" cm="1">
        <f t="array" ref="B49">Table3[Amplitude B+]</f>
        <v>9</v>
      </c>
    </row>
    <row r="50" spans="1:2" x14ac:dyDescent="0.25">
      <c r="A50" s="6" cm="1">
        <f t="array" ref="A50">A49+Table3[RS Time]</f>
        <v>1.2000000000000004E-2</v>
      </c>
      <c r="B50" cm="1">
        <f t="array" ref="B50">Table3[Amplitude B-]</f>
        <v>-9</v>
      </c>
    </row>
    <row r="51" spans="1:2" x14ac:dyDescent="0.25">
      <c r="A51" s="6" cm="1">
        <f t="array" ref="A51">A50+Table3[Time Low]-Table3[RS Time]</f>
        <v>1.2969900000000005E-2</v>
      </c>
      <c r="B51" cm="1">
        <f t="array" ref="B51">Table3[Amplitude B-]</f>
        <v>-9</v>
      </c>
    </row>
    <row r="52" spans="1:2" x14ac:dyDescent="0.25">
      <c r="A52" s="6" cm="1">
        <f t="array" ref="A52">A51+Table3[RS Time]</f>
        <v>1.2970000000000004E-2</v>
      </c>
      <c r="B52" cm="1">
        <f t="array" ref="B52">Table3[Amplitude B+]</f>
        <v>9</v>
      </c>
    </row>
    <row r="53" spans="1:2" x14ac:dyDescent="0.25">
      <c r="A53" s="6" cm="1">
        <f t="array" ref="A53">A52+Table3[Time High]-Table3[RS Time]</f>
        <v>1.2999900000000005E-2</v>
      </c>
      <c r="B53" cm="1">
        <f t="array" ref="B53">Table3[Amplitude B+]</f>
        <v>9</v>
      </c>
    </row>
    <row r="54" spans="1:2" x14ac:dyDescent="0.25">
      <c r="A54" s="6" cm="1">
        <f t="array" ref="A54">A53+Table3[RS Time]</f>
        <v>1.3000000000000005E-2</v>
      </c>
      <c r="B54" cm="1">
        <f t="array" ref="B54">Table3[Amplitude B-]</f>
        <v>-9</v>
      </c>
    </row>
    <row r="55" spans="1:2" x14ac:dyDescent="0.25">
      <c r="A55" s="6" cm="1">
        <f t="array" ref="A55">A54+Table3[Time Low]-Table3[RS Time]</f>
        <v>1.3969900000000006E-2</v>
      </c>
      <c r="B55" cm="1">
        <f t="array" ref="B55">Table3[Amplitude B-]</f>
        <v>-9</v>
      </c>
    </row>
    <row r="56" spans="1:2" x14ac:dyDescent="0.25">
      <c r="A56" s="6" cm="1">
        <f t="array" ref="A56">A55+Table3[RS Time]</f>
        <v>1.3970000000000005E-2</v>
      </c>
      <c r="B56" cm="1">
        <f t="array" ref="B56">Table3[Amplitude B+]</f>
        <v>9</v>
      </c>
    </row>
    <row r="57" spans="1:2" x14ac:dyDescent="0.25">
      <c r="A57" s="6" cm="1">
        <f t="array" ref="A57">A56+Table3[Time High]-Table3[RS Time]</f>
        <v>1.3999900000000006E-2</v>
      </c>
      <c r="B57" cm="1">
        <f t="array" ref="B57">Table3[Amplitude B+]</f>
        <v>9</v>
      </c>
    </row>
    <row r="58" spans="1:2" x14ac:dyDescent="0.25">
      <c r="A58" s="6" cm="1">
        <f t="array" ref="A58">A57+Table3[RS Time]</f>
        <v>1.4000000000000005E-2</v>
      </c>
      <c r="B58" cm="1">
        <f t="array" ref="B58">Table3[Amplitude B-]</f>
        <v>-9</v>
      </c>
    </row>
    <row r="59" spans="1:2" x14ac:dyDescent="0.25">
      <c r="A59" s="6" cm="1">
        <f t="array" ref="A59">A58+Table3[Time Low]-Table3[RS Time]</f>
        <v>1.4969900000000006E-2</v>
      </c>
      <c r="B59" cm="1">
        <f t="array" ref="B59">Table3[Amplitude B-]</f>
        <v>-9</v>
      </c>
    </row>
    <row r="60" spans="1:2" x14ac:dyDescent="0.25">
      <c r="A60" s="6" cm="1">
        <f t="array" ref="A60">A59+Table3[RS Time]</f>
        <v>1.4970000000000006E-2</v>
      </c>
      <c r="B60" cm="1">
        <f t="array" ref="B60">Table3[Amplitude B+]</f>
        <v>9</v>
      </c>
    </row>
    <row r="61" spans="1:2" x14ac:dyDescent="0.25">
      <c r="A61" s="6" cm="1">
        <f t="array" ref="A61">A60+Table3[Time High]-Table3[RS Time]</f>
        <v>1.4999900000000007E-2</v>
      </c>
      <c r="B61" cm="1">
        <f t="array" ref="B61">Table3[Amplitude B+]</f>
        <v>9</v>
      </c>
    </row>
    <row r="62" spans="1:2" x14ac:dyDescent="0.25">
      <c r="A62" s="6" cm="1">
        <f t="array" ref="A62">A61+Table3[RS Time]</f>
        <v>1.5000000000000006E-2</v>
      </c>
      <c r="B62" cm="1">
        <f t="array" ref="B62">Table3[Amplitude B-]</f>
        <v>-9</v>
      </c>
    </row>
    <row r="63" spans="1:2" x14ac:dyDescent="0.25">
      <c r="A63" s="6" cm="1">
        <f t="array" ref="A63">A62+Table3[Time Low]-Table3[RS Time]</f>
        <v>1.5969900000000006E-2</v>
      </c>
      <c r="B63" cm="1">
        <f t="array" ref="B63">Table3[Amplitude B-]</f>
        <v>-9</v>
      </c>
    </row>
    <row r="64" spans="1:2" x14ac:dyDescent="0.25">
      <c r="A64" s="6" cm="1">
        <f t="array" ref="A64">A63+Table3[RS Time]</f>
        <v>1.5970000000000005E-2</v>
      </c>
      <c r="B64" cm="1">
        <f t="array" ref="B64">Table3[Amplitude B+]</f>
        <v>9</v>
      </c>
    </row>
    <row r="65" spans="1:2" x14ac:dyDescent="0.25">
      <c r="A65" s="6" cm="1">
        <f t="array" ref="A65">A64+Table3[Time High]-Table3[RS Time]</f>
        <v>1.5999900000000004E-2</v>
      </c>
      <c r="B65" cm="1">
        <f t="array" ref="B65">Table3[Amplitude B+]</f>
        <v>9</v>
      </c>
    </row>
    <row r="66" spans="1:2" x14ac:dyDescent="0.25">
      <c r="A66" s="6" cm="1">
        <f t="array" ref="A66">A65+Table3[RS Time]</f>
        <v>1.6000000000000004E-2</v>
      </c>
      <c r="B66" cm="1">
        <f t="array" ref="B66">Table3[Amplitude B-]</f>
        <v>-9</v>
      </c>
    </row>
    <row r="67" spans="1:2" x14ac:dyDescent="0.25">
      <c r="A67" s="6" cm="1">
        <f t="array" ref="A67">A66+Table3[Time Low]-Table3[RS Time]</f>
        <v>1.6969900000000003E-2</v>
      </c>
      <c r="B67" cm="1">
        <f t="array" ref="B67">Table3[Amplitude B-]</f>
        <v>-9</v>
      </c>
    </row>
    <row r="68" spans="1:2" x14ac:dyDescent="0.25">
      <c r="A68" s="6" cm="1">
        <f t="array" ref="A68">A67+Table3[RS Time]</f>
        <v>1.6970000000000002E-2</v>
      </c>
      <c r="B68" cm="1">
        <f t="array" ref="B68">Table3[Amplitude B+]</f>
        <v>9</v>
      </c>
    </row>
    <row r="69" spans="1:2" x14ac:dyDescent="0.25">
      <c r="A69" s="6" cm="1">
        <f t="array" ref="A69">A68+Table3[Time High]-Table3[RS Time]</f>
        <v>1.6999900000000002E-2</v>
      </c>
      <c r="B69" cm="1">
        <f t="array" ref="B69">Table3[Amplitude B+]</f>
        <v>9</v>
      </c>
    </row>
  </sheetData>
  <pageMargins left="0.7" right="0.7" top="0.75" bottom="0.75" header="0.3" footer="0.3"/>
  <pageSetup orientation="portrait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Dragomir Stefan</dc:creator>
  <cp:lastModifiedBy>Dragomir Stefan</cp:lastModifiedBy>
  <dcterms:created xsi:type="dcterms:W3CDTF">2024-01-24T20:05:37Z</dcterms:created>
  <dcterms:modified xsi:type="dcterms:W3CDTF">2024-01-24T21:36:25Z</dcterms:modified>
</cp:coreProperties>
</file>