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hidePivotFieldList="1" defaultThemeVersion="166925"/>
  <mc:AlternateContent xmlns:mc="http://schemas.openxmlformats.org/markup-compatibility/2006">
    <mc:Choice Requires="x15">
      <x15ac:absPath xmlns:x15ac="http://schemas.microsoft.com/office/spreadsheetml/2010/11/ac" url="C:\Users\Mark\Desktop\College\Software applications for business\"/>
    </mc:Choice>
  </mc:AlternateContent>
  <bookViews>
    <workbookView xWindow="0" yWindow="0" windowWidth="23040" windowHeight="9084" tabRatio="833" firstSheet="1" activeTab="1"/>
  </bookViews>
  <sheets>
    <sheet name="Sales per item" sheetId="13" state="hidden" r:id="rId1"/>
    <sheet name="Dashboard" sheetId="14" r:id="rId2"/>
    <sheet name="Daily Sales Count with trend" sheetId="15" state="hidden" r:id="rId3"/>
    <sheet name="Customer Business type - Sales" sheetId="16" state="hidden" r:id="rId4"/>
    <sheet name="ProfitMain" sheetId="17" state="hidden" r:id="rId5"/>
    <sheet name="Profit type" sheetId="19" state="hidden" r:id="rId6"/>
    <sheet name="Sales" sheetId="4" state="hidden" r:id="rId7"/>
  </sheets>
  <definedNames>
    <definedName name="Slicer_Customer_Name">#N/A</definedName>
    <definedName name="Slicer_Customer_Type">#N/A</definedName>
    <definedName name="Slicer_Months">#N/A</definedName>
    <definedName name="Slicer_Stock_Code">#N/A</definedName>
    <definedName name="Slicer_Supplier_Code1">#N/A</definedName>
  </definedNames>
  <calcPr calcId="171027"/>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4" l="1"/>
  <c r="S2" i="4" s="1"/>
  <c r="P3" i="4"/>
  <c r="S3" i="4" s="1"/>
  <c r="P4" i="4"/>
  <c r="S4" i="4" s="1"/>
  <c r="P5" i="4"/>
  <c r="S5" i="4" s="1"/>
  <c r="P6" i="4"/>
  <c r="S6" i="4" s="1"/>
  <c r="P7" i="4"/>
  <c r="S7" i="4" s="1"/>
  <c r="P8" i="4"/>
  <c r="S8" i="4" s="1"/>
  <c r="P9" i="4"/>
  <c r="S9" i="4" s="1"/>
  <c r="P10" i="4"/>
  <c r="S10" i="4" s="1"/>
  <c r="P11" i="4"/>
  <c r="S11" i="4" s="1"/>
  <c r="P12" i="4"/>
  <c r="S12" i="4" s="1"/>
  <c r="P13" i="4"/>
  <c r="S13" i="4" s="1"/>
  <c r="P14" i="4"/>
  <c r="S14" i="4" s="1"/>
  <c r="P15" i="4"/>
  <c r="S15" i="4" s="1"/>
  <c r="P16" i="4"/>
  <c r="S16" i="4" s="1"/>
  <c r="P17" i="4"/>
  <c r="S17" i="4" s="1"/>
  <c r="O2" i="4"/>
  <c r="R2" i="4" s="1"/>
  <c r="O3" i="4"/>
  <c r="R3" i="4" s="1"/>
  <c r="O4" i="4"/>
  <c r="R4" i="4" s="1"/>
  <c r="O5" i="4"/>
  <c r="R5" i="4" s="1"/>
  <c r="O6" i="4"/>
  <c r="R6" i="4" s="1"/>
  <c r="O7" i="4"/>
  <c r="R7" i="4" s="1"/>
  <c r="O8" i="4"/>
  <c r="R8" i="4" s="1"/>
  <c r="O9" i="4"/>
  <c r="R9" i="4" s="1"/>
  <c r="O10" i="4"/>
  <c r="R10" i="4" s="1"/>
  <c r="O11" i="4"/>
  <c r="R11" i="4" s="1"/>
  <c r="O12" i="4"/>
  <c r="R12" i="4" s="1"/>
  <c r="O13" i="4"/>
  <c r="R13" i="4" s="1"/>
  <c r="O14" i="4"/>
  <c r="R14" i="4" s="1"/>
  <c r="O15" i="4"/>
  <c r="R15" i="4" s="1"/>
  <c r="O16" i="4"/>
  <c r="R16" i="4" s="1"/>
  <c r="O17" i="4"/>
  <c r="R17" i="4" s="1"/>
  <c r="N2" i="4"/>
  <c r="Q2" i="4" s="1"/>
  <c r="N3" i="4"/>
  <c r="Q3" i="4" s="1"/>
  <c r="N4" i="4"/>
  <c r="Q4" i="4" s="1"/>
  <c r="N5" i="4"/>
  <c r="Q5" i="4" s="1"/>
  <c r="N6" i="4"/>
  <c r="Q6" i="4" s="1"/>
  <c r="N7" i="4"/>
  <c r="Q7" i="4" s="1"/>
  <c r="N8" i="4"/>
  <c r="Q8" i="4" s="1"/>
  <c r="N9" i="4"/>
  <c r="Q9" i="4" s="1"/>
  <c r="N10" i="4"/>
  <c r="Q10" i="4" s="1"/>
  <c r="N11" i="4"/>
  <c r="Q11" i="4" s="1"/>
  <c r="N12" i="4"/>
  <c r="Q12" i="4" s="1"/>
  <c r="N13" i="4"/>
  <c r="Q13" i="4" s="1"/>
  <c r="N14" i="4"/>
  <c r="Q14" i="4" s="1"/>
  <c r="N15" i="4"/>
  <c r="Q15" i="4" s="1"/>
  <c r="N16" i="4"/>
  <c r="Q16" i="4" s="1"/>
  <c r="N17" i="4"/>
  <c r="Q17" i="4" s="1"/>
  <c r="K3" i="4" l="1"/>
  <c r="K4" i="4"/>
  <c r="K5" i="4"/>
  <c r="K6" i="4"/>
  <c r="K7" i="4"/>
  <c r="K8" i="4"/>
  <c r="K9" i="4"/>
  <c r="K10" i="4"/>
  <c r="K11" i="4"/>
  <c r="K12" i="4"/>
  <c r="K13" i="4"/>
  <c r="K14" i="4"/>
  <c r="K15" i="4"/>
  <c r="K16" i="4"/>
  <c r="K17" i="4"/>
  <c r="K2" i="4"/>
</calcChain>
</file>

<file path=xl/sharedStrings.xml><?xml version="1.0" encoding="utf-8"?>
<sst xmlns="http://schemas.openxmlformats.org/spreadsheetml/2006/main" count="156" uniqueCount="74">
  <si>
    <t>Stock Code</t>
  </si>
  <si>
    <t xml:space="preserve">Cost Price per Item </t>
  </si>
  <si>
    <t>Retail Price ( Ex VAT)</t>
  </si>
  <si>
    <t xml:space="preserve">Trade Price </t>
  </si>
  <si>
    <t>Wholesale Price</t>
  </si>
  <si>
    <t>LCD</t>
  </si>
  <si>
    <t>PLA</t>
  </si>
  <si>
    <t>REC</t>
  </si>
  <si>
    <t>DVD</t>
  </si>
  <si>
    <t>TVS</t>
  </si>
  <si>
    <t>Supplier Code</t>
  </si>
  <si>
    <t>EI001</t>
  </si>
  <si>
    <t>ES001</t>
  </si>
  <si>
    <t>D2001</t>
  </si>
  <si>
    <t>SA001</t>
  </si>
  <si>
    <t>PH001</t>
  </si>
  <si>
    <t>Customer Code</t>
  </si>
  <si>
    <t xml:space="preserve">Customer Name </t>
  </si>
  <si>
    <t>SOUTH1</t>
  </si>
  <si>
    <t>Southside TV &amp;Electrics</t>
  </si>
  <si>
    <t>Retail</t>
  </si>
  <si>
    <t>JOEEL1</t>
  </si>
  <si>
    <t xml:space="preserve">Joe's Electrical </t>
  </si>
  <si>
    <t>Trade</t>
  </si>
  <si>
    <t>LIMRA1</t>
  </si>
  <si>
    <t xml:space="preserve">Limerick Race Course </t>
  </si>
  <si>
    <t>LISAE1</t>
  </si>
  <si>
    <t>Lisa's Electronics</t>
  </si>
  <si>
    <t>PADDY1</t>
  </si>
  <si>
    <t xml:space="preserve">Paddy Power </t>
  </si>
  <si>
    <t>PADDY2</t>
  </si>
  <si>
    <t>DOORA</t>
  </si>
  <si>
    <t xml:space="preserve">Dooradoyle Nursing Home </t>
  </si>
  <si>
    <t>CORKE1</t>
  </si>
  <si>
    <t>Cork Electronics</t>
  </si>
  <si>
    <t>Quantity</t>
  </si>
  <si>
    <t>Total Cost to Client</t>
  </si>
  <si>
    <t>Row Labels</t>
  </si>
  <si>
    <t>Grand Total</t>
  </si>
  <si>
    <t>Sum of Quantity</t>
  </si>
  <si>
    <t>Profit on Retail Price</t>
  </si>
  <si>
    <t>Profit on Trade Price</t>
  </si>
  <si>
    <t>Profit on Wholesale</t>
  </si>
  <si>
    <t>Sum of Profit on Retail Price</t>
  </si>
  <si>
    <t>Sum of Profit on Trade Price</t>
  </si>
  <si>
    <t>Sum of Profit on Wholesale</t>
  </si>
  <si>
    <t>Sale Date</t>
  </si>
  <si>
    <t>01.01.2017</t>
  </si>
  <si>
    <t>05.01.2017</t>
  </si>
  <si>
    <t>02.02.2017</t>
  </si>
  <si>
    <t>05.02.2017</t>
  </si>
  <si>
    <t>15.02.2017</t>
  </si>
  <si>
    <t>03.03.2017</t>
  </si>
  <si>
    <t>07.03.2017</t>
  </si>
  <si>
    <t>10.03.2017</t>
  </si>
  <si>
    <t>12.03.2017</t>
  </si>
  <si>
    <t>20.03.2017</t>
  </si>
  <si>
    <t>21.03.2017</t>
  </si>
  <si>
    <t>25.03.2017</t>
  </si>
  <si>
    <t>30.03.2017</t>
  </si>
  <si>
    <t>Month</t>
  </si>
  <si>
    <t>01.02.2017</t>
  </si>
  <si>
    <t>30.01.2017</t>
  </si>
  <si>
    <t>Total Sale Amount - Retail</t>
  </si>
  <si>
    <t>Total Sale Amount - Trade</t>
  </si>
  <si>
    <t>Total Sale Amount - WholeSale</t>
  </si>
  <si>
    <t>Jan</t>
  </si>
  <si>
    <t>Feb</t>
  </si>
  <si>
    <t>Mar</t>
  </si>
  <si>
    <t>Customer Type</t>
  </si>
  <si>
    <t>WholeSale</t>
  </si>
  <si>
    <t>03-Mar</t>
  </si>
  <si>
    <t>01-Jan</t>
  </si>
  <si>
    <t>02-Feb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</si>
</sst>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3">
    <xf numFmtId="0" fontId="0" fillId="0" borderId="0" xfId="0"/>
    <xf numFmtId="4" fontId="0" fillId="0" borderId="0" xfId="0" applyNumberFormat="1"/>
    <xf numFmtId="3" fontId="0" fillId="0" borderId="0" xfId="0" applyNumberFormat="1"/>
    <xf numFmtId="0" fontId="1" fillId="0" borderId="0" xfId="0" applyFont="1"/>
    <xf numFmtId="0" fontId="0" fillId="0" borderId="0" xfId="0" applyFont="1"/>
    <xf numFmtId="3"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 fontId="0" fillId="2" borderId="0" xfId="0" applyNumberFormat="1" applyFill="1"/>
    <xf numFmtId="16" fontId="0" fillId="0" borderId="0" xfId="0" applyNumberFormat="1" applyAlignment="1">
      <alignment horizontal="left"/>
    </xf>
    <xf numFmtId="0" fontId="0" fillId="3" borderId="0" xfId="0" applyFill="1"/>
  </cellXfs>
  <cellStyles count="1">
    <cellStyle name="Normal" xfId="0" builtinId="0"/>
  </cellStyles>
  <dxfs count="26">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numFmt numFmtId="3" formatCode="#,##0"/>
    </dxf>
    <dxf>
      <numFmt numFmtId="3" formatCode="#,##0"/>
    </dxf>
    <dxf>
      <numFmt numFmtId="4" formatCode="#,##0.00"/>
    </dxf>
    <dxf>
      <numFmt numFmtId="4" formatCode="#,##0.00"/>
    </dxf>
    <dxf>
      <numFmt numFmtId="4" formatCode="#,##0.00"/>
    </dxf>
    <dxf>
      <numFmt numFmtId="4" formatCode="#,##0.00"/>
    </dxf>
    <dxf>
      <fill>
        <patternFill patternType="solid">
          <fgColor indexed="64"/>
          <bgColor theme="5" tint="0.79998168889431442"/>
        </patternFill>
      </fill>
    </dxf>
    <dxf>
      <fill>
        <patternFill patternType="solid">
          <fgColor indexed="64"/>
          <bgColor theme="5" tint="0.79998168889431442"/>
        </patternFill>
      </fill>
    </dxf>
    <dxf>
      <font>
        <b/>
        <i val="0"/>
        <strike val="0"/>
        <condense val="0"/>
        <extend val="0"/>
        <outline val="0"/>
        <shadow val="0"/>
        <u val="none"/>
        <vertAlign val="baseline"/>
        <sz val="11"/>
        <color theme="1"/>
        <name val="Calibri"/>
        <family val="2"/>
        <scheme val="minor"/>
      </font>
    </dxf>
    <dxf>
      <numFmt numFmtId="3" formatCode="#,##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[SalesDashboard_v1.1.xlsx]Sales per item!PivotTable1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Percentage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'Sales per item'!$B$3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F1-4BC9-905B-1F365A20A8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F1-4BC9-905B-1F365A20A8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78-493B-92BA-79481A7A621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per item'!$A$4:$A$7</c:f>
              <c:strCache>
                <c:ptCount val="3"/>
                <c:pt idx="0">
                  <c:v>Jan</c:v>
                </c:pt>
                <c:pt idx="1">
                  <c:v>Feb</c:v>
                </c:pt>
                <c:pt idx="2">
                  <c:v>Mar</c:v>
                </c:pt>
              </c:strCache>
            </c:strRef>
          </c:cat>
          <c:val>
            <c:numRef>
              <c:f>'Sales per item'!$B$4:$B$7</c:f>
              <c:numCache>
                <c:formatCode>General</c:formatCode>
                <c:ptCount val="3"/>
                <c:pt idx="0">
                  <c:v>16</c:v>
                </c:pt>
                <c:pt idx="1">
                  <c:v>55</c:v>
                </c:pt>
                <c:pt idx="2">
                  <c:v>79</c:v>
                </c:pt>
              </c:numCache>
            </c:numRef>
          </c:val>
          <c:extLst>
            <c:ext xmlns:c16="http://schemas.microsoft.com/office/drawing/2014/chart" uri="{C3380CC4-5D6E-409C-BE32-E72D297353CC}">
              <c16:uniqueId val="{00000000-2B78-493B-92BA-79481A7A621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[SalesDashboard_v1.1.xlsx]Sales per item!PivotTable1</c:name>
    <c:fmtId val="2"/>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Sales Percentage per Month</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0394884595611116"/>
          <c:y val="0.25769458902382963"/>
          <c:w val="0.60576176367129364"/>
          <c:h val="0.66394227204650269"/>
        </c:manualLayout>
      </c:layout>
      <c:doughnutChart>
        <c:varyColors val="1"/>
        <c:ser>
          <c:idx val="0"/>
          <c:order val="0"/>
          <c:tx>
            <c:strRef>
              <c:f>'Sales per item'!$B$3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AB8-417A-9FCB-743E51DD6C7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AB8-417A-9FCB-743E51DD6C7E}"/>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AB8-417A-9FCB-743E51DD6C7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 item'!$A$4:$A$7</c:f>
              <c:strCache>
                <c:ptCount val="3"/>
                <c:pt idx="0">
                  <c:v>Jan</c:v>
                </c:pt>
                <c:pt idx="1">
                  <c:v>Feb</c:v>
                </c:pt>
                <c:pt idx="2">
                  <c:v>Mar</c:v>
                </c:pt>
              </c:strCache>
            </c:strRef>
          </c:cat>
          <c:val>
            <c:numRef>
              <c:f>'Sales per item'!$B$4:$B$7</c:f>
              <c:numCache>
                <c:formatCode>General</c:formatCode>
                <c:ptCount val="3"/>
                <c:pt idx="0">
                  <c:v>16</c:v>
                </c:pt>
                <c:pt idx="1">
                  <c:v>55</c:v>
                </c:pt>
                <c:pt idx="2">
                  <c:v>79</c:v>
                </c:pt>
              </c:numCache>
            </c:numRef>
          </c:val>
          <c:extLst>
            <c:ext xmlns:c16="http://schemas.microsoft.com/office/drawing/2014/chart" uri="{C3380CC4-5D6E-409C-BE32-E72D297353CC}">
              <c16:uniqueId val="{00000006-3AB8-417A-9FCB-743E51DD6C7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[SalesDashboard_v1.1.xlsx]Customer Business type - Sales!PivotTable3</c:name>
    <c:fmtId val="2"/>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IE">
                <a:solidFill>
                  <a:schemeClr val="bg1"/>
                </a:solidFill>
              </a:rPr>
              <a:t>Customer Business type - Sales</a:t>
            </a:r>
          </a:p>
        </c:rich>
      </c:tx>
      <c:layout>
        <c:manualLayout>
          <c:xMode val="edge"/>
          <c:yMode val="edge"/>
          <c:x val="6.8336510019580882E-2"/>
          <c:y val="2.652519893899204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107705286839145"/>
          <c:y val="0.21926105390672321"/>
          <c:w val="0.50627083072949219"/>
          <c:h val="0.67681829890627065"/>
        </c:manualLayout>
      </c:layout>
      <c:doughnutChart>
        <c:varyColors val="1"/>
        <c:ser>
          <c:idx val="0"/>
          <c:order val="0"/>
          <c:tx>
            <c:strRef>
              <c:f>'Customer Business type - Sales'!$B$3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ECC-447E-BDC0-54605807D93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ECC-447E-BDC0-54605807D934}"/>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663-41DA-9410-1ECB80B6680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Business type - Sales'!$A$4:$A$7</c:f>
              <c:strCache>
                <c:ptCount val="3"/>
                <c:pt idx="0">
                  <c:v>Retail</c:v>
                </c:pt>
                <c:pt idx="1">
                  <c:v>Trade</c:v>
                </c:pt>
                <c:pt idx="2">
                  <c:v>WholeSale</c:v>
                </c:pt>
              </c:strCache>
            </c:strRef>
          </c:cat>
          <c:val>
            <c:numRef>
              <c:f>'Customer Business type - Sales'!$B$4:$B$7</c:f>
              <c:numCache>
                <c:formatCode>General</c:formatCode>
                <c:ptCount val="3"/>
                <c:pt idx="0">
                  <c:v>73</c:v>
                </c:pt>
                <c:pt idx="1">
                  <c:v>62</c:v>
                </c:pt>
                <c:pt idx="2">
                  <c:v>15</c:v>
                </c:pt>
              </c:numCache>
            </c:numRef>
          </c:val>
          <c:extLst>
            <c:ext xmlns:c16="http://schemas.microsoft.com/office/drawing/2014/chart" uri="{C3380CC4-5D6E-409C-BE32-E72D297353CC}">
              <c16:uniqueId val="{00000000-A663-41DA-9410-1ECB80B6680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[SalesDashboard_v1.1.xlsx]Daily Sales Count with trend!PivotTable2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bg1"/>
                </a:solidFill>
              </a:rPr>
              <a:t>DAILY SALES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pivotFmt>
      <c:pivotFmt>
        <c:idx val="2"/>
        <c:spPr>
          <a:solidFill>
            <a:schemeClr val="accent1"/>
          </a:solidFill>
          <a:ln w="28575" cap="rnd">
            <a:solidFill>
              <a:schemeClr val="accent2"/>
            </a:solidFill>
            <a:round/>
          </a:ln>
          <a:effectLst/>
        </c:spPr>
        <c:marker>
          <c:symbol val="none"/>
        </c:marker>
      </c:pivotFmt>
      <c:pivotFmt>
        <c:idx val="3"/>
        <c:spPr>
          <a:solidFill>
            <a:schemeClr val="accent1"/>
          </a:solidFill>
          <a:ln>
            <a:solidFill>
              <a:schemeClr val="tx1"/>
            </a:solidFill>
          </a:ln>
          <a:effectLst/>
        </c:spPr>
        <c:marker>
          <c:symbol val="none"/>
        </c:marker>
      </c:pivotFmt>
    </c:pivotFmts>
    <c:plotArea>
      <c:layout/>
      <c:areaChart>
        <c:grouping val="standard"/>
        <c:varyColors val="0"/>
        <c:ser>
          <c:idx val="0"/>
          <c:order val="0"/>
          <c:tx>
            <c:strRef>
              <c:f>'Daily Sales Count with trend'!$B$3</c:f>
              <c:strCache>
                <c:ptCount val="1"/>
                <c:pt idx="0">
                  <c:v>Total</c:v>
                </c:pt>
              </c:strCache>
            </c:strRef>
          </c:tx>
          <c:spPr>
            <a:solidFill>
              <a:schemeClr val="accent1"/>
            </a:solidFill>
            <a:ln>
              <a:solidFill>
                <a:schemeClr val="tx1"/>
              </a:solidFill>
            </a:ln>
            <a:effectLst/>
          </c:spPr>
          <c:cat>
            <c:strRef>
              <c:f>'Daily Sales Count with trend'!$A$4:$A$19</c:f>
              <c:strCache>
                <c:ptCount val="15"/>
                <c:pt idx="0">
                  <c:v>01.01.2017</c:v>
                </c:pt>
                <c:pt idx="1">
                  <c:v>01.02.2017</c:v>
                </c:pt>
                <c:pt idx="2">
                  <c:v>02.02.2017</c:v>
                </c:pt>
                <c:pt idx="3">
                  <c:v>03.03.2017</c:v>
                </c:pt>
                <c:pt idx="4">
                  <c:v>05.01.2017</c:v>
                </c:pt>
                <c:pt idx="5">
                  <c:v>05.02.2017</c:v>
                </c:pt>
                <c:pt idx="6">
                  <c:v>07.03.2017</c:v>
                </c:pt>
                <c:pt idx="7">
                  <c:v>10.03.2017</c:v>
                </c:pt>
                <c:pt idx="8">
                  <c:v>12.03.2017</c:v>
                </c:pt>
                <c:pt idx="9">
                  <c:v>15.02.2017</c:v>
                </c:pt>
                <c:pt idx="10">
                  <c:v>20.03.2017</c:v>
                </c:pt>
                <c:pt idx="11">
                  <c:v>21.03.2017</c:v>
                </c:pt>
                <c:pt idx="12">
                  <c:v>25.03.2017</c:v>
                </c:pt>
                <c:pt idx="13">
                  <c:v>30.01.2017</c:v>
                </c:pt>
                <c:pt idx="14">
                  <c:v>30.03.2017</c:v>
                </c:pt>
              </c:strCache>
            </c:strRef>
          </c:cat>
          <c:val>
            <c:numRef>
              <c:f>'Daily Sales Count with trend'!$B$4:$B$19</c:f>
              <c:numCache>
                <c:formatCode>General</c:formatCode>
                <c:ptCount val="15"/>
                <c:pt idx="0">
                  <c:v>3</c:v>
                </c:pt>
                <c:pt idx="1">
                  <c:v>32</c:v>
                </c:pt>
                <c:pt idx="2">
                  <c:v>7</c:v>
                </c:pt>
                <c:pt idx="3">
                  <c:v>10</c:v>
                </c:pt>
                <c:pt idx="4">
                  <c:v>6</c:v>
                </c:pt>
                <c:pt idx="5">
                  <c:v>4</c:v>
                </c:pt>
                <c:pt idx="6">
                  <c:v>9</c:v>
                </c:pt>
                <c:pt idx="7">
                  <c:v>4</c:v>
                </c:pt>
                <c:pt idx="8">
                  <c:v>5</c:v>
                </c:pt>
                <c:pt idx="9">
                  <c:v>12</c:v>
                </c:pt>
                <c:pt idx="10">
                  <c:v>10</c:v>
                </c:pt>
                <c:pt idx="11">
                  <c:v>15</c:v>
                </c:pt>
                <c:pt idx="12">
                  <c:v>9</c:v>
                </c:pt>
                <c:pt idx="13">
                  <c:v>7</c:v>
                </c:pt>
                <c:pt idx="14">
                  <c:v>17</c:v>
                </c:pt>
              </c:numCache>
            </c:numRef>
          </c:val>
          <c:extLst>
            <c:ext xmlns:c16="http://schemas.microsoft.com/office/drawing/2014/chart" uri="{C3380CC4-5D6E-409C-BE32-E72D297353CC}">
              <c16:uniqueId val="{00000000-4017-4518-B976-A6A5A14B0B91}"/>
            </c:ext>
          </c:extLst>
        </c:ser>
        <c:dLbls>
          <c:showLegendKey val="0"/>
          <c:showVal val="0"/>
          <c:showCatName val="0"/>
          <c:showSerName val="0"/>
          <c:showPercent val="0"/>
          <c:showBubbleSize val="0"/>
        </c:dLbls>
        <c:axId val="496869656"/>
        <c:axId val="496864408"/>
      </c:areaChart>
      <c:catAx>
        <c:axId val="49686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864408"/>
        <c:crosses val="autoZero"/>
        <c:auto val="1"/>
        <c:lblAlgn val="ctr"/>
        <c:lblOffset val="100"/>
        <c:noMultiLvlLbl val="0"/>
      </c:catAx>
      <c:valAx>
        <c:axId val="496864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869656"/>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[SalesDashboard_v1.1.xlsx]ProfitMain!PivotTable4</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E">
                <a:solidFill>
                  <a:schemeClr val="bg1"/>
                </a:solidFill>
              </a:rPr>
              <a:t>PROFIT</a:t>
            </a:r>
            <a:r>
              <a:rPr lang="en-IE" baseline="0">
                <a:solidFill>
                  <a:schemeClr val="bg1"/>
                </a:solidFill>
              </a:rPr>
              <a:t> PER CUSTOMER TYPE </a:t>
            </a:r>
            <a:r>
              <a:rPr lang="en-IE">
                <a:solidFill>
                  <a:schemeClr val="bg1"/>
                </a:solidFill>
              </a:rPr>
              <a:t>(Monthly)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solidFill>
            <a:schemeClr val="accent6"/>
          </a:soli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1457494339925067"/>
          <c:y val="0.21061351706036746"/>
          <c:w val="0.81687257116116296"/>
          <c:h val="0.704067512394284"/>
        </c:manualLayout>
      </c:layout>
      <c:barChart>
        <c:barDir val="bar"/>
        <c:grouping val="clustered"/>
        <c:varyColors val="0"/>
        <c:ser>
          <c:idx val="0"/>
          <c:order val="0"/>
          <c:tx>
            <c:strRef>
              <c:f>ProfitMain!$B$3</c:f>
              <c:strCache>
                <c:ptCount val="1"/>
                <c:pt idx="0">
                  <c:v>Sum of Profit on Retail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ProfitMain!$A$4:$A$7</c:f>
              <c:strCache>
                <c:ptCount val="3"/>
                <c:pt idx="0">
                  <c:v>01-Jan</c:v>
                </c:pt>
                <c:pt idx="1">
                  <c:v>02-Feb</c:v>
                </c:pt>
                <c:pt idx="2">
                  <c:v>03-Mar</c:v>
                </c:pt>
              </c:strCache>
            </c:strRef>
          </c:cat>
          <c:val>
            <c:numRef>
              <c:f>ProfitMain!$B$4:$B$7</c:f>
              <c:numCache>
                <c:formatCode>#,##0.00</c:formatCode>
                <c:ptCount val="3"/>
                <c:pt idx="0">
                  <c:v>2360</c:v>
                </c:pt>
                <c:pt idx="1">
                  <c:v>3807</c:v>
                </c:pt>
                <c:pt idx="2">
                  <c:v>5852</c:v>
                </c:pt>
              </c:numCache>
            </c:numRef>
          </c:val>
          <c:extLst>
            <c:ext xmlns:c16="http://schemas.microsoft.com/office/drawing/2014/chart" uri="{C3380CC4-5D6E-409C-BE32-E72D297353CC}">
              <c16:uniqueId val="{00000000-E62B-4CEF-BBDA-3FFB405E8AD5}"/>
            </c:ext>
          </c:extLst>
        </c:ser>
        <c:ser>
          <c:idx val="1"/>
          <c:order val="1"/>
          <c:tx>
            <c:strRef>
              <c:f>ProfitMain!$C$3</c:f>
              <c:strCache>
                <c:ptCount val="1"/>
                <c:pt idx="0">
                  <c:v>Sum of Profit on Trade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ProfitMain!$A$4:$A$7</c:f>
              <c:strCache>
                <c:ptCount val="3"/>
                <c:pt idx="0">
                  <c:v>01-Jan</c:v>
                </c:pt>
                <c:pt idx="1">
                  <c:v>02-Feb</c:v>
                </c:pt>
                <c:pt idx="2">
                  <c:v>03-Mar</c:v>
                </c:pt>
              </c:strCache>
            </c:strRef>
          </c:cat>
          <c:val>
            <c:numRef>
              <c:f>ProfitMain!$C$4:$C$7</c:f>
              <c:numCache>
                <c:formatCode>#,##0.00</c:formatCode>
                <c:ptCount val="3"/>
                <c:pt idx="0">
                  <c:v>1180</c:v>
                </c:pt>
                <c:pt idx="1">
                  <c:v>1834</c:v>
                </c:pt>
                <c:pt idx="2">
                  <c:v>2939</c:v>
                </c:pt>
              </c:numCache>
            </c:numRef>
          </c:val>
          <c:extLst>
            <c:ext xmlns:c16="http://schemas.microsoft.com/office/drawing/2014/chart" uri="{C3380CC4-5D6E-409C-BE32-E72D297353CC}">
              <c16:uniqueId val="{00000001-E62B-4CEF-BBDA-3FFB405E8AD5}"/>
            </c:ext>
          </c:extLst>
        </c:ser>
        <c:ser>
          <c:idx val="2"/>
          <c:order val="2"/>
          <c:tx>
            <c:strRef>
              <c:f>ProfitMain!$D$3</c:f>
              <c:strCache>
                <c:ptCount val="1"/>
                <c:pt idx="0">
                  <c:v>Sum of Profit on Wholesale</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ProfitMain!$A$4:$A$7</c:f>
              <c:strCache>
                <c:ptCount val="3"/>
                <c:pt idx="0">
                  <c:v>01-Jan</c:v>
                </c:pt>
                <c:pt idx="1">
                  <c:v>02-Feb</c:v>
                </c:pt>
                <c:pt idx="2">
                  <c:v>03-Mar</c:v>
                </c:pt>
              </c:strCache>
            </c:strRef>
          </c:cat>
          <c:val>
            <c:numRef>
              <c:f>ProfitMain!$D$4:$D$7</c:f>
              <c:numCache>
                <c:formatCode>#,##0.00</c:formatCode>
                <c:ptCount val="3"/>
                <c:pt idx="0">
                  <c:v>620</c:v>
                </c:pt>
                <c:pt idx="1">
                  <c:v>996</c:v>
                </c:pt>
                <c:pt idx="2">
                  <c:v>1661</c:v>
                </c:pt>
              </c:numCache>
            </c:numRef>
          </c:val>
          <c:extLst>
            <c:ext xmlns:c16="http://schemas.microsoft.com/office/drawing/2014/chart" uri="{C3380CC4-5D6E-409C-BE32-E72D297353CC}">
              <c16:uniqueId val="{00000002-E62B-4CEF-BBDA-3FFB405E8AD5}"/>
            </c:ext>
          </c:extLst>
        </c:ser>
        <c:dLbls>
          <c:showLegendKey val="0"/>
          <c:showVal val="0"/>
          <c:showCatName val="0"/>
          <c:showSerName val="0"/>
          <c:showPercent val="0"/>
          <c:showBubbleSize val="0"/>
        </c:dLbls>
        <c:gapWidth val="150"/>
        <c:axId val="566308360"/>
        <c:axId val="566306720"/>
      </c:barChart>
      <c:catAx>
        <c:axId val="5663083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6306720"/>
        <c:crosses val="autoZero"/>
        <c:auto val="1"/>
        <c:lblAlgn val="ctr"/>
        <c:lblOffset val="100"/>
        <c:noMultiLvlLbl val="0"/>
      </c:catAx>
      <c:valAx>
        <c:axId val="56630672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6308360"/>
        <c:crosses val="autoZero"/>
        <c:crossBetween val="between"/>
      </c:valAx>
      <c:spPr>
        <a:noFill/>
        <a:ln>
          <a:noFill/>
        </a:ln>
        <a:effectLst/>
      </c:spPr>
    </c:plotArea>
    <c:legend>
      <c:legendPos val="l"/>
      <c:layout>
        <c:manualLayout>
          <c:xMode val="edge"/>
          <c:yMode val="edge"/>
          <c:x val="0.8437460722339285"/>
          <c:y val="0.21656592168403191"/>
          <c:w val="0.13550478725370596"/>
          <c:h val="0.68639677616055561"/>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[SalesDashboard_v1.1.xlsx]Profit type!PivotTable7</c:name>
    <c:fmtId val="2"/>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IE">
                <a:solidFill>
                  <a:schemeClr val="bg1"/>
                </a:solidFill>
              </a:rPr>
              <a:t>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222222222222215E-2"/>
          <c:y val="0"/>
          <c:w val="0.5927023184601925"/>
          <c:h val="0.89814814814814814"/>
        </c:manualLayout>
      </c:layout>
      <c:barChart>
        <c:barDir val="col"/>
        <c:grouping val="clustered"/>
        <c:varyColors val="0"/>
        <c:ser>
          <c:idx val="0"/>
          <c:order val="0"/>
          <c:tx>
            <c:strRef>
              <c:f>'Profit type'!$A$5</c:f>
              <c:strCache>
                <c:ptCount val="1"/>
                <c:pt idx="0">
                  <c:v>Sum of Profit on Retail Price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type'!$A$6</c:f>
              <c:numCache>
                <c:formatCode>#,##0</c:formatCode>
                <c:ptCount val="1"/>
                <c:pt idx="0">
                  <c:v>12019</c:v>
                </c:pt>
              </c:numCache>
            </c:numRef>
          </c:val>
          <c:extLst>
            <c:ext xmlns:c16="http://schemas.microsoft.com/office/drawing/2014/chart" uri="{C3380CC4-5D6E-409C-BE32-E72D297353CC}">
              <c16:uniqueId val="{00000000-A8D9-4621-A742-DEECF27B3B49}"/>
            </c:ext>
          </c:extLst>
        </c:ser>
        <c:ser>
          <c:idx val="1"/>
          <c:order val="1"/>
          <c:tx>
            <c:strRef>
              <c:f>'Profit type'!$B$5</c:f>
              <c:strCache>
                <c:ptCount val="1"/>
                <c:pt idx="0">
                  <c:v>Sum of Profit on Trade Price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type'!$B$6</c:f>
              <c:numCache>
                <c:formatCode>#,##0</c:formatCode>
                <c:ptCount val="1"/>
                <c:pt idx="0">
                  <c:v>5953</c:v>
                </c:pt>
              </c:numCache>
            </c:numRef>
          </c:val>
          <c:extLst>
            <c:ext xmlns:c16="http://schemas.microsoft.com/office/drawing/2014/chart" uri="{C3380CC4-5D6E-409C-BE32-E72D297353CC}">
              <c16:uniqueId val="{00000001-A8D9-4621-A742-DEECF27B3B49}"/>
            </c:ext>
          </c:extLst>
        </c:ser>
        <c:ser>
          <c:idx val="2"/>
          <c:order val="2"/>
          <c:tx>
            <c:strRef>
              <c:f>'Profit type'!$C$5</c:f>
              <c:strCache>
                <c:ptCount val="1"/>
                <c:pt idx="0">
                  <c:v>Sum of Profit on Wholesale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type'!$C$6</c:f>
              <c:numCache>
                <c:formatCode>#,##0</c:formatCode>
                <c:ptCount val="1"/>
                <c:pt idx="0">
                  <c:v>3277</c:v>
                </c:pt>
              </c:numCache>
            </c:numRef>
          </c:val>
          <c:extLst>
            <c:ext xmlns:c16="http://schemas.microsoft.com/office/drawing/2014/chart" uri="{C3380CC4-5D6E-409C-BE32-E72D297353CC}">
              <c16:uniqueId val="{00000002-A8D9-4621-A742-DEECF27B3B49}"/>
            </c:ext>
          </c:extLst>
        </c:ser>
        <c:dLbls>
          <c:dLblPos val="inBase"/>
          <c:showLegendKey val="0"/>
          <c:showVal val="1"/>
          <c:showCatName val="0"/>
          <c:showSerName val="0"/>
          <c:showPercent val="0"/>
          <c:showBubbleSize val="0"/>
        </c:dLbls>
        <c:gapWidth val="65"/>
        <c:axId val="589387016"/>
        <c:axId val="589388328"/>
      </c:barChart>
      <c:catAx>
        <c:axId val="589387016"/>
        <c:scaling>
          <c:orientation val="minMax"/>
        </c:scaling>
        <c:delete val="1"/>
        <c:axPos val="b"/>
        <c:numFmt formatCode="General" sourceLinked="1"/>
        <c:majorTickMark val="none"/>
        <c:minorTickMark val="none"/>
        <c:tickLblPos val="nextTo"/>
        <c:crossAx val="589388328"/>
        <c:crosses val="autoZero"/>
        <c:auto val="1"/>
        <c:lblAlgn val="ctr"/>
        <c:lblOffset val="100"/>
        <c:noMultiLvlLbl val="0"/>
      </c:catAx>
      <c:valAx>
        <c:axId val="589388328"/>
        <c:scaling>
          <c:orientation val="minMax"/>
        </c:scaling>
        <c:delete val="1"/>
        <c:axPos val="l"/>
        <c:numFmt formatCode="#,##0" sourceLinked="1"/>
        <c:majorTickMark val="none"/>
        <c:minorTickMark val="none"/>
        <c:tickLblPos val="nextTo"/>
        <c:crossAx val="589387016"/>
        <c:crosses val="autoZero"/>
        <c:crossBetween val="between"/>
      </c:valAx>
      <c:spPr>
        <a:noFill/>
        <a:ln>
          <a:noFill/>
        </a:ln>
        <a:effectLst/>
      </c:spPr>
    </c:plotArea>
    <c:legend>
      <c:legendPos val="r"/>
      <c:layout>
        <c:manualLayout>
          <c:xMode val="edge"/>
          <c:yMode val="edge"/>
          <c:x val="0.57048009623797025"/>
          <c:y val="0.16058945756780404"/>
          <c:w val="0.32951990376202972"/>
          <c:h val="0.234376640419947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[SalesDashboard_v1.1.xlsx]Daily Sales Count with trend!PivotTable2</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Daily Sales Count with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pivotFmt>
      <c:pivotFmt>
        <c:idx val="1"/>
        <c:spPr>
          <a:ln w="28575" cap="rnd">
            <a:solidFill>
              <a:schemeClr val="accent2"/>
            </a:solidFill>
            <a:round/>
          </a:ln>
          <a:effectLst/>
        </c:spPr>
        <c:marker>
          <c:symbol val="none"/>
        </c:marker>
      </c:pivotFmt>
    </c:pivotFmts>
    <c:plotArea>
      <c:layout/>
      <c:lineChart>
        <c:grouping val="standard"/>
        <c:varyColors val="0"/>
        <c:ser>
          <c:idx val="0"/>
          <c:order val="0"/>
          <c:tx>
            <c:strRef>
              <c:f>'Daily Sales Count with trend'!$B$3</c:f>
              <c:strCache>
                <c:ptCount val="1"/>
                <c:pt idx="0">
                  <c:v>Total</c:v>
                </c:pt>
              </c:strCache>
            </c:strRef>
          </c:tx>
          <c:spPr>
            <a:ln w="28575" cap="rnd">
              <a:solidFill>
                <a:schemeClr val="accent2"/>
              </a:solidFill>
              <a:round/>
            </a:ln>
            <a:effectLst/>
          </c:spPr>
          <c:marker>
            <c:symbol val="none"/>
          </c:marker>
          <c:dPt>
            <c:idx val="12"/>
            <c:marker>
              <c:symbol val="none"/>
            </c:marker>
            <c:bubble3D val="0"/>
          </c:dPt>
          <c:cat>
            <c:strRef>
              <c:f>'Daily Sales Count with trend'!$A$4:$A$19</c:f>
              <c:strCache>
                <c:ptCount val="15"/>
                <c:pt idx="0">
                  <c:v>01.01.2017</c:v>
                </c:pt>
                <c:pt idx="1">
                  <c:v>01.02.2017</c:v>
                </c:pt>
                <c:pt idx="2">
                  <c:v>02.02.2017</c:v>
                </c:pt>
                <c:pt idx="3">
                  <c:v>03.03.2017</c:v>
                </c:pt>
                <c:pt idx="4">
                  <c:v>05.01.2017</c:v>
                </c:pt>
                <c:pt idx="5">
                  <c:v>05.02.2017</c:v>
                </c:pt>
                <c:pt idx="6">
                  <c:v>07.03.2017</c:v>
                </c:pt>
                <c:pt idx="7">
                  <c:v>10.03.2017</c:v>
                </c:pt>
                <c:pt idx="8">
                  <c:v>12.03.2017</c:v>
                </c:pt>
                <c:pt idx="9">
                  <c:v>15.02.2017</c:v>
                </c:pt>
                <c:pt idx="10">
                  <c:v>20.03.2017</c:v>
                </c:pt>
                <c:pt idx="11">
                  <c:v>21.03.2017</c:v>
                </c:pt>
                <c:pt idx="12">
                  <c:v>25.03.2017</c:v>
                </c:pt>
                <c:pt idx="13">
                  <c:v>30.01.2017</c:v>
                </c:pt>
                <c:pt idx="14">
                  <c:v>30.03.2017</c:v>
                </c:pt>
              </c:strCache>
            </c:strRef>
          </c:cat>
          <c:val>
            <c:numRef>
              <c:f>'Daily Sales Count with trend'!$B$4:$B$19</c:f>
              <c:numCache>
                <c:formatCode>General</c:formatCode>
                <c:ptCount val="15"/>
                <c:pt idx="0">
                  <c:v>3</c:v>
                </c:pt>
                <c:pt idx="1">
                  <c:v>32</c:v>
                </c:pt>
                <c:pt idx="2">
                  <c:v>7</c:v>
                </c:pt>
                <c:pt idx="3">
                  <c:v>10</c:v>
                </c:pt>
                <c:pt idx="4">
                  <c:v>6</c:v>
                </c:pt>
                <c:pt idx="5">
                  <c:v>4</c:v>
                </c:pt>
                <c:pt idx="6">
                  <c:v>9</c:v>
                </c:pt>
                <c:pt idx="7">
                  <c:v>4</c:v>
                </c:pt>
                <c:pt idx="8">
                  <c:v>5</c:v>
                </c:pt>
                <c:pt idx="9">
                  <c:v>12</c:v>
                </c:pt>
                <c:pt idx="10">
                  <c:v>10</c:v>
                </c:pt>
                <c:pt idx="11">
                  <c:v>15</c:v>
                </c:pt>
                <c:pt idx="12">
                  <c:v>9</c:v>
                </c:pt>
                <c:pt idx="13">
                  <c:v>7</c:v>
                </c:pt>
                <c:pt idx="14">
                  <c:v>17</c:v>
                </c:pt>
              </c:numCache>
            </c:numRef>
          </c:val>
          <c:smooth val="0"/>
          <c:extLst>
            <c:ext xmlns:c16="http://schemas.microsoft.com/office/drawing/2014/chart" uri="{C3380CC4-5D6E-409C-BE32-E72D297353CC}">
              <c16:uniqueId val="{00000000-ABA3-4AA1-AB99-2826DB805F91}"/>
            </c:ext>
          </c:extLst>
        </c:ser>
        <c:dLbls>
          <c:showLegendKey val="0"/>
          <c:showVal val="0"/>
          <c:showCatName val="0"/>
          <c:showSerName val="0"/>
          <c:showPercent val="0"/>
          <c:showBubbleSize val="0"/>
        </c:dLbls>
        <c:smooth val="0"/>
        <c:axId val="496869656"/>
        <c:axId val="496864408"/>
      </c:lineChart>
      <c:catAx>
        <c:axId val="49686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6864408"/>
        <c:crosses val="autoZero"/>
        <c:auto val="1"/>
        <c:lblAlgn val="ctr"/>
        <c:lblOffset val="100"/>
        <c:noMultiLvlLbl val="0"/>
      </c:catAx>
      <c:valAx>
        <c:axId val="496864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68696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[SalesDashboard_v1.1.xlsx]ProfitMain!PivotTable4</c:name>
    <c:fmtId val="1"/>
  </c:pivotSource>
  <c:chart>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pivotFmt>
      <c:pivotFmt>
        <c:idx val="5"/>
        <c:spPr>
          <a:ln w="38100" cap="rnd">
            <a:solidFill>
              <a:schemeClr val="accent1"/>
            </a:solidFill>
            <a:round/>
          </a:ln>
          <a:effectLst/>
        </c:spPr>
        <c:marker>
          <c:symbol val="circle"/>
          <c:size val="8"/>
          <c:spPr>
            <a:solidFill>
              <a:schemeClr val="accent2"/>
            </a:solidFill>
            <a:ln>
              <a:noFill/>
            </a:ln>
            <a:effectLst/>
          </c:spPr>
        </c:marker>
      </c:pivotFmt>
      <c:pivotFmt>
        <c:idx val="6"/>
        <c:spPr>
          <a:ln w="38100" cap="rnd">
            <a:solidFill>
              <a:schemeClr val="accent1"/>
            </a:solidFill>
            <a:round/>
          </a:ln>
          <a:effectLst/>
        </c:spPr>
        <c:marker>
          <c:symbol val="circle"/>
          <c:size val="8"/>
          <c:spPr>
            <a:solidFill>
              <a:schemeClr val="accent3"/>
            </a:solidFill>
            <a:ln>
              <a:noFill/>
            </a:ln>
            <a:effectLst/>
          </c:spPr>
        </c:marker>
      </c:pivotFmt>
    </c:pivotFmts>
    <c:plotArea>
      <c:layout/>
      <c:lineChart>
        <c:grouping val="standard"/>
        <c:varyColors val="0"/>
        <c:ser>
          <c:idx val="0"/>
          <c:order val="0"/>
          <c:tx>
            <c:strRef>
              <c:f>ProfitMain!$B$3</c:f>
              <c:strCache>
                <c:ptCount val="1"/>
                <c:pt idx="0">
                  <c:v>Sum of Profit on Retail Price</c:v>
                </c:pt>
              </c:strCache>
            </c:strRef>
          </c:tx>
          <c:spPr>
            <a:ln w="38100" cap="rnd">
              <a:solidFill>
                <a:schemeClr val="accent1"/>
              </a:solidFill>
              <a:round/>
            </a:ln>
            <a:effectLst/>
          </c:spPr>
          <c:marker>
            <c:symbol val="circle"/>
            <c:size val="8"/>
            <c:spPr>
              <a:solidFill>
                <a:schemeClr val="accent1"/>
              </a:solidFill>
              <a:ln>
                <a:noFill/>
              </a:ln>
              <a:effectLst/>
            </c:spPr>
          </c:marker>
          <c:cat>
            <c:strRef>
              <c:f>ProfitMain!$A$4:$A$7</c:f>
              <c:strCache>
                <c:ptCount val="3"/>
                <c:pt idx="0">
                  <c:v>01-Jan</c:v>
                </c:pt>
                <c:pt idx="1">
                  <c:v>02-Feb</c:v>
                </c:pt>
                <c:pt idx="2">
                  <c:v>03-Mar</c:v>
                </c:pt>
              </c:strCache>
            </c:strRef>
          </c:cat>
          <c:val>
            <c:numRef>
              <c:f>ProfitMain!$B$4:$B$7</c:f>
              <c:numCache>
                <c:formatCode>#,##0.00</c:formatCode>
                <c:ptCount val="3"/>
                <c:pt idx="0">
                  <c:v>2360</c:v>
                </c:pt>
                <c:pt idx="1">
                  <c:v>3807</c:v>
                </c:pt>
                <c:pt idx="2">
                  <c:v>5852</c:v>
                </c:pt>
              </c:numCache>
            </c:numRef>
          </c:val>
          <c:smooth val="0"/>
          <c:extLst>
            <c:ext xmlns:c16="http://schemas.microsoft.com/office/drawing/2014/chart" uri="{C3380CC4-5D6E-409C-BE32-E72D297353CC}">
              <c16:uniqueId val="{00000005-221A-4AC6-83B1-8CDACB0A60D7}"/>
            </c:ext>
          </c:extLst>
        </c:ser>
        <c:ser>
          <c:idx val="1"/>
          <c:order val="1"/>
          <c:tx>
            <c:strRef>
              <c:f>ProfitMain!$C$3</c:f>
              <c:strCache>
                <c:ptCount val="1"/>
                <c:pt idx="0">
                  <c:v>Sum of Profit on Trade Price</c:v>
                </c:pt>
              </c:strCache>
            </c:strRef>
          </c:tx>
          <c:spPr>
            <a:ln w="38100" cap="rnd">
              <a:solidFill>
                <a:schemeClr val="accent2"/>
              </a:solidFill>
              <a:round/>
            </a:ln>
            <a:effectLst/>
          </c:spPr>
          <c:marker>
            <c:symbol val="circle"/>
            <c:size val="8"/>
            <c:spPr>
              <a:solidFill>
                <a:schemeClr val="accent2"/>
              </a:solidFill>
              <a:ln>
                <a:noFill/>
              </a:ln>
              <a:effectLst/>
            </c:spPr>
          </c:marker>
          <c:cat>
            <c:strRef>
              <c:f>ProfitMain!$A$4:$A$7</c:f>
              <c:strCache>
                <c:ptCount val="3"/>
                <c:pt idx="0">
                  <c:v>01-Jan</c:v>
                </c:pt>
                <c:pt idx="1">
                  <c:v>02-Feb</c:v>
                </c:pt>
                <c:pt idx="2">
                  <c:v>03-Mar</c:v>
                </c:pt>
              </c:strCache>
            </c:strRef>
          </c:cat>
          <c:val>
            <c:numRef>
              <c:f>ProfitMain!$C$4:$C$7</c:f>
              <c:numCache>
                <c:formatCode>#,##0.00</c:formatCode>
                <c:ptCount val="3"/>
                <c:pt idx="0">
                  <c:v>1180</c:v>
                </c:pt>
                <c:pt idx="1">
                  <c:v>1834</c:v>
                </c:pt>
                <c:pt idx="2">
                  <c:v>2939</c:v>
                </c:pt>
              </c:numCache>
            </c:numRef>
          </c:val>
          <c:smooth val="0"/>
          <c:extLst>
            <c:ext xmlns:c16="http://schemas.microsoft.com/office/drawing/2014/chart" uri="{C3380CC4-5D6E-409C-BE32-E72D297353CC}">
              <c16:uniqueId val="{00000006-221A-4AC6-83B1-8CDACB0A60D7}"/>
            </c:ext>
          </c:extLst>
        </c:ser>
        <c:ser>
          <c:idx val="2"/>
          <c:order val="2"/>
          <c:tx>
            <c:strRef>
              <c:f>ProfitMain!$D$3</c:f>
              <c:strCache>
                <c:ptCount val="1"/>
                <c:pt idx="0">
                  <c:v>Sum of Profit on Wholesale</c:v>
                </c:pt>
              </c:strCache>
            </c:strRef>
          </c:tx>
          <c:spPr>
            <a:ln w="38100" cap="rnd">
              <a:solidFill>
                <a:schemeClr val="accent3"/>
              </a:solidFill>
              <a:round/>
            </a:ln>
            <a:effectLst/>
          </c:spPr>
          <c:marker>
            <c:symbol val="circle"/>
            <c:size val="8"/>
            <c:spPr>
              <a:solidFill>
                <a:schemeClr val="accent3"/>
              </a:solidFill>
              <a:ln>
                <a:noFill/>
              </a:ln>
              <a:effectLst/>
            </c:spPr>
          </c:marker>
          <c:cat>
            <c:strRef>
              <c:f>ProfitMain!$A$4:$A$7</c:f>
              <c:strCache>
                <c:ptCount val="3"/>
                <c:pt idx="0">
                  <c:v>01-Jan</c:v>
                </c:pt>
                <c:pt idx="1">
                  <c:v>02-Feb</c:v>
                </c:pt>
                <c:pt idx="2">
                  <c:v>03-Mar</c:v>
                </c:pt>
              </c:strCache>
            </c:strRef>
          </c:cat>
          <c:val>
            <c:numRef>
              <c:f>ProfitMain!$D$4:$D$7</c:f>
              <c:numCache>
                <c:formatCode>#,##0.00</c:formatCode>
                <c:ptCount val="3"/>
                <c:pt idx="0">
                  <c:v>620</c:v>
                </c:pt>
                <c:pt idx="1">
                  <c:v>996</c:v>
                </c:pt>
                <c:pt idx="2">
                  <c:v>1661</c:v>
                </c:pt>
              </c:numCache>
            </c:numRef>
          </c:val>
          <c:smooth val="0"/>
          <c:extLst>
            <c:ext xmlns:c16="http://schemas.microsoft.com/office/drawing/2014/chart" uri="{C3380CC4-5D6E-409C-BE32-E72D297353CC}">
              <c16:uniqueId val="{00000007-221A-4AC6-83B1-8CDACB0A60D7}"/>
            </c:ext>
          </c:extLst>
        </c:ser>
        <c:dLbls>
          <c:showLegendKey val="0"/>
          <c:showVal val="0"/>
          <c:showCatName val="0"/>
          <c:showSerName val="0"/>
          <c:showPercent val="0"/>
          <c:showBubbleSize val="0"/>
        </c:dLbls>
        <c:marker val="1"/>
        <c:smooth val="0"/>
        <c:axId val="566308360"/>
        <c:axId val="566306720"/>
      </c:lineChart>
      <c:catAx>
        <c:axId val="56630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566306720"/>
        <c:crosses val="autoZero"/>
        <c:auto val="1"/>
        <c:lblAlgn val="ctr"/>
        <c:lblOffset val="100"/>
        <c:noMultiLvlLbl val="0"/>
      </c:catAx>
      <c:valAx>
        <c:axId val="5663067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630836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zero"/>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[SalesDashboard_v1.1.xlsx]Profit type!PivotTable7</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type'!$A$5</c:f>
              <c:strCache>
                <c:ptCount val="1"/>
                <c:pt idx="0">
                  <c:v>Sum of Profit on Retail Price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type'!$A$6</c:f>
              <c:numCache>
                <c:formatCode>#,##0</c:formatCode>
                <c:ptCount val="1"/>
                <c:pt idx="0">
                  <c:v>12019</c:v>
                </c:pt>
              </c:numCache>
            </c:numRef>
          </c:val>
          <c:extLst>
            <c:ext xmlns:c16="http://schemas.microsoft.com/office/drawing/2014/chart" uri="{C3380CC4-5D6E-409C-BE32-E72D297353CC}">
              <c16:uniqueId val="{00000000-6F12-49C4-8809-A5CD0DBEFA6D}"/>
            </c:ext>
          </c:extLst>
        </c:ser>
        <c:ser>
          <c:idx val="1"/>
          <c:order val="1"/>
          <c:tx>
            <c:strRef>
              <c:f>'Profit type'!$B$5</c:f>
              <c:strCache>
                <c:ptCount val="1"/>
                <c:pt idx="0">
                  <c:v>Sum of Profit on Trade Price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type'!$B$6</c:f>
              <c:numCache>
                <c:formatCode>#,##0</c:formatCode>
                <c:ptCount val="1"/>
                <c:pt idx="0">
                  <c:v>5953</c:v>
                </c:pt>
              </c:numCache>
            </c:numRef>
          </c:val>
          <c:extLst>
            <c:ext xmlns:c16="http://schemas.microsoft.com/office/drawing/2014/chart" uri="{C3380CC4-5D6E-409C-BE32-E72D297353CC}">
              <c16:uniqueId val="{00000001-6F12-49C4-8809-A5CD0DBEFA6D}"/>
            </c:ext>
          </c:extLst>
        </c:ser>
        <c:ser>
          <c:idx val="2"/>
          <c:order val="2"/>
          <c:tx>
            <c:strRef>
              <c:f>'Profit type'!$C$5</c:f>
              <c:strCache>
                <c:ptCount val="1"/>
                <c:pt idx="0">
                  <c:v>Sum of Profit on Wholesale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type'!$C$6</c:f>
              <c:numCache>
                <c:formatCode>#,##0</c:formatCode>
                <c:ptCount val="1"/>
                <c:pt idx="0">
                  <c:v>3277</c:v>
                </c:pt>
              </c:numCache>
            </c:numRef>
          </c:val>
          <c:extLst>
            <c:ext xmlns:c16="http://schemas.microsoft.com/office/drawing/2014/chart" uri="{C3380CC4-5D6E-409C-BE32-E72D297353CC}">
              <c16:uniqueId val="{00000002-6F12-49C4-8809-A5CD0DBEFA6D}"/>
            </c:ext>
          </c:extLst>
        </c:ser>
        <c:dLbls>
          <c:dLblPos val="inEnd"/>
          <c:showLegendKey val="0"/>
          <c:showVal val="1"/>
          <c:showCatName val="0"/>
          <c:showSerName val="0"/>
          <c:showPercent val="0"/>
          <c:showBubbleSize val="0"/>
        </c:dLbls>
        <c:gapWidth val="65"/>
        <c:axId val="589387016"/>
        <c:axId val="589388328"/>
      </c:barChart>
      <c:catAx>
        <c:axId val="589387016"/>
        <c:scaling>
          <c:orientation val="minMax"/>
        </c:scaling>
        <c:delete val="1"/>
        <c:axPos val="b"/>
        <c:numFmt formatCode="General" sourceLinked="1"/>
        <c:majorTickMark val="none"/>
        <c:minorTickMark val="none"/>
        <c:tickLblPos val="nextTo"/>
        <c:crossAx val="589388328"/>
        <c:crosses val="autoZero"/>
        <c:auto val="1"/>
        <c:lblAlgn val="ctr"/>
        <c:lblOffset val="100"/>
        <c:noMultiLvlLbl val="0"/>
      </c:catAx>
      <c:valAx>
        <c:axId val="589388328"/>
        <c:scaling>
          <c:orientation val="minMax"/>
        </c:scaling>
        <c:delete val="1"/>
        <c:axPos val="l"/>
        <c:numFmt formatCode="#,##0" sourceLinked="1"/>
        <c:majorTickMark val="none"/>
        <c:minorTickMark val="none"/>
        <c:tickLblPos val="nextTo"/>
        <c:crossAx val="5893870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15240</xdr:colOff>
      <xdr:row>7</xdr:row>
      <xdr:rowOff>121920</xdr:rowOff>
    </xdr:from>
    <xdr:to>
      <xdr:col>13</xdr:col>
      <xdr:colOff>236220</xdr:colOff>
      <xdr:row>22</xdr:row>
      <xdr:rowOff>121920</xdr:rowOff>
    </xdr:to>
    <xdr:graphicFrame macro="">
      <xdr:nvGraphicFramePr>
        <xdr:cNvPr id="2" name="Chart 1">
          <a:extLst>
            <a:ext uri="{FF2B5EF4-FFF2-40B4-BE49-F238E27FC236}">
              <a16:creationId xmlns:a16="http://schemas.microsoft.com/office/drawing/2014/main" id="{20EC5857-DDAC-48E6-BB97-EAA4569C2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175260</xdr:colOff>
      <xdr:row>1</xdr:row>
      <xdr:rowOff>0</xdr:rowOff>
    </xdr:from>
    <xdr:to>
      <xdr:col>15</xdr:col>
      <xdr:colOff>434340</xdr:colOff>
      <xdr:row>17</xdr:row>
      <xdr:rowOff>0</xdr:rowOff>
    </xdr:to>
    <xdr:graphicFrame macro="">
      <xdr:nvGraphicFramePr>
        <xdr:cNvPr id="2" name="Chart 1">
          <a:extLst>
            <a:ext uri="{FF2B5EF4-FFF2-40B4-BE49-F238E27FC236}">
              <a16:creationId xmlns:a16="http://schemas.microsoft.com/office/drawing/2014/main" id="{9B346119-7A97-4E47-BD8E-0F59DAD7F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137160</xdr:colOff>
      <xdr:row>16</xdr:row>
      <xdr:rowOff>167640</xdr:rowOff>
    </xdr:from>
    <xdr:to>
      <xdr:col>16</xdr:col>
      <xdr:colOff>320040</xdr:colOff>
      <xdr:row>32</xdr:row>
      <xdr:rowOff>114300</xdr:rowOff>
    </xdr:to>
    <xdr:graphicFrame macro="">
      <xdr:nvGraphicFramePr>
        <xdr:cNvPr id="4" name="Chart 3">
          <a:extLst>
            <a:ext uri="{FF2B5EF4-FFF2-40B4-BE49-F238E27FC236}">
              <a16:creationId xmlns:a16="http://schemas.microsoft.com/office/drawing/2014/main" id="{540175F0-0760-40DB-B89A-061D4D9D7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182880</xdr:colOff>
      <xdr:row>1</xdr:row>
      <xdr:rowOff>0</xdr:rowOff>
    </xdr:from>
    <xdr:to>
      <xdr:col>9</xdr:col>
      <xdr:colOff>579120</xdr:colOff>
      <xdr:row>15</xdr:row>
      <xdr:rowOff>45720</xdr:rowOff>
    </xdr:to>
    <xdr:graphicFrame macro="">
      <xdr:nvGraphicFramePr>
        <xdr:cNvPr id="6" name="Chart 5">
          <a:extLst>
            <a:ext uri="{FF2B5EF4-FFF2-40B4-BE49-F238E27FC236}">
              <a16:creationId xmlns:a16="http://schemas.microsoft.com/office/drawing/2014/main" id="{4B604DE0-2B91-480E-8E4D-554275BDB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152400</xdr:colOff>
      <xdr:row>16</xdr:row>
      <xdr:rowOff>99060</xdr:rowOff>
    </xdr:from>
    <xdr:to>
      <xdr:col>10</xdr:col>
      <xdr:colOff>76200</xdr:colOff>
      <xdr:row>33</xdr:row>
      <xdr:rowOff>7620</xdr:rowOff>
    </xdr:to>
    <xdr:graphicFrame macro="">
      <xdr:nvGraphicFramePr>
        <xdr:cNvPr id="7" name="Chart 6">
          <a:extLst>
            <a:ext uri="{FF2B5EF4-FFF2-40B4-BE49-F238E27FC236}">
              <a16:creationId xmlns:a16="http://schemas.microsoft.com/office/drawing/2014/main" id="{8A70D4CC-7499-4858-B410-1877EBFC2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1577340</xdr:colOff>
      <xdr:row>0</xdr:row>
      <xdr:rowOff>45720</xdr:rowOff>
    </xdr:from>
    <xdr:to>
      <xdr:col>18</xdr:col>
      <xdr:colOff>114300</xdr:colOff>
      <xdr:row>6</xdr:row>
      <xdr:rowOff>100440</xdr:rowOff>
    </xdr:to>
    <mc:AlternateContent xmlns:mc="http://schemas.openxmlformats.org/markup-compatibility/2006" xmlns:a14="http://schemas.microsoft.com/office/drawing/2010/main">
      <mc:Choice Requires="a14">
        <xdr:graphicFrame macro="">
          <xdr:nvGraphicFramePr>
            <xdr:cNvPr id="9" name="Customer Type">
              <a:extLst>
                <a:ext uri="{FF2B5EF4-FFF2-40B4-BE49-F238E27FC236}">
                  <a16:creationId xmlns:a16="http://schemas.microsoft.com/office/drawing/2014/main" id="{574CBD2A-4383-46DE-B256-A8C0443ACFCA}"/>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3014960" y="45720"/>
              <a:ext cx="1341120" cy="11520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525780</xdr:colOff>
      <xdr:row>0</xdr:row>
      <xdr:rowOff>45720</xdr:rowOff>
    </xdr:from>
    <xdr:to>
      <xdr:col>16</xdr:col>
      <xdr:colOff>1638300</xdr:colOff>
      <xdr:row>6</xdr:row>
      <xdr:rowOff>100440</xdr:rowOff>
    </xdr:to>
    <mc:AlternateContent xmlns:mc="http://schemas.openxmlformats.org/markup-compatibility/2006" xmlns:a14="http://schemas.microsoft.com/office/drawing/2010/main">
      <mc:Choice Requires="a14">
        <xdr:graphicFrame macro="">
          <xdr:nvGraphicFramePr>
            <xdr:cNvPr id="11" name="Supplier Code 1">
              <a:extLst>
                <a:ext uri="{FF2B5EF4-FFF2-40B4-BE49-F238E27FC236}">
                  <a16:creationId xmlns:a16="http://schemas.microsoft.com/office/drawing/2014/main" id="{865B65C8-7FFB-4798-AD95-74AD965CE3F6}"/>
                </a:ext>
              </a:extLst>
            </xdr:cNvPr>
            <xdr:cNvGraphicFramePr/>
          </xdr:nvGraphicFramePr>
          <xdr:xfrm>
            <a:off x="0" y="0"/>
            <a:ext cx="0" cy="0"/>
          </xdr:xfrm>
          <a:graphic>
            <a:graphicData uri="http://schemas.microsoft.com/office/drawing/2010/slicer">
              <sle:slicer xmlns:sle="http://schemas.microsoft.com/office/drawing/2010/slicer" name="Supplier Code 1"/>
            </a:graphicData>
          </a:graphic>
        </xdr:graphicFrame>
      </mc:Choice>
      <mc:Fallback xmlns="">
        <xdr:sp macro="" textlink="">
          <xdr:nvSpPr>
            <xdr:cNvPr id="0" name=""/>
            <xdr:cNvSpPr>
              <a:spLocks noTextEdit="1"/>
            </xdr:cNvSpPr>
          </xdr:nvSpPr>
          <xdr:spPr>
            <a:xfrm>
              <a:off x="9669780" y="45720"/>
              <a:ext cx="1722120" cy="11520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144780</xdr:colOff>
      <xdr:row>15</xdr:row>
      <xdr:rowOff>167640</xdr:rowOff>
    </xdr:from>
    <xdr:to>
      <xdr:col>18</xdr:col>
      <xdr:colOff>228600</xdr:colOff>
      <xdr:row>32</xdr:row>
      <xdr:rowOff>83820</xdr:rowOff>
    </xdr:to>
    <xdr:graphicFrame macro="">
      <xdr:nvGraphicFramePr>
        <xdr:cNvPr id="12" name="Chart 11">
          <a:extLst>
            <a:ext uri="{FF2B5EF4-FFF2-40B4-BE49-F238E27FC236}">
              <a16:creationId xmlns:a16="http://schemas.microsoft.com/office/drawing/2014/main" id="{7A7F6787-799A-4F21-A5A2-78CBCCB31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83820</xdr:colOff>
      <xdr:row>0</xdr:row>
      <xdr:rowOff>121921</xdr:rowOff>
    </xdr:from>
    <xdr:to>
      <xdr:col>1</xdr:col>
      <xdr:colOff>320040</xdr:colOff>
      <xdr:row>11</xdr:row>
      <xdr:rowOff>160020</xdr:rowOff>
    </xdr:to>
    <mc:AlternateContent xmlns:mc="http://schemas.openxmlformats.org/markup-compatibility/2006" xmlns:a14="http://schemas.microsoft.com/office/drawing/2010/main">
      <mc:Choice Requires="a14">
        <xdr:graphicFrame macro="">
          <xdr:nvGraphicFramePr>
            <xdr:cNvPr id="14" name="Months">
              <a:extLst>
                <a:ext uri="{FF2B5EF4-FFF2-40B4-BE49-F238E27FC236}">
                  <a16:creationId xmlns:a16="http://schemas.microsoft.com/office/drawing/2014/main" id="{721A8336-61DB-4014-95FE-C8EFDBDAFC2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83820" y="121921"/>
              <a:ext cx="845820" cy="204977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533400</xdr:colOff>
      <xdr:row>6</xdr:row>
      <xdr:rowOff>114301</xdr:rowOff>
    </xdr:from>
    <xdr:to>
      <xdr:col>18</xdr:col>
      <xdr:colOff>115620</xdr:colOff>
      <xdr:row>14</xdr:row>
      <xdr:rowOff>129540</xdr:rowOff>
    </xdr:to>
    <mc:AlternateContent xmlns:mc="http://schemas.openxmlformats.org/markup-compatibility/2006" xmlns:a14="http://schemas.microsoft.com/office/drawing/2010/main">
      <mc:Choice Requires="a14">
        <xdr:graphicFrame macro="">
          <xdr:nvGraphicFramePr>
            <xdr:cNvPr id="3" name="Customer Name ">
              <a:extLst>
                <a:ext uri="{FF2B5EF4-FFF2-40B4-BE49-F238E27FC236}">
                  <a16:creationId xmlns:a16="http://schemas.microsoft.com/office/drawing/2014/main" id="{8BDA1B41-79CF-463D-8695-A8185DF55B00}"/>
                </a:ext>
              </a:extLst>
            </xdr:cNvPr>
            <xdr:cNvGraphicFramePr/>
          </xdr:nvGraphicFramePr>
          <xdr:xfrm>
            <a:off x="0" y="0"/>
            <a:ext cx="0" cy="0"/>
          </xdr:xfrm>
          <a:graphic>
            <a:graphicData uri="http://schemas.microsoft.com/office/drawing/2010/slicer">
              <sle:slicer xmlns:sle="http://schemas.microsoft.com/office/drawing/2010/slicer" name="Customer Name "/>
            </a:graphicData>
          </a:graphic>
        </xdr:graphicFrame>
      </mc:Choice>
      <mc:Fallback xmlns="">
        <xdr:sp macro="" textlink="">
          <xdr:nvSpPr>
            <xdr:cNvPr id="0" name=""/>
            <xdr:cNvSpPr>
              <a:spLocks noTextEdit="1"/>
            </xdr:cNvSpPr>
          </xdr:nvSpPr>
          <xdr:spPr>
            <a:xfrm>
              <a:off x="9677400" y="1211581"/>
              <a:ext cx="4680000" cy="147827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1638300</xdr:colOff>
      <xdr:row>0</xdr:row>
      <xdr:rowOff>45720</xdr:rowOff>
    </xdr:from>
    <xdr:to>
      <xdr:col>17</xdr:col>
      <xdr:colOff>1577340</xdr:colOff>
      <xdr:row>6</xdr:row>
      <xdr:rowOff>100440</xdr:rowOff>
    </xdr:to>
    <mc:AlternateContent xmlns:mc="http://schemas.openxmlformats.org/markup-compatibility/2006" xmlns:a14="http://schemas.microsoft.com/office/drawing/2010/main">
      <mc:Choice Requires="a14">
        <xdr:graphicFrame macro="">
          <xdr:nvGraphicFramePr>
            <xdr:cNvPr id="5" name="Stock Code">
              <a:extLst>
                <a:ext uri="{FF2B5EF4-FFF2-40B4-BE49-F238E27FC236}">
                  <a16:creationId xmlns:a16="http://schemas.microsoft.com/office/drawing/2014/main" id="{999C433D-49CA-4E8D-9352-957602E18B7A}"/>
                </a:ext>
              </a:extLst>
            </xdr:cNvPr>
            <xdr:cNvGraphicFramePr/>
          </xdr:nvGraphicFramePr>
          <xdr:xfrm>
            <a:off x="0" y="0"/>
            <a:ext cx="0" cy="0"/>
          </xdr:xfrm>
          <a:graphic>
            <a:graphicData uri="http://schemas.microsoft.com/office/drawing/2010/slicer">
              <sle:slicer xmlns:sle="http://schemas.microsoft.com/office/drawing/2010/slicer" name="Stock Code"/>
            </a:graphicData>
          </a:graphic>
        </xdr:graphicFrame>
      </mc:Choice>
      <mc:Fallback xmlns="">
        <xdr:sp macro="" textlink="">
          <xdr:nvSpPr>
            <xdr:cNvPr id="0" name=""/>
            <xdr:cNvSpPr>
              <a:spLocks noTextEdit="1"/>
            </xdr:cNvSpPr>
          </xdr:nvSpPr>
          <xdr:spPr>
            <a:xfrm>
              <a:off x="11391900" y="45720"/>
              <a:ext cx="1623060" cy="11520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205740</xdr:colOff>
      <xdr:row>7</xdr:row>
      <xdr:rowOff>121920</xdr:rowOff>
    </xdr:from>
    <xdr:to>
      <xdr:col>12</xdr:col>
      <xdr:colOff>510540</xdr:colOff>
      <xdr:row>22</xdr:row>
      <xdr:rowOff>121920</xdr:rowOff>
    </xdr:to>
    <xdr:graphicFrame macro="">
      <xdr:nvGraphicFramePr>
        <xdr:cNvPr id="2" name="Chart 1">
          <a:extLst>
            <a:ext uri="{FF2B5EF4-FFF2-40B4-BE49-F238E27FC236}">
              <a16:creationId xmlns:a16="http://schemas.microsoft.com/office/drawing/2014/main" id="{A647A320-FC8E-4666-8A29-A418C5E81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662940</xdr:colOff>
      <xdr:row>9</xdr:row>
      <xdr:rowOff>156210</xdr:rowOff>
    </xdr:from>
    <xdr:to>
      <xdr:col>7</xdr:col>
      <xdr:colOff>571500</xdr:colOff>
      <xdr:row>24</xdr:row>
      <xdr:rowOff>156210</xdr:rowOff>
    </xdr:to>
    <xdr:graphicFrame macro="">
      <xdr:nvGraphicFramePr>
        <xdr:cNvPr id="3" name="Chart 2">
          <a:extLst>
            <a:ext uri="{FF2B5EF4-FFF2-40B4-BE49-F238E27FC236}">
              <a16:creationId xmlns:a16="http://schemas.microsoft.com/office/drawing/2014/main" id="{5714EB4B-7111-445D-B79F-B831D8CB3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769620</xdr:colOff>
      <xdr:row>9</xdr:row>
      <xdr:rowOff>26670</xdr:rowOff>
    </xdr:from>
    <xdr:to>
      <xdr:col>5</xdr:col>
      <xdr:colOff>1630680</xdr:colOff>
      <xdr:row>24</xdr:row>
      <xdr:rowOff>26670</xdr:rowOff>
    </xdr:to>
    <xdr:graphicFrame macro="">
      <xdr:nvGraphicFramePr>
        <xdr:cNvPr id="3" name="Chart 2">
          <a:extLst>
            <a:ext uri="{FF2B5EF4-FFF2-40B4-BE49-F238E27FC236}">
              <a16:creationId xmlns:a16="http://schemas.microsoft.com/office/drawing/2014/main" id="{DE1E7231-28F7-49E5-AEAB-8D5C50824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k" refreshedDate="42811.559450347224" createdVersion="6" refreshedVersion="6" minRefreshableVersion="3" recordCount="16">
  <cacheSource type="worksheet">
    <worksheetSource name="Table1"/>
  </cacheSource>
  <cacheFields count="20">
    <cacheField name="Customer Code" numFmtId="0">
      <sharedItems count="8">
        <s v="SOUTH1"/>
        <s v="JOEEL1"/>
        <s v="LIMRA1"/>
        <s v="LISAE1"/>
        <s v="PADDY1"/>
        <s v="PADDY2"/>
        <s v="DOORA"/>
        <s v="CORKE1"/>
      </sharedItems>
    </cacheField>
    <cacheField name="Customer Type" numFmtId="0">
      <sharedItems count="3">
        <s v="Retail"/>
        <s v="WholeSale"/>
        <s v="Trade"/>
      </sharedItems>
    </cacheField>
    <cacheField name="Customer Name " numFmtId="0">
      <sharedItems count="7">
        <s v="Southside TV &amp;Electrics"/>
        <s v="Joe's Electrical "/>
        <s v="Limerick Race Course "/>
        <s v="Lisa's Electronics"/>
        <s v="Paddy Power "/>
        <s v="Dooradoyle Nursing Home "/>
        <s v="Cork Electronics"/>
      </sharedItems>
    </cacheField>
    <cacheField name="Sale Date" numFmtId="0">
      <sharedItems count="15">
        <s v="01.01.2017"/>
        <s v="05.01.2017"/>
        <s v="30.01.2017"/>
        <s v="01.02.2017"/>
        <s v="02.02.2017"/>
        <s v="05.02.2017"/>
        <s v="15.02.2017"/>
        <s v="03.03.2017"/>
        <s v="07.03.2017"/>
        <s v="10.03.2017"/>
        <s v="12.03.2017"/>
        <s v="20.03.2017"/>
        <s v="21.03.2017"/>
        <s v="25.03.2017"/>
        <s v="30.03.2017"/>
      </sharedItems>
    </cacheField>
    <cacheField name="Month" numFmtId="16">
      <sharedItems containsSemiMixedTypes="0" containsNonDate="0" containsDate="1" containsString="0" minDate="2017-01-01T00:00:00" maxDate="2017-03-04T00:00:00" count="3">
        <d v="2017-01-01T00:00:00"/>
        <d v="2017-02-02T00:00:00"/>
        <d v="2017-03-03T00:00:00"/>
      </sharedItems>
      <fieldGroup par="19" base="4">
        <rangePr groupBy="days" startDate="2017-01-01T00:00:00" endDate="2017-03-04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03/2017"/>
        </groupItems>
      </fieldGroup>
    </cacheField>
    <cacheField name="Cost Price per Item " numFmtId="4">
      <sharedItems containsSemiMixedTypes="0" containsString="0" containsNumber="1" containsInteger="1" minValue="21" maxValue="600"/>
    </cacheField>
    <cacheField name="Retail Price ( Ex VAT)" numFmtId="4">
      <sharedItems containsSemiMixedTypes="0" containsString="0" containsNumber="1" containsInteger="1" minValue="32" maxValue="900"/>
    </cacheField>
    <cacheField name="Trade Price " numFmtId="4">
      <sharedItems containsSemiMixedTypes="0" containsString="0" containsNumber="1" containsInteger="1" minValue="28" maxValue="800"/>
    </cacheField>
    <cacheField name="Wholesale Price" numFmtId="4">
      <sharedItems containsSemiMixedTypes="0" containsString="0" containsNumber="1" containsInteger="1" minValue="24" maxValue="700"/>
    </cacheField>
    <cacheField name="Quantity" numFmtId="3">
      <sharedItems containsSemiMixedTypes="0" containsString="0" containsNumber="1" containsInteger="1" minValue="2" maxValue="32"/>
    </cacheField>
    <cacheField name="Total Cost to Client" numFmtId="3">
      <sharedItems containsSemiMixedTypes="0" containsString="0" containsNumber="1" containsInteger="1" minValue="48" maxValue="3960"/>
    </cacheField>
    <cacheField name="Supplier Code" numFmtId="0">
      <sharedItems count="5">
        <s v="EI001"/>
        <s v="ES001"/>
        <s v="D2001"/>
        <s v="SA001"/>
        <s v="PH001"/>
      </sharedItems>
    </cacheField>
    <cacheField name="Stock Code" numFmtId="0">
      <sharedItems count="5">
        <s v="LCD"/>
        <s v="PLA"/>
        <s v="REC"/>
        <s v="DVD"/>
        <s v="TVS"/>
      </sharedItems>
    </cacheField>
    <cacheField name="Total Sale Amount - Retail" numFmtId="0">
      <sharedItems containsSemiMixedTypes="0" containsString="0" containsNumber="1" containsInteger="1" minValue="64" maxValue="5400"/>
    </cacheField>
    <cacheField name="Total Sale Amount - Trade" numFmtId="0">
      <sharedItems containsSemiMixedTypes="0" containsString="0" containsNumber="1" containsInteger="1" minValue="56" maxValue="4200" count="14">
        <n v="2400"/>
        <n v="2100"/>
        <n v="1400"/>
        <n v="896"/>
        <n v="1120"/>
        <n v="3200"/>
        <n v="4200"/>
        <n v="1600"/>
        <n v="56"/>
        <n v="1440"/>
        <n v="1750"/>
        <n v="2000"/>
        <n v="420"/>
        <n v="2720"/>
      </sharedItems>
    </cacheField>
    <cacheField name="Total Sale Amount - WholeSale" numFmtId="0">
      <sharedItems containsSemiMixedTypes="0" containsString="0" containsNumber="1" containsInteger="1" minValue="48" maxValue="3960" count="14">
        <n v="2100"/>
        <n v="1980"/>
        <n v="1260"/>
        <n v="768"/>
        <n v="1050"/>
        <n v="2800"/>
        <n v="3960"/>
        <n v="1440"/>
        <n v="48"/>
        <n v="1350"/>
        <n v="1650"/>
        <n v="1800"/>
        <n v="360"/>
        <n v="2550"/>
      </sharedItems>
    </cacheField>
    <cacheField name="Profit on Retail Price" numFmtId="0">
      <sharedItems containsSemiMixedTypes="0" containsString="0" containsNumber="1" containsInteger="1" minValue="22" maxValue="1800"/>
    </cacheField>
    <cacheField name="Profit on Trade Price" numFmtId="0">
      <sharedItems containsSemiMixedTypes="0" containsString="0" containsNumber="1" containsInteger="1" minValue="14" maxValue="800"/>
    </cacheField>
    <cacheField name="Profit on Wholesale" numFmtId="0">
      <sharedItems containsSemiMixedTypes="0" containsString="0" containsNumber="1" containsInteger="1" minValue="6" maxValue="400"/>
    </cacheField>
    <cacheField name="Months" numFmtId="0" databaseField="0">
      <fieldGroup base="4">
        <rangePr groupBy="months" startDate="2017-01-01T00:00:00" endDate="2017-03-04T00:00:00"/>
        <groupItems count="14">
          <s v="&lt;01/01/2017"/>
          <s v="Jan"/>
          <s v="Feb"/>
          <s v="Mar"/>
          <s v="Apr"/>
          <s v="May"/>
          <s v="Jun"/>
          <s v="Jul"/>
          <s v="Aug"/>
          <s v="Sep"/>
          <s v="Oct"/>
          <s v="Nov"/>
          <s v="Dec"/>
          <s v="&gt;04/03/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6">
  <r>
    <x v="0"/>
    <x v="0"/>
    <x v="0"/>
    <x v="0"/>
    <x v="0"/>
    <n v="600"/>
    <n v="900"/>
    <n v="800"/>
    <n v="700"/>
    <n v="3"/>
    <n v="2100"/>
    <x v="0"/>
    <x v="0"/>
    <n v="2700"/>
    <x v="0"/>
    <x v="0"/>
    <n v="900"/>
    <n v="600"/>
    <n v="300"/>
  </r>
  <r>
    <x v="1"/>
    <x v="1"/>
    <x v="1"/>
    <x v="1"/>
    <x v="0"/>
    <n v="300"/>
    <n v="450"/>
    <n v="350"/>
    <n v="330"/>
    <n v="6"/>
    <n v="1980"/>
    <x v="1"/>
    <x v="1"/>
    <n v="2700"/>
    <x v="1"/>
    <x v="1"/>
    <n v="900"/>
    <n v="300"/>
    <n v="180"/>
  </r>
  <r>
    <x v="2"/>
    <x v="0"/>
    <x v="2"/>
    <x v="2"/>
    <x v="0"/>
    <n v="160"/>
    <n v="240"/>
    <n v="200"/>
    <n v="180"/>
    <n v="7"/>
    <n v="1260"/>
    <x v="2"/>
    <x v="2"/>
    <n v="1680"/>
    <x v="2"/>
    <x v="2"/>
    <n v="560"/>
    <n v="280"/>
    <n v="140"/>
  </r>
  <r>
    <x v="3"/>
    <x v="2"/>
    <x v="3"/>
    <x v="3"/>
    <x v="1"/>
    <n v="21"/>
    <n v="32"/>
    <n v="28"/>
    <n v="24"/>
    <n v="32"/>
    <n v="768"/>
    <x v="3"/>
    <x v="3"/>
    <n v="1024"/>
    <x v="3"/>
    <x v="3"/>
    <n v="352"/>
    <n v="224"/>
    <n v="96"/>
  </r>
  <r>
    <x v="4"/>
    <x v="0"/>
    <x v="4"/>
    <x v="4"/>
    <x v="1"/>
    <n v="130"/>
    <n v="195"/>
    <n v="160"/>
    <n v="150"/>
    <n v="7"/>
    <n v="1050"/>
    <x v="4"/>
    <x v="4"/>
    <n v="1365"/>
    <x v="4"/>
    <x v="4"/>
    <n v="455"/>
    <n v="210"/>
    <n v="140"/>
  </r>
  <r>
    <x v="5"/>
    <x v="0"/>
    <x v="4"/>
    <x v="5"/>
    <x v="1"/>
    <n v="600"/>
    <n v="900"/>
    <n v="800"/>
    <n v="700"/>
    <n v="4"/>
    <n v="2800"/>
    <x v="0"/>
    <x v="0"/>
    <n v="3600"/>
    <x v="5"/>
    <x v="5"/>
    <n v="1200"/>
    <n v="800"/>
    <n v="400"/>
  </r>
  <r>
    <x v="6"/>
    <x v="0"/>
    <x v="5"/>
    <x v="6"/>
    <x v="1"/>
    <n v="300"/>
    <n v="450"/>
    <n v="350"/>
    <n v="330"/>
    <n v="12"/>
    <n v="3960"/>
    <x v="1"/>
    <x v="1"/>
    <n v="5400"/>
    <x v="6"/>
    <x v="6"/>
    <n v="1800"/>
    <n v="600"/>
    <n v="360"/>
  </r>
  <r>
    <x v="7"/>
    <x v="2"/>
    <x v="6"/>
    <x v="7"/>
    <x v="2"/>
    <n v="160"/>
    <n v="240"/>
    <n v="200"/>
    <n v="180"/>
    <n v="8"/>
    <n v="1440"/>
    <x v="2"/>
    <x v="2"/>
    <n v="1920"/>
    <x v="7"/>
    <x v="7"/>
    <n v="640"/>
    <n v="320"/>
    <n v="160"/>
  </r>
  <r>
    <x v="0"/>
    <x v="0"/>
    <x v="0"/>
    <x v="7"/>
    <x v="2"/>
    <n v="21"/>
    <n v="32"/>
    <n v="28"/>
    <n v="24"/>
    <n v="2"/>
    <n v="48"/>
    <x v="3"/>
    <x v="3"/>
    <n v="64"/>
    <x v="8"/>
    <x v="8"/>
    <n v="22"/>
    <n v="14"/>
    <n v="6"/>
  </r>
  <r>
    <x v="1"/>
    <x v="1"/>
    <x v="1"/>
    <x v="8"/>
    <x v="2"/>
    <n v="130"/>
    <n v="195"/>
    <n v="160"/>
    <n v="150"/>
    <n v="9"/>
    <n v="1350"/>
    <x v="4"/>
    <x v="4"/>
    <n v="1755"/>
    <x v="9"/>
    <x v="9"/>
    <n v="585"/>
    <n v="270"/>
    <n v="180"/>
  </r>
  <r>
    <x v="2"/>
    <x v="0"/>
    <x v="2"/>
    <x v="9"/>
    <x v="2"/>
    <n v="600"/>
    <n v="900"/>
    <n v="800"/>
    <n v="700"/>
    <n v="4"/>
    <n v="2800"/>
    <x v="0"/>
    <x v="0"/>
    <n v="3600"/>
    <x v="5"/>
    <x v="5"/>
    <n v="1200"/>
    <n v="800"/>
    <n v="400"/>
  </r>
  <r>
    <x v="3"/>
    <x v="2"/>
    <x v="3"/>
    <x v="10"/>
    <x v="2"/>
    <n v="300"/>
    <n v="450"/>
    <n v="350"/>
    <n v="330"/>
    <n v="5"/>
    <n v="1650"/>
    <x v="1"/>
    <x v="1"/>
    <n v="2250"/>
    <x v="10"/>
    <x v="10"/>
    <n v="750"/>
    <n v="250"/>
    <n v="150"/>
  </r>
  <r>
    <x v="4"/>
    <x v="0"/>
    <x v="4"/>
    <x v="11"/>
    <x v="2"/>
    <n v="160"/>
    <n v="240"/>
    <n v="200"/>
    <n v="180"/>
    <n v="10"/>
    <n v="1800"/>
    <x v="2"/>
    <x v="2"/>
    <n v="2400"/>
    <x v="11"/>
    <x v="11"/>
    <n v="800"/>
    <n v="400"/>
    <n v="200"/>
  </r>
  <r>
    <x v="5"/>
    <x v="0"/>
    <x v="4"/>
    <x v="12"/>
    <x v="2"/>
    <n v="21"/>
    <n v="32"/>
    <n v="28"/>
    <n v="24"/>
    <n v="15"/>
    <n v="360"/>
    <x v="3"/>
    <x v="3"/>
    <n v="480"/>
    <x v="12"/>
    <x v="12"/>
    <n v="165"/>
    <n v="105"/>
    <n v="45"/>
  </r>
  <r>
    <x v="6"/>
    <x v="0"/>
    <x v="5"/>
    <x v="13"/>
    <x v="2"/>
    <n v="130"/>
    <n v="195"/>
    <n v="160"/>
    <n v="150"/>
    <n v="9"/>
    <n v="1350"/>
    <x v="4"/>
    <x v="4"/>
    <n v="1755"/>
    <x v="9"/>
    <x v="9"/>
    <n v="585"/>
    <n v="270"/>
    <n v="180"/>
  </r>
  <r>
    <x v="7"/>
    <x v="2"/>
    <x v="6"/>
    <x v="14"/>
    <x v="2"/>
    <n v="130"/>
    <n v="195"/>
    <n v="160"/>
    <n v="150"/>
    <n v="17"/>
    <n v="2550"/>
    <x v="4"/>
    <x v="4"/>
    <n v="3315"/>
    <x v="13"/>
    <x v="13"/>
    <n v="1105"/>
    <n v="510"/>
    <n v="3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20">
    <pivotField subtotalTop="0" showAll="0">
      <items count="9">
        <item x="7"/>
        <item x="6"/>
        <item x="1"/>
        <item x="2"/>
        <item x="3"/>
        <item x="4"/>
        <item x="5"/>
        <item x="0"/>
        <item t="default"/>
      </items>
    </pivotField>
    <pivotField subtotalTop="0" showAll="0">
      <items count="4">
        <item x="0"/>
        <item x="2"/>
        <item x="1"/>
        <item t="default"/>
      </items>
    </pivotField>
    <pivotField subtotalTop="0" showAll="0">
      <items count="8">
        <item x="6"/>
        <item x="5"/>
        <item x="1"/>
        <item x="2"/>
        <item x="3"/>
        <item x="4"/>
        <item x="0"/>
        <item t="default"/>
      </items>
    </pivotField>
    <pivotField subtotalTop="0" showAll="0"/>
    <pivotField axis="axisRow" numFmtId="16"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 subtotalTop="0" showAll="0"/>
    <pivotField numFmtId="4" subtotalTop="0" showAll="0"/>
    <pivotField numFmtId="4" subtotalTop="0" showAll="0"/>
    <pivotField numFmtId="4" subtotalTop="0" showAll="0"/>
    <pivotField dataField="1" numFmtId="3" subtotalTop="0" showAll="0"/>
    <pivotField numFmtId="3" subtotalTop="0" showAll="0"/>
    <pivotField subtotalTop="0" showAll="0">
      <items count="6">
        <item x="2"/>
        <item x="0"/>
        <item x="1"/>
        <item x="4"/>
        <item x="3"/>
        <item t="default"/>
      </items>
    </pivotField>
    <pivotField subtotalTop="0" showAll="0">
      <items count="6">
        <item x="3"/>
        <item x="0"/>
        <item x="1"/>
        <item x="2"/>
        <item x="4"/>
        <item t="default"/>
      </items>
    </pivotField>
    <pivotField subtotalTop="0" showAll="0"/>
    <pivotField subtotalTop="0" showAll="0"/>
    <pivotField subtotalTop="0" showAll="0"/>
    <pivotField subtotalTop="0" showAll="0"/>
    <pivotField subtotalTop="0" showAll="0"/>
    <pivotField subtotalTop="0" showAll="0"/>
    <pivotField axis="axisRow" subtotalTop="0" showAll="0">
      <items count="15">
        <item h="1" sd="0" x="0"/>
        <item sd="0" x="1"/>
        <item sd="0" x="2"/>
        <item sd="0" x="3"/>
        <item h="1" sd="0" x="4"/>
        <item h="1" sd="0" x="5"/>
        <item h="1" sd="0" x="6"/>
        <item h="1" sd="0" x="7"/>
        <item h="1" sd="0" x="8"/>
        <item h="1" sd="0" x="9"/>
        <item h="1" sd="0" x="10"/>
        <item h="1" sd="0" x="11"/>
        <item h="1" sd="0" x="12"/>
        <item h="1" sd="0" x="13"/>
        <item t="default"/>
      </items>
    </pivotField>
  </pivotFields>
  <rowFields count="2">
    <field x="19"/>
    <field x="4"/>
  </rowFields>
  <rowItems count="4">
    <i>
      <x v="1"/>
    </i>
    <i>
      <x v="2"/>
    </i>
    <i>
      <x v="3"/>
    </i>
    <i t="grand">
      <x/>
    </i>
  </rowItems>
  <colItems count="1">
    <i/>
  </colItems>
  <dataFields count="1">
    <dataField name="Sum of Quantity" fld="9" baseField="0" baseItem="0"/>
  </dataFields>
  <chartFormats count="8">
    <chartFormat chart="0" format="0"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9" count="1" selected="0">
            <x v="3"/>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9" count="1" selected="0">
            <x v="1"/>
          </reference>
        </references>
      </pivotArea>
    </chartFormat>
    <chartFormat chart="2" format="13">
      <pivotArea type="data" outline="0" fieldPosition="0">
        <references count="2">
          <reference field="4294967294" count="1" selected="0">
            <x v="0"/>
          </reference>
          <reference field="19" count="1" selected="0">
            <x v="2"/>
          </reference>
        </references>
      </pivotArea>
    </chartFormat>
    <chartFormat chart="2" format="14">
      <pivotArea type="data" outline="0" fieldPosition="0">
        <references count="2">
          <reference field="4294967294" count="1" selected="0">
            <x v="0"/>
          </reference>
          <reference field="19" count="1" selected="0">
            <x v="3"/>
          </reference>
        </references>
      </pivotArea>
    </chartFormat>
    <chartFormat chart="0" format="7">
      <pivotArea type="data" outline="0" fieldPosition="0">
        <references count="2">
          <reference field="4294967294" count="1" selected="0">
            <x v="0"/>
          </reference>
          <reference field="19" count="1" selected="0">
            <x v="1"/>
          </reference>
        </references>
      </pivotArea>
    </chartFormat>
    <chartFormat chart="0" format="8">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9" firstHeaderRow="1" firstDataRow="1" firstDataCol="1"/>
  <pivotFields count="20">
    <pivotField subtotalTop="0" showAll="0">
      <items count="9">
        <item x="7"/>
        <item x="6"/>
        <item x="1"/>
        <item x="2"/>
        <item x="3"/>
        <item x="4"/>
        <item x="5"/>
        <item x="0"/>
        <item t="default"/>
      </items>
    </pivotField>
    <pivotField subtotalTop="0" showAll="0">
      <items count="4">
        <item x="0"/>
        <item x="2"/>
        <item x="1"/>
        <item t="default"/>
      </items>
    </pivotField>
    <pivotField subtotalTop="0" showAll="0">
      <items count="8">
        <item x="6"/>
        <item x="5"/>
        <item x="1"/>
        <item x="2"/>
        <item x="3"/>
        <item x="4"/>
        <item x="0"/>
        <item t="default"/>
      </items>
    </pivotField>
    <pivotField axis="axisRow" subtotalTop="0" showAll="0" sortType="ascending">
      <items count="16">
        <item x="0"/>
        <item x="3"/>
        <item x="4"/>
        <item x="7"/>
        <item x="1"/>
        <item x="5"/>
        <item x="8"/>
        <item x="9"/>
        <item x="10"/>
        <item x="6"/>
        <item x="11"/>
        <item x="12"/>
        <item x="13"/>
        <item x="2"/>
        <item x="14"/>
        <item t="default"/>
      </items>
    </pivotField>
    <pivotField numFmtId="16"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 subtotalTop="0" showAll="0"/>
    <pivotField numFmtId="4" subtotalTop="0" showAll="0"/>
    <pivotField numFmtId="4" subtotalTop="0" showAll="0"/>
    <pivotField numFmtId="4" subtotalTop="0" showAll="0"/>
    <pivotField dataField="1" numFmtId="3" subtotalTop="0" showAll="0"/>
    <pivotField numFmtId="3" subtotalTop="0" showAll="0"/>
    <pivotField subtotalTop="0" showAll="0">
      <items count="6">
        <item x="2"/>
        <item x="0"/>
        <item x="1"/>
        <item x="4"/>
        <item x="3"/>
        <item t="default"/>
      </items>
    </pivotField>
    <pivotField subtotalTop="0" showAll="0">
      <items count="6">
        <item x="3"/>
        <item x="0"/>
        <item x="1"/>
        <item x="2"/>
        <item x="4"/>
        <item t="default"/>
      </items>
    </pivotField>
    <pivotField subtotalTop="0" showAll="0"/>
    <pivotField subtotalTop="0" showAll="0"/>
    <pivotField subtotalTop="0" showAll="0"/>
    <pivotField subtotalTop="0" showAll="0"/>
    <pivotField subtotalTop="0" showAll="0"/>
    <pivotField subtotalTop="0" showAll="0"/>
    <pivotField subtotalTop="0" showAll="0" defaultSubtotal="0">
      <items count="14">
        <item h="1" x="0"/>
        <item x="1"/>
        <item x="2"/>
        <item x="3"/>
        <item h="1" x="4"/>
        <item h="1" x="5"/>
        <item h="1" x="6"/>
        <item h="1" x="7"/>
        <item h="1" x="8"/>
        <item h="1" x="9"/>
        <item h="1" x="10"/>
        <item h="1" x="11"/>
        <item h="1" x="12"/>
        <item h="1" x="13"/>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Sum of Quantity" fld="9"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2"/>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chartFormat="4">
  <location ref="A3:B7" firstHeaderRow="1" firstDataRow="1" firstDataCol="1"/>
  <pivotFields count="20">
    <pivotField subtotalTop="0" showAll="0">
      <items count="9">
        <item x="7"/>
        <item x="6"/>
        <item x="1"/>
        <item x="2"/>
        <item x="3"/>
        <item x="4"/>
        <item x="5"/>
        <item x="0"/>
        <item t="default"/>
      </items>
    </pivotField>
    <pivotField axis="axisRow" subtotalTop="0" showAll="0">
      <items count="4">
        <item x="0"/>
        <item x="2"/>
        <item x="1"/>
        <item t="default"/>
      </items>
    </pivotField>
    <pivotField subtotalTop="0" showAll="0">
      <items count="8">
        <item x="6"/>
        <item x="5"/>
        <item x="1"/>
        <item x="2"/>
        <item x="3"/>
        <item x="4"/>
        <item x="0"/>
        <item t="default"/>
      </items>
    </pivotField>
    <pivotField subtotalTop="0" showAll="0"/>
    <pivotField numFmtId="16" subtotalTop="0" showAll="0"/>
    <pivotField numFmtId="4" subtotalTop="0" showAll="0"/>
    <pivotField numFmtId="4" subtotalTop="0" showAll="0"/>
    <pivotField numFmtId="4" subtotalTop="0" showAll="0"/>
    <pivotField numFmtId="4" subtotalTop="0" showAll="0"/>
    <pivotField dataField="1" numFmtId="3" subtotalTop="0" showAll="0"/>
    <pivotField numFmtId="3" subtotalTop="0" showAll="0"/>
    <pivotField subtotalTop="0" showAll="0">
      <items count="6">
        <item x="2"/>
        <item x="0"/>
        <item x="1"/>
        <item x="4"/>
        <item x="3"/>
        <item t="default"/>
      </items>
    </pivotField>
    <pivotField subtotalTop="0" showAll="0">
      <items count="6">
        <item x="3"/>
        <item x="0"/>
        <item x="1"/>
        <item x="2"/>
        <item x="4"/>
        <item t="default"/>
      </items>
    </pivotField>
    <pivotField subtotalTop="0" showAll="0"/>
    <pivotField subtotalTop="0" showAll="0"/>
    <pivotField subtotalTop="0" showAll="0"/>
    <pivotField subtotalTop="0" showAll="0"/>
    <pivotField subtotalTop="0" showAll="0"/>
    <pivotField subtotalTop="0" showAll="0"/>
    <pivotField subtotalTop="0" showAll="0" defaultSubtotal="0">
      <items count="14">
        <item h="1" x="0"/>
        <item x="1"/>
        <item x="2"/>
        <item x="3"/>
        <item h="1" x="4"/>
        <item h="1" x="5"/>
        <item h="1" x="6"/>
        <item h="1" x="7"/>
        <item h="1" x="8"/>
        <item h="1" x="9"/>
        <item h="1" x="10"/>
        <item h="1" x="11"/>
        <item h="1" x="12"/>
        <item h="1" x="13"/>
      </items>
    </pivotField>
  </pivotFields>
  <rowFields count="1">
    <field x="1"/>
  </rowFields>
  <rowItems count="4">
    <i>
      <x/>
    </i>
    <i>
      <x v="1"/>
    </i>
    <i>
      <x v="2"/>
    </i>
    <i t="grand">
      <x/>
    </i>
  </rowItems>
  <colItems count="1">
    <i/>
  </colItems>
  <dataFields count="1">
    <dataField name="Sum of Quantity" fld="9" baseField="0" baseItem="0"/>
  </dataFields>
  <chartFormats count="4">
    <chartFormat chart="2" format="29"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1" count="1" selected="0">
            <x v="2"/>
          </reference>
        </references>
      </pivotArea>
    </chartFormat>
    <chartFormat chart="2" format="31">
      <pivotArea type="data" outline="0" fieldPosition="0">
        <references count="2">
          <reference field="4294967294" count="1" selected="0">
            <x v="0"/>
          </reference>
          <reference field="1" count="1" selected="0">
            <x v="0"/>
          </reference>
        </references>
      </pivotArea>
    </chartFormat>
    <chartFormat chart="2" format="3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name="PivotTable4"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0" firstDataRow="1" firstDataCol="1"/>
  <pivotFields count="20">
    <pivotField subtotalTop="0" showAll="0"/>
    <pivotField subtotalTop="0" showAll="0"/>
    <pivotField subtotalTop="0" showAll="0">
      <items count="8">
        <item x="6"/>
        <item x="5"/>
        <item x="1"/>
        <item x="2"/>
        <item x="3"/>
        <item x="4"/>
        <item x="0"/>
        <item t="default"/>
      </items>
    </pivotField>
    <pivotField subtotalTop="0" showAll="0"/>
    <pivotField axis="axisRow" numFmtId="16"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 subtotalTop="0" showAll="0"/>
    <pivotField numFmtId="4" subtotalTop="0" showAll="0"/>
    <pivotField numFmtId="4" subtotalTop="0" showAll="0"/>
    <pivotField numFmtId="4" subtotalTop="0" showAll="0"/>
    <pivotField numFmtId="3" subtotalTop="0" showAll="0"/>
    <pivotField numFmtId="3" subtotalTop="0" showAll="0"/>
    <pivotField subtotalTop="0" showAll="0">
      <items count="6">
        <item x="2"/>
        <item x="0"/>
        <item x="1"/>
        <item x="4"/>
        <item x="3"/>
        <item t="default"/>
      </items>
    </pivotField>
    <pivotField subtotalTop="0" showAll="0">
      <items count="6">
        <item x="3"/>
        <item x="0"/>
        <item x="1"/>
        <item x="2"/>
        <item x="4"/>
        <item t="default"/>
      </items>
    </pivotField>
    <pivotField subtotalTop="0" showAll="0"/>
    <pivotField subtotalTop="0" showAll="0"/>
    <pivotField subtotalTop="0" showAll="0"/>
    <pivotField dataField="1" subtotalTop="0" showAll="0"/>
    <pivotField dataField="1" subtotalTop="0" showAll="0"/>
    <pivotField dataField="1" subtotalTop="0" showAll="0"/>
    <pivotField subtotalTop="0" showAll="0" defaultSubtotal="0">
      <items count="14">
        <item h="1" sd="0" x="0"/>
        <item sd="0" x="1"/>
        <item sd="0" x="2"/>
        <item sd="0" x="3"/>
        <item h="1" sd="0" x="4"/>
        <item h="1" sd="0" x="5"/>
        <item h="1" sd="0" x="6"/>
        <item h="1" sd="0" x="7"/>
        <item h="1" sd="0" x="8"/>
        <item h="1" sd="0" x="9"/>
        <item h="1" sd="0" x="10"/>
        <item h="1" sd="0" x="11"/>
        <item h="1" sd="0" x="12"/>
        <item h="1" sd="0" x="13"/>
      </items>
    </pivotField>
  </pivotFields>
  <rowFields count="1">
    <field x="4"/>
  </rowFields>
  <rowItems count="4">
    <i>
      <x v="1"/>
    </i>
    <i>
      <x v="33"/>
    </i>
    <i>
      <x v="63"/>
    </i>
    <i t="grand">
      <x/>
    </i>
  </rowItems>
  <colFields count="1">
    <field x="-2"/>
  </colFields>
  <colItems count="3">
    <i>
      <x/>
    </i>
    <i i="1">
      <x v="1"/>
    </i>
    <i i="2">
      <x v="2"/>
    </i>
  </colItems>
  <dataFields count="3">
    <dataField name="Sum of Profit on Retail Price" fld="16" baseField="0" baseItem="0"/>
    <dataField name="Sum of Profit on Trade Price" fld="17" baseField="0" baseItem="0"/>
    <dataField name="Sum of Profit on Wholesale" fld="18" baseField="0" baseItem="0"/>
  </dataFields>
  <formats count="1">
    <format dxfId="25">
      <pivotArea outline="0" collapsedLevelsAreSubtotals="1" fieldPosition="0"/>
    </format>
  </formats>
  <chartFormats count="6">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C6" firstHeaderRow="0" firstDataRow="1" firstDataCol="0"/>
  <pivotFields count="20">
    <pivotField subtotalTop="0" showAll="0">
      <items count="9">
        <item x="7"/>
        <item x="6"/>
        <item x="1"/>
        <item x="2"/>
        <item x="3"/>
        <item x="4"/>
        <item x="5"/>
        <item x="0"/>
        <item t="default"/>
      </items>
    </pivotField>
    <pivotField subtotalTop="0" showAll="0">
      <items count="4">
        <item x="0"/>
        <item x="2"/>
        <item x="1"/>
        <item t="default"/>
      </items>
    </pivotField>
    <pivotField subtotalTop="0" showAll="0"/>
    <pivotField subtotalTop="0" showAll="0"/>
    <pivotField numFmtId="16"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 subtotalTop="0" showAll="0"/>
    <pivotField numFmtId="4" subtotalTop="0" showAll="0"/>
    <pivotField numFmtId="4" subtotalTop="0" showAll="0"/>
    <pivotField numFmtId="4" subtotalTop="0" showAll="0"/>
    <pivotField numFmtId="3" subtotalTop="0" showAll="0"/>
    <pivotField numFmtId="3" subtotalTop="0" showAll="0"/>
    <pivotField subtotalTop="0" showAll="0">
      <items count="6">
        <item x="2"/>
        <item x="0"/>
        <item x="1"/>
        <item x="4"/>
        <item x="3"/>
        <item t="default"/>
      </items>
    </pivotField>
    <pivotField subtotalTop="0" showAll="0"/>
    <pivotField subtotalTop="0" showAll="0"/>
    <pivotField subtotalTop="0" showAll="0"/>
    <pivotField subtotalTop="0" showAll="0"/>
    <pivotField dataField="1" subtotalTop="0" showAll="0"/>
    <pivotField dataField="1" subtotalTop="0" showAll="0"/>
    <pivotField dataField="1" subtotalTop="0" showAll="0"/>
    <pivotField subtotalTop="0" showAll="0" defaultSubtotal="0">
      <items count="14">
        <item h="1" x="0"/>
        <item x="1"/>
        <item x="2"/>
        <item x="3"/>
        <item h="1" x="4"/>
        <item h="1" x="5"/>
        <item h="1" x="6"/>
        <item h="1" x="7"/>
        <item h="1" x="8"/>
        <item h="1" x="9"/>
        <item h="1" x="10"/>
        <item h="1" x="11"/>
        <item h="1" x="12"/>
        <item h="1" x="13"/>
      </items>
    </pivotField>
  </pivotFields>
  <rowItems count="1">
    <i/>
  </rowItems>
  <colFields count="1">
    <field x="-2"/>
  </colFields>
  <colItems count="3">
    <i>
      <x/>
    </i>
    <i i="1">
      <x v="1"/>
    </i>
    <i i="2">
      <x v="2"/>
    </i>
  </colItems>
  <dataFields count="3">
    <dataField name="Sum of Profit on Retail Price" fld="16" baseField="0" baseItem="0"/>
    <dataField name="Sum of Profit on Trade Price" fld="17" baseField="0" baseItem="0"/>
    <dataField name="Sum of Profit on Wholesale" fld="18" baseField="0" baseItem="0"/>
  </dataFields>
  <formats count="1">
    <format dxfId="24">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15" name="PivotTable2"/>
    <pivotTable tabId="16" name="PivotTable3"/>
    <pivotTable tabId="13" name="PivotTable1"/>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pplier_Code1" sourceName="Supplier Code">
  <pivotTables>
    <pivotTable tabId="15" name="PivotTable2"/>
    <pivotTable tabId="16" name="PivotTable3"/>
    <pivotTable tabId="13" name="PivotTable1"/>
    <pivotTable tabId="17" name="PivotTable4"/>
  </pivotTables>
  <data>
    <tabular pivotCacheId="1">
      <items count="5">
        <i x="2" s="1"/>
        <i x="0"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19" name="PivotTable7"/>
    <pivotTable tabId="16" name="PivotTable3"/>
    <pivotTable tabId="15" name="PivotTable2"/>
    <pivotTable tabId="17" name="PivotTable4"/>
    <pivotTable tabId="13" name="PivotTable1"/>
  </pivotTables>
  <data>
    <tabular pivotCacheId="1">
      <items count="14">
        <i x="1" s="1"/>
        <i x="2" s="1"/>
        <i x="3" s="1"/>
        <i x="4" nd="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_Name" sourceName="Customer Name ">
  <pivotTables>
    <pivotTable tabId="13" name="PivotTable1"/>
    <pivotTable tabId="16" name="PivotTable3"/>
    <pivotTable tabId="15" name="PivotTable2"/>
    <pivotTable tabId="17" name="PivotTable4"/>
  </pivotTables>
  <data>
    <tabular pivotCacheId="1">
      <items count="7">
        <i x="6" s="1"/>
        <i x="5" s="1"/>
        <i x="1" s="1"/>
        <i x="2" s="1"/>
        <i x="3" s="1"/>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tock_Code" sourceName="Stock Code">
  <pivotTables>
    <pivotTable tabId="13" name="PivotTable1"/>
    <pivotTable tabId="16" name="PivotTable3"/>
    <pivotTable tabId="15" name="PivotTable2"/>
    <pivotTable tabId="17" name="PivotTable4"/>
  </pivotTables>
  <data>
    <tabular pivotCacheId="1">
      <items count="5">
        <i x="3" s="1"/>
        <i x="0"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Type" cache="Slicer_Customer_Type" caption="Customer Type" showCaption="0" style="SlicerStyleDark2" rowHeight="288000"/>
  <slicer name="Supplier Code 1" cache="Slicer_Supplier_Code1" caption="Supplier Code" columnCount="2" style="SlicerStyleDark1" rowHeight="216000"/>
  <slicer name="Months" cache="Slicer_Months" caption="Months" showCaption="0" style="SlicerStyleDark4" rowHeight="576000"/>
  <slicer name="Customer Name " cache="Slicer_Customer_Name" caption="Customer Name " columnCount="2" style="SlicerStyleDark6" rowHeight="234950"/>
  <slicer name="Stock Code" cache="Slicer_Stock_Code" caption="Stock Code" columnCount="2" style="SlicerStyleDark1" rowHeight="234950"/>
</slicers>
</file>

<file path=xl/tables/table1.xml><?xml version="1.0" encoding="utf-8"?>
<table xmlns="http://schemas.openxmlformats.org/spreadsheetml/2006/main" id="1" name="Table1" displayName="Table1" ref="A1:S17" totalsRowShown="0" headerRowDxfId="23">
  <autoFilter ref="A1:S17"/>
  <tableColumns count="19">
    <tableColumn id="1" name="Customer Code"/>
    <tableColumn id="20" name="Customer Type"/>
    <tableColumn id="2" name="Customer Name "/>
    <tableColumn id="14" name="Sale Date" dataDxfId="22"/>
    <tableColumn id="15" name="Month" dataDxfId="21"/>
    <tableColumn id="3" name="Cost Price per Item " dataDxfId="20"/>
    <tableColumn id="4" name="Retail Price ( Ex VAT)" dataDxfId="19"/>
    <tableColumn id="5" name="Trade Price " dataDxfId="18"/>
    <tableColumn id="6" name="Wholesale Price" dataDxfId="17"/>
    <tableColumn id="7" name="Quantity" dataDxfId="16"/>
    <tableColumn id="8" name="Total Cost to Client" dataDxfId="15">
      <calculatedColumnFormula>I2*J2</calculatedColumnFormula>
    </tableColumn>
    <tableColumn id="9" name="Supplier Code" dataDxfId="14"/>
    <tableColumn id="10" name="Stock Code"/>
    <tableColumn id="17" name="Total Sale Amount - Retail" dataDxfId="13">
      <calculatedColumnFormula>Table1[[#This Row],[Quantity]]*Table1[[#This Row],[Retail Price ( Ex VAT)]]</calculatedColumnFormula>
    </tableColumn>
    <tableColumn id="19" name="Total Sale Amount - Trade" dataDxfId="12">
      <calculatedColumnFormula>Table1[[#This Row],[Quantity]]*Table1[[#This Row],[Trade Price ]]</calculatedColumnFormula>
    </tableColumn>
    <tableColumn id="18" name="Total Sale Amount - WholeSale" dataDxfId="11">
      <calculatedColumnFormula>Table1[[#This Row],[Quantity]]*Table1[[#This Row],[Wholesale Price]]</calculatedColumnFormula>
    </tableColumn>
    <tableColumn id="11" name="Profit on Retail Price" dataDxfId="10">
      <calculatedColumnFormula>Table1[[#This Row],[Total Sale Amount - Retail]]-Table1[[#This Row],[Cost Price per Item ]]*Table1[[#This Row],[Quantity]]</calculatedColumnFormula>
    </tableColumn>
    <tableColumn id="12" name="Profit on Trade Price" dataDxfId="9">
      <calculatedColumnFormula>Table1[[#This Row],[Total Sale Amount - Trade]]-Table1[[#This Row],[Cost Price per Item ]]*Table1[[#This Row],[Quantity]]</calculatedColumnFormula>
    </tableColumn>
    <tableColumn id="13" name="Profit on Wholesale" dataDxfId="8">
      <calculatedColumnFormula>Table1[[#This Row],[Total Sale Amount - WholeSale]]-Table1[[#This Row],[Cost Price per Item ]]*Table1[[#This Row],[Quantity]]</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H7" sqref="H7"/>
    </sheetView>
  </sheetViews>
  <sheetFormatPr defaultRowHeight="14.4" x14ac:dyDescent="0.3"/>
  <cols>
    <col min="1" max="1" width="12.5546875" customWidth="1"/>
    <col min="2" max="2" width="14.88671875" customWidth="1"/>
    <col min="3" max="6" width="4.21875" customWidth="1"/>
    <col min="7" max="7" width="10.77734375" bestFit="1" customWidth="1"/>
  </cols>
  <sheetData>
    <row r="3" spans="1:2" x14ac:dyDescent="0.3">
      <c r="A3" s="6" t="s">
        <v>37</v>
      </c>
      <c r="B3" t="s">
        <v>39</v>
      </c>
    </row>
    <row r="4" spans="1:2" x14ac:dyDescent="0.3">
      <c r="A4" s="7" t="s">
        <v>66</v>
      </c>
      <c r="B4" s="8">
        <v>16</v>
      </c>
    </row>
    <row r="5" spans="1:2" x14ac:dyDescent="0.3">
      <c r="A5" s="7" t="s">
        <v>67</v>
      </c>
      <c r="B5" s="8">
        <v>55</v>
      </c>
    </row>
    <row r="6" spans="1:2" x14ac:dyDescent="0.3">
      <c r="A6" s="7" t="s">
        <v>68</v>
      </c>
      <c r="B6" s="8">
        <v>79</v>
      </c>
    </row>
    <row r="7" spans="1:2" x14ac:dyDescent="0.3">
      <c r="A7" s="7" t="s">
        <v>38</v>
      </c>
      <c r="B7" s="8">
        <v>150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showGridLines="0" showRowColHeaders="0" tabSelected="1" workbookViewId="0">
      <selection activeCell="A26" sqref="A26"/>
    </sheetView>
  </sheetViews>
  <sheetFormatPr defaultRowHeight="14.4" x14ac:dyDescent="0.3"/>
  <cols>
    <col min="1" max="16" width="8.88671875" style="12"/>
    <col min="17" max="17" width="24.5546875" style="12" bestFit="1" customWidth="1"/>
    <col min="18" max="18" width="40.88671875" style="12" customWidth="1"/>
    <col min="19"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P15" sqref="P15"/>
    </sheetView>
  </sheetViews>
  <sheetFormatPr defaultRowHeight="14.4" x14ac:dyDescent="0.3"/>
  <cols>
    <col min="1" max="1" width="12.5546875" bestFit="1" customWidth="1"/>
    <col min="2" max="2" width="14.88671875" bestFit="1" customWidth="1"/>
  </cols>
  <sheetData>
    <row r="3" spans="1:2" x14ac:dyDescent="0.3">
      <c r="A3" s="6" t="s">
        <v>37</v>
      </c>
      <c r="B3" t="s">
        <v>39</v>
      </c>
    </row>
    <row r="4" spans="1:2" x14ac:dyDescent="0.3">
      <c r="A4" s="7" t="s">
        <v>47</v>
      </c>
      <c r="B4" s="8">
        <v>3</v>
      </c>
    </row>
    <row r="5" spans="1:2" x14ac:dyDescent="0.3">
      <c r="A5" s="7" t="s">
        <v>61</v>
      </c>
      <c r="B5" s="8">
        <v>32</v>
      </c>
    </row>
    <row r="6" spans="1:2" x14ac:dyDescent="0.3">
      <c r="A6" s="7" t="s">
        <v>49</v>
      </c>
      <c r="B6" s="8">
        <v>7</v>
      </c>
    </row>
    <row r="7" spans="1:2" x14ac:dyDescent="0.3">
      <c r="A7" s="7" t="s">
        <v>52</v>
      </c>
      <c r="B7" s="8">
        <v>10</v>
      </c>
    </row>
    <row r="8" spans="1:2" x14ac:dyDescent="0.3">
      <c r="A8" s="7" t="s">
        <v>48</v>
      </c>
      <c r="B8" s="8">
        <v>6</v>
      </c>
    </row>
    <row r="9" spans="1:2" x14ac:dyDescent="0.3">
      <c r="A9" s="7" t="s">
        <v>50</v>
      </c>
      <c r="B9" s="8">
        <v>4</v>
      </c>
    </row>
    <row r="10" spans="1:2" x14ac:dyDescent="0.3">
      <c r="A10" s="7" t="s">
        <v>53</v>
      </c>
      <c r="B10" s="8">
        <v>9</v>
      </c>
    </row>
    <row r="11" spans="1:2" x14ac:dyDescent="0.3">
      <c r="A11" s="7" t="s">
        <v>54</v>
      </c>
      <c r="B11" s="8">
        <v>4</v>
      </c>
    </row>
    <row r="12" spans="1:2" x14ac:dyDescent="0.3">
      <c r="A12" s="7" t="s">
        <v>55</v>
      </c>
      <c r="B12" s="8">
        <v>5</v>
      </c>
    </row>
    <row r="13" spans="1:2" x14ac:dyDescent="0.3">
      <c r="A13" s="7" t="s">
        <v>51</v>
      </c>
      <c r="B13" s="8">
        <v>12</v>
      </c>
    </row>
    <row r="14" spans="1:2" x14ac:dyDescent="0.3">
      <c r="A14" s="7" t="s">
        <v>56</v>
      </c>
      <c r="B14" s="8">
        <v>10</v>
      </c>
    </row>
    <row r="15" spans="1:2" x14ac:dyDescent="0.3">
      <c r="A15" s="7" t="s">
        <v>57</v>
      </c>
      <c r="B15" s="8">
        <v>15</v>
      </c>
    </row>
    <row r="16" spans="1:2" x14ac:dyDescent="0.3">
      <c r="A16" s="7" t="s">
        <v>58</v>
      </c>
      <c r="B16" s="8">
        <v>9</v>
      </c>
    </row>
    <row r="17" spans="1:2" x14ac:dyDescent="0.3">
      <c r="A17" s="7" t="s">
        <v>62</v>
      </c>
      <c r="B17" s="8">
        <v>7</v>
      </c>
    </row>
    <row r="18" spans="1:2" x14ac:dyDescent="0.3">
      <c r="A18" s="7" t="s">
        <v>59</v>
      </c>
      <c r="B18" s="8">
        <v>17</v>
      </c>
    </row>
    <row r="19" spans="1:2" x14ac:dyDescent="0.3">
      <c r="A19" s="7" t="s">
        <v>38</v>
      </c>
      <c r="B19" s="8">
        <v>150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4.4" x14ac:dyDescent="0.3"/>
  <cols>
    <col min="1" max="1" width="12.5546875" customWidth="1"/>
    <col min="2" max="2" width="14.88671875" customWidth="1"/>
    <col min="3" max="3" width="7.21875" customWidth="1"/>
    <col min="4" max="4" width="6.88671875" customWidth="1"/>
    <col min="5" max="5" width="7.5546875" customWidth="1"/>
    <col min="6" max="6" width="6.6640625" customWidth="1"/>
    <col min="7" max="8" width="7.77734375" customWidth="1"/>
    <col min="9" max="9" width="7.88671875" customWidth="1"/>
    <col min="10" max="10" width="10.77734375" bestFit="1" customWidth="1"/>
  </cols>
  <sheetData>
    <row r="3" spans="1:2" x14ac:dyDescent="0.3">
      <c r="A3" s="6" t="s">
        <v>37</v>
      </c>
      <c r="B3" t="s">
        <v>39</v>
      </c>
    </row>
    <row r="4" spans="1:2" x14ac:dyDescent="0.3">
      <c r="A4" s="7" t="s">
        <v>20</v>
      </c>
      <c r="B4" s="8">
        <v>73</v>
      </c>
    </row>
    <row r="5" spans="1:2" x14ac:dyDescent="0.3">
      <c r="A5" s="7" t="s">
        <v>23</v>
      </c>
      <c r="B5" s="8">
        <v>62</v>
      </c>
    </row>
    <row r="6" spans="1:2" x14ac:dyDescent="0.3">
      <c r="A6" s="7" t="s">
        <v>70</v>
      </c>
      <c r="B6" s="8">
        <v>15</v>
      </c>
    </row>
    <row r="7" spans="1:2" x14ac:dyDescent="0.3">
      <c r="A7" s="7" t="s">
        <v>38</v>
      </c>
      <c r="B7" s="8">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H28" sqref="H28"/>
    </sheetView>
  </sheetViews>
  <sheetFormatPr defaultRowHeight="14.4" x14ac:dyDescent="0.3"/>
  <cols>
    <col min="1" max="1" width="12.5546875" customWidth="1"/>
    <col min="2" max="2" width="24.77734375" customWidth="1"/>
    <col min="3" max="3" width="24.88671875" customWidth="1"/>
    <col min="4" max="4" width="24.21875" customWidth="1"/>
    <col min="5" max="5" width="10.77734375" customWidth="1"/>
    <col min="6" max="7" width="9.109375" bestFit="1" customWidth="1"/>
    <col min="8" max="8" width="29.6640625" bestFit="1" customWidth="1"/>
    <col min="9" max="9" width="34.44140625" bestFit="1" customWidth="1"/>
  </cols>
  <sheetData>
    <row r="3" spans="1:4" x14ac:dyDescent="0.3">
      <c r="A3" s="6" t="s">
        <v>37</v>
      </c>
      <c r="B3" t="s">
        <v>43</v>
      </c>
      <c r="C3" t="s">
        <v>44</v>
      </c>
      <c r="D3" t="s">
        <v>45</v>
      </c>
    </row>
    <row r="4" spans="1:4" x14ac:dyDescent="0.3">
      <c r="A4" s="11" t="s">
        <v>72</v>
      </c>
      <c r="B4" s="1">
        <v>2360</v>
      </c>
      <c r="C4" s="1">
        <v>1180</v>
      </c>
      <c r="D4" s="1">
        <v>620</v>
      </c>
    </row>
    <row r="5" spans="1:4" x14ac:dyDescent="0.3">
      <c r="A5" s="11" t="s">
        <v>73</v>
      </c>
      <c r="B5" s="1">
        <v>3807</v>
      </c>
      <c r="C5" s="1">
        <v>1834</v>
      </c>
      <c r="D5" s="1">
        <v>996</v>
      </c>
    </row>
    <row r="6" spans="1:4" x14ac:dyDescent="0.3">
      <c r="A6" s="11" t="s">
        <v>71</v>
      </c>
      <c r="B6" s="1">
        <v>5852</v>
      </c>
      <c r="C6" s="1">
        <v>2939</v>
      </c>
      <c r="D6" s="1">
        <v>1661</v>
      </c>
    </row>
    <row r="7" spans="1:4" x14ac:dyDescent="0.3">
      <c r="A7" s="11" t="s">
        <v>38</v>
      </c>
      <c r="B7" s="1">
        <v>12019</v>
      </c>
      <c r="C7" s="1">
        <v>5953</v>
      </c>
      <c r="D7" s="1">
        <v>3277</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6"/>
  <sheetViews>
    <sheetView workbookViewId="0"/>
  </sheetViews>
  <sheetFormatPr defaultRowHeight="14.4" x14ac:dyDescent="0.3"/>
  <cols>
    <col min="1" max="1" width="24.77734375" customWidth="1"/>
    <col min="2" max="2" width="24.88671875" customWidth="1"/>
    <col min="3" max="3" width="24.21875" customWidth="1"/>
    <col min="4" max="4" width="5" customWidth="1"/>
    <col min="5" max="6" width="24.88671875" customWidth="1"/>
    <col min="7" max="7" width="5.88671875" customWidth="1"/>
    <col min="8" max="9" width="24.21875" customWidth="1"/>
    <col min="10" max="10" width="29.6640625" customWidth="1"/>
    <col min="11" max="11" width="29.77734375" customWidth="1"/>
    <col min="12" max="12" width="29" customWidth="1"/>
    <col min="13" max="13" width="29" bestFit="1" customWidth="1"/>
  </cols>
  <sheetData>
    <row r="5" spans="1:3" x14ac:dyDescent="0.3">
      <c r="A5" t="s">
        <v>43</v>
      </c>
      <c r="B5" t="s">
        <v>44</v>
      </c>
      <c r="C5" t="s">
        <v>45</v>
      </c>
    </row>
    <row r="6" spans="1:3" x14ac:dyDescent="0.3">
      <c r="A6" s="2">
        <v>12019</v>
      </c>
      <c r="B6" s="2">
        <v>5953</v>
      </c>
      <c r="C6" s="2">
        <v>3277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showGridLines="0" workbookViewId="0">
      <selection activeCell="A2" sqref="A2"/>
    </sheetView>
  </sheetViews>
  <sheetFormatPr defaultRowHeight="14.4" x14ac:dyDescent="0.3"/>
  <cols>
    <col min="1" max="2" width="15.77734375" customWidth="1"/>
    <col min="3" max="3" width="23.21875" bestFit="1" customWidth="1"/>
    <col min="4" max="4" width="11" bestFit="1" customWidth="1"/>
    <col min="5" max="5" width="9" bestFit="1" customWidth="1"/>
    <col min="6" max="6" width="19.109375" customWidth="1"/>
    <col min="7" max="7" width="20.109375" customWidth="1"/>
    <col min="8" max="8" width="12.6640625" customWidth="1"/>
    <col min="9" max="9" width="16.109375" customWidth="1"/>
    <col min="10" max="10" width="10.21875" style="2" customWidth="1"/>
    <col min="11" max="11" width="18.6640625" style="2" customWidth="1"/>
    <col min="12" max="12" width="14.5546875" customWidth="1"/>
    <col min="13" max="13" width="12.33203125" customWidth="1"/>
    <col min="14" max="14" width="25.21875" bestFit="1" customWidth="1"/>
    <col min="15" max="16" width="25.21875" customWidth="1"/>
    <col min="17" max="17" width="20.44140625" bestFit="1" customWidth="1"/>
    <col min="18" max="18" width="20.5546875" bestFit="1" customWidth="1"/>
    <col min="19" max="19" width="19.88671875" bestFit="1" customWidth="1"/>
  </cols>
  <sheetData>
    <row r="1" spans="1:19" x14ac:dyDescent="0.3">
      <c r="A1" s="3" t="s">
        <v>16</v>
      </c>
      <c r="B1" s="3" t="s">
        <v>69</v>
      </c>
      <c r="C1" s="3" t="s">
        <v>17</v>
      </c>
      <c r="D1" s="3" t="s">
        <v>46</v>
      </c>
      <c r="E1" s="3" t="s">
        <v>60</v>
      </c>
      <c r="F1" s="3" t="s">
        <v>1</v>
      </c>
      <c r="G1" s="3" t="s">
        <v>2</v>
      </c>
      <c r="H1" s="3" t="s">
        <v>3</v>
      </c>
      <c r="I1" s="3" t="s">
        <v>4</v>
      </c>
      <c r="J1" s="5" t="s">
        <v>35</v>
      </c>
      <c r="K1" s="5" t="s">
        <v>36</v>
      </c>
      <c r="L1" s="3" t="s">
        <v>10</v>
      </c>
      <c r="M1" s="3" t="s">
        <v>0</v>
      </c>
      <c r="N1" s="3" t="s">
        <v>63</v>
      </c>
      <c r="O1" s="3" t="s">
        <v>64</v>
      </c>
      <c r="P1" s="3" t="s">
        <v>65</v>
      </c>
      <c r="Q1" s="3" t="s">
        <v>40</v>
      </c>
      <c r="R1" s="3" t="s">
        <v>41</v>
      </c>
      <c r="S1" s="3" t="s">
        <v>42</v>
      </c>
    </row>
    <row r="2" spans="1:19" x14ac:dyDescent="0.3">
      <c r="A2" t="s">
        <v>18</v>
      </c>
      <c r="B2" t="s">
        <v>20</v>
      </c>
      <c r="C2" t="s">
        <v>19</v>
      </c>
      <c r="D2" s="9" t="s">
        <v>47</v>
      </c>
      <c r="E2" s="10">
        <v>42736</v>
      </c>
      <c r="F2" s="1">
        <v>600</v>
      </c>
      <c r="G2" s="1">
        <v>900</v>
      </c>
      <c r="H2" s="1">
        <v>800</v>
      </c>
      <c r="I2" s="1">
        <v>700</v>
      </c>
      <c r="J2" s="2">
        <v>3</v>
      </c>
      <c r="K2" s="2">
        <f>I2*J2</f>
        <v>2100</v>
      </c>
      <c r="L2" t="s">
        <v>11</v>
      </c>
      <c r="M2" t="s">
        <v>5</v>
      </c>
      <c r="N2" s="9">
        <f>Table1[[#This Row],[Quantity]]*Table1[[#This Row],[Retail Price ( Ex VAT)]]</f>
        <v>2700</v>
      </c>
      <c r="O2" s="9">
        <f>Table1[[#This Row],[Quantity]]*Table1[[#This Row],[Trade Price ]]</f>
        <v>2400</v>
      </c>
      <c r="P2" s="9">
        <f>Table1[[#This Row],[Quantity]]*Table1[[#This Row],[Wholesale Price]]</f>
        <v>2100</v>
      </c>
      <c r="Q2" s="9">
        <f>Table1[[#This Row],[Total Sale Amount - Retail]]-Table1[[#This Row],[Cost Price per Item ]]*Table1[[#This Row],[Quantity]]</f>
        <v>900</v>
      </c>
      <c r="R2" s="9">
        <f>Table1[[#This Row],[Total Sale Amount - Trade]]-Table1[[#This Row],[Cost Price per Item ]]*Table1[[#This Row],[Quantity]]</f>
        <v>600</v>
      </c>
      <c r="S2" s="9">
        <f>Table1[[#This Row],[Total Sale Amount - WholeSale]]-Table1[[#This Row],[Cost Price per Item ]]*Table1[[#This Row],[Quantity]]</f>
        <v>300</v>
      </c>
    </row>
    <row r="3" spans="1:19" x14ac:dyDescent="0.3">
      <c r="A3" t="s">
        <v>21</v>
      </c>
      <c r="B3" t="s">
        <v>70</v>
      </c>
      <c r="C3" t="s">
        <v>22</v>
      </c>
      <c r="D3" s="9" t="s">
        <v>48</v>
      </c>
      <c r="E3" s="10">
        <v>42736</v>
      </c>
      <c r="F3" s="1">
        <v>300</v>
      </c>
      <c r="G3" s="1">
        <v>450</v>
      </c>
      <c r="H3" s="1">
        <v>350</v>
      </c>
      <c r="I3" s="1">
        <v>330</v>
      </c>
      <c r="J3" s="2">
        <v>6</v>
      </c>
      <c r="K3" s="2">
        <f t="shared" ref="K3:K17" si="0">I3*J3</f>
        <v>1980</v>
      </c>
      <c r="L3" s="4" t="s">
        <v>12</v>
      </c>
      <c r="M3" t="s">
        <v>6</v>
      </c>
      <c r="N3" s="9">
        <f>Table1[[#This Row],[Quantity]]*Table1[[#This Row],[Retail Price ( Ex VAT)]]</f>
        <v>2700</v>
      </c>
      <c r="O3" s="9">
        <f>Table1[[#This Row],[Quantity]]*Table1[[#This Row],[Trade Price ]]</f>
        <v>2100</v>
      </c>
      <c r="P3" s="9">
        <f>Table1[[#This Row],[Quantity]]*Table1[[#This Row],[Wholesale Price]]</f>
        <v>1980</v>
      </c>
      <c r="Q3" s="9">
        <f>Table1[[#This Row],[Total Sale Amount - Retail]]-Table1[[#This Row],[Cost Price per Item ]]*Table1[[#This Row],[Quantity]]</f>
        <v>900</v>
      </c>
      <c r="R3" s="9">
        <f>Table1[[#This Row],[Total Sale Amount - Trade]]-Table1[[#This Row],[Cost Price per Item ]]*Table1[[#This Row],[Quantity]]</f>
        <v>300</v>
      </c>
      <c r="S3" s="9">
        <f>Table1[[#This Row],[Total Sale Amount - WholeSale]]-Table1[[#This Row],[Cost Price per Item ]]*Table1[[#This Row],[Quantity]]</f>
        <v>180</v>
      </c>
    </row>
    <row r="4" spans="1:19" x14ac:dyDescent="0.3">
      <c r="A4" t="s">
        <v>24</v>
      </c>
      <c r="B4" t="s">
        <v>20</v>
      </c>
      <c r="C4" t="s">
        <v>25</v>
      </c>
      <c r="D4" s="9" t="s">
        <v>62</v>
      </c>
      <c r="E4" s="10">
        <v>42736</v>
      </c>
      <c r="F4" s="1">
        <v>160</v>
      </c>
      <c r="G4" s="1">
        <v>240</v>
      </c>
      <c r="H4" s="1">
        <v>200</v>
      </c>
      <c r="I4" s="1">
        <v>180</v>
      </c>
      <c r="J4" s="2">
        <v>7</v>
      </c>
      <c r="K4" s="2">
        <f t="shared" si="0"/>
        <v>1260</v>
      </c>
      <c r="L4" s="4" t="s">
        <v>13</v>
      </c>
      <c r="M4" t="s">
        <v>7</v>
      </c>
      <c r="N4" s="9">
        <f>Table1[[#This Row],[Quantity]]*Table1[[#This Row],[Retail Price ( Ex VAT)]]</f>
        <v>1680</v>
      </c>
      <c r="O4" s="9">
        <f>Table1[[#This Row],[Quantity]]*Table1[[#This Row],[Trade Price ]]</f>
        <v>1400</v>
      </c>
      <c r="P4" s="9">
        <f>Table1[[#This Row],[Quantity]]*Table1[[#This Row],[Wholesale Price]]</f>
        <v>1260</v>
      </c>
      <c r="Q4" s="9">
        <f>Table1[[#This Row],[Total Sale Amount - Retail]]-Table1[[#This Row],[Cost Price per Item ]]*Table1[[#This Row],[Quantity]]</f>
        <v>560</v>
      </c>
      <c r="R4" s="9">
        <f>Table1[[#This Row],[Total Sale Amount - Trade]]-Table1[[#This Row],[Cost Price per Item ]]*Table1[[#This Row],[Quantity]]</f>
        <v>280</v>
      </c>
      <c r="S4" s="9">
        <f>Table1[[#This Row],[Total Sale Amount - WholeSale]]-Table1[[#This Row],[Cost Price per Item ]]*Table1[[#This Row],[Quantity]]</f>
        <v>140</v>
      </c>
    </row>
    <row r="5" spans="1:19" x14ac:dyDescent="0.3">
      <c r="A5" t="s">
        <v>26</v>
      </c>
      <c r="B5" t="s">
        <v>23</v>
      </c>
      <c r="C5" t="s">
        <v>27</v>
      </c>
      <c r="D5" s="9" t="s">
        <v>61</v>
      </c>
      <c r="E5" s="10">
        <v>42768</v>
      </c>
      <c r="F5" s="1">
        <v>21</v>
      </c>
      <c r="G5" s="1">
        <v>32</v>
      </c>
      <c r="H5" s="1">
        <v>28</v>
      </c>
      <c r="I5" s="1">
        <v>24</v>
      </c>
      <c r="J5" s="2">
        <v>32</v>
      </c>
      <c r="K5" s="2">
        <f t="shared" si="0"/>
        <v>768</v>
      </c>
      <c r="L5" s="4" t="s">
        <v>14</v>
      </c>
      <c r="M5" t="s">
        <v>8</v>
      </c>
      <c r="N5" s="9">
        <f>Table1[[#This Row],[Quantity]]*Table1[[#This Row],[Retail Price ( Ex VAT)]]</f>
        <v>1024</v>
      </c>
      <c r="O5" s="9">
        <f>Table1[[#This Row],[Quantity]]*Table1[[#This Row],[Trade Price ]]</f>
        <v>896</v>
      </c>
      <c r="P5" s="9">
        <f>Table1[[#This Row],[Quantity]]*Table1[[#This Row],[Wholesale Price]]</f>
        <v>768</v>
      </c>
      <c r="Q5" s="9">
        <f>Table1[[#This Row],[Total Sale Amount - Retail]]-Table1[[#This Row],[Cost Price per Item ]]*Table1[[#This Row],[Quantity]]</f>
        <v>352</v>
      </c>
      <c r="R5" s="9">
        <f>Table1[[#This Row],[Total Sale Amount - Trade]]-Table1[[#This Row],[Cost Price per Item ]]*Table1[[#This Row],[Quantity]]</f>
        <v>224</v>
      </c>
      <c r="S5" s="9">
        <f>Table1[[#This Row],[Total Sale Amount - WholeSale]]-Table1[[#This Row],[Cost Price per Item ]]*Table1[[#This Row],[Quantity]]</f>
        <v>96</v>
      </c>
    </row>
    <row r="6" spans="1:19" x14ac:dyDescent="0.3">
      <c r="A6" t="s">
        <v>28</v>
      </c>
      <c r="B6" t="s">
        <v>20</v>
      </c>
      <c r="C6" t="s">
        <v>29</v>
      </c>
      <c r="D6" s="9" t="s">
        <v>49</v>
      </c>
      <c r="E6" s="10">
        <v>42768</v>
      </c>
      <c r="F6" s="1">
        <v>130</v>
      </c>
      <c r="G6" s="1">
        <v>195</v>
      </c>
      <c r="H6" s="1">
        <v>160</v>
      </c>
      <c r="I6" s="1">
        <v>150</v>
      </c>
      <c r="J6" s="2">
        <v>7</v>
      </c>
      <c r="K6" s="2">
        <f t="shared" si="0"/>
        <v>1050</v>
      </c>
      <c r="L6" s="4" t="s">
        <v>15</v>
      </c>
      <c r="M6" t="s">
        <v>9</v>
      </c>
      <c r="N6" s="9">
        <f>Table1[[#This Row],[Quantity]]*Table1[[#This Row],[Retail Price ( Ex VAT)]]</f>
        <v>1365</v>
      </c>
      <c r="O6" s="9">
        <f>Table1[[#This Row],[Quantity]]*Table1[[#This Row],[Trade Price ]]</f>
        <v>1120</v>
      </c>
      <c r="P6" s="9">
        <f>Table1[[#This Row],[Quantity]]*Table1[[#This Row],[Wholesale Price]]</f>
        <v>1050</v>
      </c>
      <c r="Q6" s="9">
        <f>Table1[[#This Row],[Total Sale Amount - Retail]]-Table1[[#This Row],[Cost Price per Item ]]*Table1[[#This Row],[Quantity]]</f>
        <v>455</v>
      </c>
      <c r="R6" s="9">
        <f>Table1[[#This Row],[Total Sale Amount - Trade]]-Table1[[#This Row],[Cost Price per Item ]]*Table1[[#This Row],[Quantity]]</f>
        <v>210</v>
      </c>
      <c r="S6" s="9">
        <f>Table1[[#This Row],[Total Sale Amount - WholeSale]]-Table1[[#This Row],[Cost Price per Item ]]*Table1[[#This Row],[Quantity]]</f>
        <v>140</v>
      </c>
    </row>
    <row r="7" spans="1:19" x14ac:dyDescent="0.3">
      <c r="A7" t="s">
        <v>30</v>
      </c>
      <c r="B7" t="s">
        <v>20</v>
      </c>
      <c r="C7" t="s">
        <v>29</v>
      </c>
      <c r="D7" s="9" t="s">
        <v>50</v>
      </c>
      <c r="E7" s="10">
        <v>42768</v>
      </c>
      <c r="F7" s="1">
        <v>600</v>
      </c>
      <c r="G7" s="1">
        <v>900</v>
      </c>
      <c r="H7" s="1">
        <v>800</v>
      </c>
      <c r="I7" s="1">
        <v>700</v>
      </c>
      <c r="J7" s="2">
        <v>4</v>
      </c>
      <c r="K7" s="2">
        <f t="shared" si="0"/>
        <v>2800</v>
      </c>
      <c r="L7" t="s">
        <v>11</v>
      </c>
      <c r="M7" t="s">
        <v>5</v>
      </c>
      <c r="N7" s="9">
        <f>Table1[[#This Row],[Quantity]]*Table1[[#This Row],[Retail Price ( Ex VAT)]]</f>
        <v>3600</v>
      </c>
      <c r="O7" s="9">
        <f>Table1[[#This Row],[Quantity]]*Table1[[#This Row],[Trade Price ]]</f>
        <v>3200</v>
      </c>
      <c r="P7" s="9">
        <f>Table1[[#This Row],[Quantity]]*Table1[[#This Row],[Wholesale Price]]</f>
        <v>2800</v>
      </c>
      <c r="Q7" s="9">
        <f>Table1[[#This Row],[Total Sale Amount - Retail]]-Table1[[#This Row],[Cost Price per Item ]]*Table1[[#This Row],[Quantity]]</f>
        <v>1200</v>
      </c>
      <c r="R7" s="9">
        <f>Table1[[#This Row],[Total Sale Amount - Trade]]-Table1[[#This Row],[Cost Price per Item ]]*Table1[[#This Row],[Quantity]]</f>
        <v>800</v>
      </c>
      <c r="S7" s="9">
        <f>Table1[[#This Row],[Total Sale Amount - WholeSale]]-Table1[[#This Row],[Cost Price per Item ]]*Table1[[#This Row],[Quantity]]</f>
        <v>400</v>
      </c>
    </row>
    <row r="8" spans="1:19" x14ac:dyDescent="0.3">
      <c r="A8" t="s">
        <v>31</v>
      </c>
      <c r="B8" t="s">
        <v>20</v>
      </c>
      <c r="C8" t="s">
        <v>32</v>
      </c>
      <c r="D8" s="9" t="s">
        <v>51</v>
      </c>
      <c r="E8" s="10">
        <v>42768</v>
      </c>
      <c r="F8" s="1">
        <v>300</v>
      </c>
      <c r="G8" s="1">
        <v>450</v>
      </c>
      <c r="H8" s="1">
        <v>350</v>
      </c>
      <c r="I8" s="1">
        <v>330</v>
      </c>
      <c r="J8" s="2">
        <v>12</v>
      </c>
      <c r="K8" s="2">
        <f t="shared" si="0"/>
        <v>3960</v>
      </c>
      <c r="L8" s="4" t="s">
        <v>12</v>
      </c>
      <c r="M8" t="s">
        <v>6</v>
      </c>
      <c r="N8" s="9">
        <f>Table1[[#This Row],[Quantity]]*Table1[[#This Row],[Retail Price ( Ex VAT)]]</f>
        <v>5400</v>
      </c>
      <c r="O8" s="9">
        <f>Table1[[#This Row],[Quantity]]*Table1[[#This Row],[Trade Price ]]</f>
        <v>4200</v>
      </c>
      <c r="P8" s="9">
        <f>Table1[[#This Row],[Quantity]]*Table1[[#This Row],[Wholesale Price]]</f>
        <v>3960</v>
      </c>
      <c r="Q8" s="9">
        <f>Table1[[#This Row],[Total Sale Amount - Retail]]-Table1[[#This Row],[Cost Price per Item ]]*Table1[[#This Row],[Quantity]]</f>
        <v>1800</v>
      </c>
      <c r="R8" s="9">
        <f>Table1[[#This Row],[Total Sale Amount - Trade]]-Table1[[#This Row],[Cost Price per Item ]]*Table1[[#This Row],[Quantity]]</f>
        <v>600</v>
      </c>
      <c r="S8" s="9">
        <f>Table1[[#This Row],[Total Sale Amount - WholeSale]]-Table1[[#This Row],[Cost Price per Item ]]*Table1[[#This Row],[Quantity]]</f>
        <v>360</v>
      </c>
    </row>
    <row r="9" spans="1:19" x14ac:dyDescent="0.3">
      <c r="A9" t="s">
        <v>33</v>
      </c>
      <c r="B9" t="s">
        <v>23</v>
      </c>
      <c r="C9" t="s">
        <v>34</v>
      </c>
      <c r="D9" s="9" t="s">
        <v>52</v>
      </c>
      <c r="E9" s="10">
        <v>42797</v>
      </c>
      <c r="F9" s="1">
        <v>160</v>
      </c>
      <c r="G9" s="1">
        <v>240</v>
      </c>
      <c r="H9" s="1">
        <v>200</v>
      </c>
      <c r="I9" s="1">
        <v>180</v>
      </c>
      <c r="J9" s="2">
        <v>8</v>
      </c>
      <c r="K9" s="2">
        <f t="shared" si="0"/>
        <v>1440</v>
      </c>
      <c r="L9" s="4" t="s">
        <v>13</v>
      </c>
      <c r="M9" t="s">
        <v>7</v>
      </c>
      <c r="N9" s="9">
        <f>Table1[[#This Row],[Quantity]]*Table1[[#This Row],[Retail Price ( Ex VAT)]]</f>
        <v>1920</v>
      </c>
      <c r="O9" s="9">
        <f>Table1[[#This Row],[Quantity]]*Table1[[#This Row],[Trade Price ]]</f>
        <v>1600</v>
      </c>
      <c r="P9" s="9">
        <f>Table1[[#This Row],[Quantity]]*Table1[[#This Row],[Wholesale Price]]</f>
        <v>1440</v>
      </c>
      <c r="Q9" s="9">
        <f>Table1[[#This Row],[Total Sale Amount - Retail]]-Table1[[#This Row],[Cost Price per Item ]]*Table1[[#This Row],[Quantity]]</f>
        <v>640</v>
      </c>
      <c r="R9" s="9">
        <f>Table1[[#This Row],[Total Sale Amount - Trade]]-Table1[[#This Row],[Cost Price per Item ]]*Table1[[#This Row],[Quantity]]</f>
        <v>320</v>
      </c>
      <c r="S9" s="9">
        <f>Table1[[#This Row],[Total Sale Amount - WholeSale]]-Table1[[#This Row],[Cost Price per Item ]]*Table1[[#This Row],[Quantity]]</f>
        <v>160</v>
      </c>
    </row>
    <row r="10" spans="1:19" x14ac:dyDescent="0.3">
      <c r="A10" t="s">
        <v>18</v>
      </c>
      <c r="B10" t="s">
        <v>20</v>
      </c>
      <c r="C10" t="s">
        <v>19</v>
      </c>
      <c r="D10" s="9" t="s">
        <v>52</v>
      </c>
      <c r="E10" s="10">
        <v>42797</v>
      </c>
      <c r="F10" s="1">
        <v>21</v>
      </c>
      <c r="G10" s="1">
        <v>32</v>
      </c>
      <c r="H10" s="1">
        <v>28</v>
      </c>
      <c r="I10" s="1">
        <v>24</v>
      </c>
      <c r="J10" s="2">
        <v>2</v>
      </c>
      <c r="K10" s="2">
        <f t="shared" si="0"/>
        <v>48</v>
      </c>
      <c r="L10" s="4" t="s">
        <v>14</v>
      </c>
      <c r="M10" t="s">
        <v>8</v>
      </c>
      <c r="N10" s="9">
        <f>Table1[[#This Row],[Quantity]]*Table1[[#This Row],[Retail Price ( Ex VAT)]]</f>
        <v>64</v>
      </c>
      <c r="O10" s="9">
        <f>Table1[[#This Row],[Quantity]]*Table1[[#This Row],[Trade Price ]]</f>
        <v>56</v>
      </c>
      <c r="P10" s="9">
        <f>Table1[[#This Row],[Quantity]]*Table1[[#This Row],[Wholesale Price]]</f>
        <v>48</v>
      </c>
      <c r="Q10" s="9">
        <f>Table1[[#This Row],[Total Sale Amount - Retail]]-Table1[[#This Row],[Cost Price per Item ]]*Table1[[#This Row],[Quantity]]</f>
        <v>22</v>
      </c>
      <c r="R10" s="9">
        <f>Table1[[#This Row],[Total Sale Amount - Trade]]-Table1[[#This Row],[Cost Price per Item ]]*Table1[[#This Row],[Quantity]]</f>
        <v>14</v>
      </c>
      <c r="S10" s="9">
        <f>Table1[[#This Row],[Total Sale Amount - WholeSale]]-Table1[[#This Row],[Cost Price per Item ]]*Table1[[#This Row],[Quantity]]</f>
        <v>6</v>
      </c>
    </row>
    <row r="11" spans="1:19" x14ac:dyDescent="0.3">
      <c r="A11" t="s">
        <v>21</v>
      </c>
      <c r="B11" t="s">
        <v>70</v>
      </c>
      <c r="C11" t="s">
        <v>22</v>
      </c>
      <c r="D11" s="9" t="s">
        <v>53</v>
      </c>
      <c r="E11" s="10">
        <v>42797</v>
      </c>
      <c r="F11" s="1">
        <v>130</v>
      </c>
      <c r="G11" s="1">
        <v>195</v>
      </c>
      <c r="H11" s="1">
        <v>160</v>
      </c>
      <c r="I11" s="1">
        <v>150</v>
      </c>
      <c r="J11" s="2">
        <v>9</v>
      </c>
      <c r="K11" s="2">
        <f t="shared" si="0"/>
        <v>1350</v>
      </c>
      <c r="L11" s="4" t="s">
        <v>15</v>
      </c>
      <c r="M11" t="s">
        <v>9</v>
      </c>
      <c r="N11" s="9">
        <f>Table1[[#This Row],[Quantity]]*Table1[[#This Row],[Retail Price ( Ex VAT)]]</f>
        <v>1755</v>
      </c>
      <c r="O11" s="9">
        <f>Table1[[#This Row],[Quantity]]*Table1[[#This Row],[Trade Price ]]</f>
        <v>1440</v>
      </c>
      <c r="P11" s="9">
        <f>Table1[[#This Row],[Quantity]]*Table1[[#This Row],[Wholesale Price]]</f>
        <v>1350</v>
      </c>
      <c r="Q11" s="9">
        <f>Table1[[#This Row],[Total Sale Amount - Retail]]-Table1[[#This Row],[Cost Price per Item ]]*Table1[[#This Row],[Quantity]]</f>
        <v>585</v>
      </c>
      <c r="R11" s="9">
        <f>Table1[[#This Row],[Total Sale Amount - Trade]]-Table1[[#This Row],[Cost Price per Item ]]*Table1[[#This Row],[Quantity]]</f>
        <v>270</v>
      </c>
      <c r="S11" s="9">
        <f>Table1[[#This Row],[Total Sale Amount - WholeSale]]-Table1[[#This Row],[Cost Price per Item ]]*Table1[[#This Row],[Quantity]]</f>
        <v>180</v>
      </c>
    </row>
    <row r="12" spans="1:19" x14ac:dyDescent="0.3">
      <c r="A12" t="s">
        <v>24</v>
      </c>
      <c r="B12" t="s">
        <v>20</v>
      </c>
      <c r="C12" t="s">
        <v>25</v>
      </c>
      <c r="D12" s="9" t="s">
        <v>54</v>
      </c>
      <c r="E12" s="10">
        <v>42797</v>
      </c>
      <c r="F12" s="1">
        <v>600</v>
      </c>
      <c r="G12" s="1">
        <v>900</v>
      </c>
      <c r="H12" s="1">
        <v>800</v>
      </c>
      <c r="I12" s="1">
        <v>700</v>
      </c>
      <c r="J12" s="2">
        <v>4</v>
      </c>
      <c r="K12" s="2">
        <f t="shared" si="0"/>
        <v>2800</v>
      </c>
      <c r="L12" t="s">
        <v>11</v>
      </c>
      <c r="M12" t="s">
        <v>5</v>
      </c>
      <c r="N12" s="9">
        <f>Table1[[#This Row],[Quantity]]*Table1[[#This Row],[Retail Price ( Ex VAT)]]</f>
        <v>3600</v>
      </c>
      <c r="O12" s="9">
        <f>Table1[[#This Row],[Quantity]]*Table1[[#This Row],[Trade Price ]]</f>
        <v>3200</v>
      </c>
      <c r="P12" s="9">
        <f>Table1[[#This Row],[Quantity]]*Table1[[#This Row],[Wholesale Price]]</f>
        <v>2800</v>
      </c>
      <c r="Q12" s="9">
        <f>Table1[[#This Row],[Total Sale Amount - Retail]]-Table1[[#This Row],[Cost Price per Item ]]*Table1[[#This Row],[Quantity]]</f>
        <v>1200</v>
      </c>
      <c r="R12" s="9">
        <f>Table1[[#This Row],[Total Sale Amount - Trade]]-Table1[[#This Row],[Cost Price per Item ]]*Table1[[#This Row],[Quantity]]</f>
        <v>800</v>
      </c>
      <c r="S12" s="9">
        <f>Table1[[#This Row],[Total Sale Amount - WholeSale]]-Table1[[#This Row],[Cost Price per Item ]]*Table1[[#This Row],[Quantity]]</f>
        <v>400</v>
      </c>
    </row>
    <row r="13" spans="1:19" x14ac:dyDescent="0.3">
      <c r="A13" t="s">
        <v>26</v>
      </c>
      <c r="B13" t="s">
        <v>23</v>
      </c>
      <c r="C13" t="s">
        <v>27</v>
      </c>
      <c r="D13" s="9" t="s">
        <v>55</v>
      </c>
      <c r="E13" s="10">
        <v>42797</v>
      </c>
      <c r="F13" s="1">
        <v>300</v>
      </c>
      <c r="G13" s="1">
        <v>450</v>
      </c>
      <c r="H13" s="1">
        <v>350</v>
      </c>
      <c r="I13" s="1">
        <v>330</v>
      </c>
      <c r="J13" s="2">
        <v>5</v>
      </c>
      <c r="K13" s="2">
        <f t="shared" si="0"/>
        <v>1650</v>
      </c>
      <c r="L13" s="4" t="s">
        <v>12</v>
      </c>
      <c r="M13" t="s">
        <v>6</v>
      </c>
      <c r="N13" s="9">
        <f>Table1[[#This Row],[Quantity]]*Table1[[#This Row],[Retail Price ( Ex VAT)]]</f>
        <v>2250</v>
      </c>
      <c r="O13" s="9">
        <f>Table1[[#This Row],[Quantity]]*Table1[[#This Row],[Trade Price ]]</f>
        <v>1750</v>
      </c>
      <c r="P13" s="9">
        <f>Table1[[#This Row],[Quantity]]*Table1[[#This Row],[Wholesale Price]]</f>
        <v>1650</v>
      </c>
      <c r="Q13" s="9">
        <f>Table1[[#This Row],[Total Sale Amount - Retail]]-Table1[[#This Row],[Cost Price per Item ]]*Table1[[#This Row],[Quantity]]</f>
        <v>750</v>
      </c>
      <c r="R13" s="9">
        <f>Table1[[#This Row],[Total Sale Amount - Trade]]-Table1[[#This Row],[Cost Price per Item ]]*Table1[[#This Row],[Quantity]]</f>
        <v>250</v>
      </c>
      <c r="S13" s="9">
        <f>Table1[[#This Row],[Total Sale Amount - WholeSale]]-Table1[[#This Row],[Cost Price per Item ]]*Table1[[#This Row],[Quantity]]</f>
        <v>150</v>
      </c>
    </row>
    <row r="14" spans="1:19" x14ac:dyDescent="0.3">
      <c r="A14" t="s">
        <v>28</v>
      </c>
      <c r="B14" t="s">
        <v>20</v>
      </c>
      <c r="C14" t="s">
        <v>29</v>
      </c>
      <c r="D14" s="9" t="s">
        <v>56</v>
      </c>
      <c r="E14" s="10">
        <v>42797</v>
      </c>
      <c r="F14" s="1">
        <v>160</v>
      </c>
      <c r="G14" s="1">
        <v>240</v>
      </c>
      <c r="H14" s="1">
        <v>200</v>
      </c>
      <c r="I14" s="1">
        <v>180</v>
      </c>
      <c r="J14" s="2">
        <v>10</v>
      </c>
      <c r="K14" s="2">
        <f t="shared" si="0"/>
        <v>1800</v>
      </c>
      <c r="L14" s="4" t="s">
        <v>13</v>
      </c>
      <c r="M14" t="s">
        <v>7</v>
      </c>
      <c r="N14" s="9">
        <f>Table1[[#This Row],[Quantity]]*Table1[[#This Row],[Retail Price ( Ex VAT)]]</f>
        <v>2400</v>
      </c>
      <c r="O14" s="9">
        <f>Table1[[#This Row],[Quantity]]*Table1[[#This Row],[Trade Price ]]</f>
        <v>2000</v>
      </c>
      <c r="P14" s="9">
        <f>Table1[[#This Row],[Quantity]]*Table1[[#This Row],[Wholesale Price]]</f>
        <v>1800</v>
      </c>
      <c r="Q14" s="9">
        <f>Table1[[#This Row],[Total Sale Amount - Retail]]-Table1[[#This Row],[Cost Price per Item ]]*Table1[[#This Row],[Quantity]]</f>
        <v>800</v>
      </c>
      <c r="R14" s="9">
        <f>Table1[[#This Row],[Total Sale Amount - Trade]]-Table1[[#This Row],[Cost Price per Item ]]*Table1[[#This Row],[Quantity]]</f>
        <v>400</v>
      </c>
      <c r="S14" s="9">
        <f>Table1[[#This Row],[Total Sale Amount - WholeSale]]-Table1[[#This Row],[Cost Price per Item ]]*Table1[[#This Row],[Quantity]]</f>
        <v>200</v>
      </c>
    </row>
    <row r="15" spans="1:19" x14ac:dyDescent="0.3">
      <c r="A15" t="s">
        <v>30</v>
      </c>
      <c r="B15" t="s">
        <v>20</v>
      </c>
      <c r="C15" t="s">
        <v>29</v>
      </c>
      <c r="D15" s="9" t="s">
        <v>57</v>
      </c>
      <c r="E15" s="10">
        <v>42797</v>
      </c>
      <c r="F15" s="1">
        <v>21</v>
      </c>
      <c r="G15" s="1">
        <v>32</v>
      </c>
      <c r="H15" s="1">
        <v>28</v>
      </c>
      <c r="I15" s="1">
        <v>24</v>
      </c>
      <c r="J15" s="2">
        <v>15</v>
      </c>
      <c r="K15" s="2">
        <f t="shared" si="0"/>
        <v>360</v>
      </c>
      <c r="L15" s="4" t="s">
        <v>14</v>
      </c>
      <c r="M15" t="s">
        <v>8</v>
      </c>
      <c r="N15" s="9">
        <f>Table1[[#This Row],[Quantity]]*Table1[[#This Row],[Retail Price ( Ex VAT)]]</f>
        <v>480</v>
      </c>
      <c r="O15" s="9">
        <f>Table1[[#This Row],[Quantity]]*Table1[[#This Row],[Trade Price ]]</f>
        <v>420</v>
      </c>
      <c r="P15" s="9">
        <f>Table1[[#This Row],[Quantity]]*Table1[[#This Row],[Wholesale Price]]</f>
        <v>360</v>
      </c>
      <c r="Q15" s="9">
        <f>Table1[[#This Row],[Total Sale Amount - Retail]]-Table1[[#This Row],[Cost Price per Item ]]*Table1[[#This Row],[Quantity]]</f>
        <v>165</v>
      </c>
      <c r="R15" s="9">
        <f>Table1[[#This Row],[Total Sale Amount - Trade]]-Table1[[#This Row],[Cost Price per Item ]]*Table1[[#This Row],[Quantity]]</f>
        <v>105</v>
      </c>
      <c r="S15" s="9">
        <f>Table1[[#This Row],[Total Sale Amount - WholeSale]]-Table1[[#This Row],[Cost Price per Item ]]*Table1[[#This Row],[Quantity]]</f>
        <v>45</v>
      </c>
    </row>
    <row r="16" spans="1:19" x14ac:dyDescent="0.3">
      <c r="A16" t="s">
        <v>31</v>
      </c>
      <c r="B16" t="s">
        <v>20</v>
      </c>
      <c r="C16" t="s">
        <v>32</v>
      </c>
      <c r="D16" s="9" t="s">
        <v>58</v>
      </c>
      <c r="E16" s="10">
        <v>42797</v>
      </c>
      <c r="F16" s="1">
        <v>130</v>
      </c>
      <c r="G16" s="1">
        <v>195</v>
      </c>
      <c r="H16" s="1">
        <v>160</v>
      </c>
      <c r="I16" s="1">
        <v>150</v>
      </c>
      <c r="J16" s="2">
        <v>9</v>
      </c>
      <c r="K16" s="2">
        <f t="shared" si="0"/>
        <v>1350</v>
      </c>
      <c r="L16" s="4" t="s">
        <v>15</v>
      </c>
      <c r="M16" t="s">
        <v>9</v>
      </c>
      <c r="N16" s="9">
        <f>Table1[[#This Row],[Quantity]]*Table1[[#This Row],[Retail Price ( Ex VAT)]]</f>
        <v>1755</v>
      </c>
      <c r="O16" s="9">
        <f>Table1[[#This Row],[Quantity]]*Table1[[#This Row],[Trade Price ]]</f>
        <v>1440</v>
      </c>
      <c r="P16" s="9">
        <f>Table1[[#This Row],[Quantity]]*Table1[[#This Row],[Wholesale Price]]</f>
        <v>1350</v>
      </c>
      <c r="Q16" s="9">
        <f>Table1[[#This Row],[Total Sale Amount - Retail]]-Table1[[#This Row],[Cost Price per Item ]]*Table1[[#This Row],[Quantity]]</f>
        <v>585</v>
      </c>
      <c r="R16" s="9">
        <f>Table1[[#This Row],[Total Sale Amount - Trade]]-Table1[[#This Row],[Cost Price per Item ]]*Table1[[#This Row],[Quantity]]</f>
        <v>270</v>
      </c>
      <c r="S16" s="9">
        <f>Table1[[#This Row],[Total Sale Amount - WholeSale]]-Table1[[#This Row],[Cost Price per Item ]]*Table1[[#This Row],[Quantity]]</f>
        <v>180</v>
      </c>
    </row>
    <row r="17" spans="1:19" x14ac:dyDescent="0.3">
      <c r="A17" t="s">
        <v>33</v>
      </c>
      <c r="B17" t="s">
        <v>23</v>
      </c>
      <c r="C17" t="s">
        <v>34</v>
      </c>
      <c r="D17" s="9" t="s">
        <v>59</v>
      </c>
      <c r="E17" s="10">
        <v>42797</v>
      </c>
      <c r="F17" s="1">
        <v>130</v>
      </c>
      <c r="G17" s="1">
        <v>195</v>
      </c>
      <c r="H17" s="1">
        <v>160</v>
      </c>
      <c r="I17" s="1">
        <v>150</v>
      </c>
      <c r="J17" s="2">
        <v>17</v>
      </c>
      <c r="K17" s="2">
        <f t="shared" si="0"/>
        <v>2550</v>
      </c>
      <c r="L17" s="4" t="s">
        <v>15</v>
      </c>
      <c r="M17" t="s">
        <v>9</v>
      </c>
      <c r="N17" s="9">
        <f>Table1[[#This Row],[Quantity]]*Table1[[#This Row],[Retail Price ( Ex VAT)]]</f>
        <v>3315</v>
      </c>
      <c r="O17" s="9">
        <f>Table1[[#This Row],[Quantity]]*Table1[[#This Row],[Trade Price ]]</f>
        <v>2720</v>
      </c>
      <c r="P17" s="9">
        <f>Table1[[#This Row],[Quantity]]*Table1[[#This Row],[Wholesale Price]]</f>
        <v>2550</v>
      </c>
      <c r="Q17" s="9">
        <f>Table1[[#This Row],[Total Sale Amount - Retail]]-Table1[[#This Row],[Cost Price per Item ]]*Table1[[#This Row],[Quantity]]</f>
        <v>1105</v>
      </c>
      <c r="R17" s="9">
        <f>Table1[[#This Row],[Total Sale Amount - Trade]]-Table1[[#This Row],[Cost Price per Item ]]*Table1[[#This Row],[Quantity]]</f>
        <v>510</v>
      </c>
      <c r="S17" s="9">
        <f>Table1[[#This Row],[Total Sale Amount - WholeSale]]-Table1[[#This Row],[Cost Price per Item ]]*Table1[[#This Row],[Quantity]]</f>
        <v>340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per item</vt:lpstr>
      <vt:lpstr>Dashboard</vt:lpstr>
      <vt:lpstr>Daily Sales Count with trend</vt:lpstr>
      <vt:lpstr>Customer Business type - Sales</vt:lpstr>
      <vt:lpstr>ProfitMain</vt:lpstr>
      <vt:lpstr>Profit type</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2017-02-07T18:48:38Z</dcterms:created>
  <dcterms:modified xsi:type="dcterms:W3CDTF">2017-03-18T12:29:23Z</dcterms:modified>
</cp:coreProperties>
</file>