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aneerichardson/Google Drive/Data Analytics Bootcamp/Excel Challenge/"/>
    </mc:Choice>
  </mc:AlternateContent>
  <xr:revisionPtr revIDLastSave="0" documentId="13_ncr:1_{E7BA1B0F-FD30-DF4F-B40E-DF78C4ED1084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Pivot 1" sheetId="3" r:id="rId2"/>
    <sheet name="Pivot 2" sheetId="2" r:id="rId3"/>
    <sheet name="Pivot 3" sheetId="4" r:id="rId4"/>
    <sheet name="Bonus 1" sheetId="5" r:id="rId5"/>
    <sheet name="Conclusions" sheetId="6" r:id="rId6"/>
  </sheets>
  <definedNames>
    <definedName name="_xlnm._FilterDatabase" localSheetId="0" hidden="1">Data!$A$1:$R$4115</definedName>
  </definedNames>
  <calcPr calcId="191029"/>
  <pivotCaches>
    <pivotCache cacheId="10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5" l="1"/>
  <c r="H5" i="5"/>
  <c r="H6" i="5"/>
  <c r="H7" i="5"/>
  <c r="H8" i="5"/>
  <c r="H9" i="5"/>
  <c r="H10" i="5"/>
  <c r="H11" i="5"/>
  <c r="H12" i="5"/>
  <c r="H13" i="5"/>
  <c r="H14" i="5"/>
  <c r="H3" i="5"/>
  <c r="G4" i="5"/>
  <c r="G5" i="5"/>
  <c r="G6" i="5"/>
  <c r="G7" i="5"/>
  <c r="G8" i="5"/>
  <c r="G9" i="5"/>
  <c r="G10" i="5"/>
  <c r="G11" i="5"/>
  <c r="G12" i="5"/>
  <c r="G13" i="5"/>
  <c r="G14" i="5"/>
  <c r="G3" i="5"/>
  <c r="F4" i="5"/>
  <c r="F5" i="5"/>
  <c r="F6" i="5"/>
  <c r="F7" i="5"/>
  <c r="F8" i="5"/>
  <c r="F9" i="5"/>
  <c r="F10" i="5"/>
  <c r="F11" i="5"/>
  <c r="F12" i="5"/>
  <c r="F13" i="5"/>
  <c r="F14" i="5"/>
  <c r="F3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B14" i="5"/>
  <c r="B13" i="5"/>
  <c r="B10" i="5"/>
  <c r="B9" i="5"/>
  <c r="B8" i="5"/>
  <c r="B7" i="5"/>
  <c r="B6" i="5"/>
  <c r="B5" i="5"/>
  <c r="B12" i="5"/>
  <c r="B11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E3" i="5" l="1"/>
  <c r="E11" i="5"/>
  <c r="E7" i="5"/>
  <c r="E14" i="5"/>
  <c r="E10" i="5"/>
  <c r="E6" i="5"/>
  <c r="E13" i="5"/>
  <c r="E9" i="5"/>
  <c r="E5" i="5"/>
  <c r="E12" i="5"/>
  <c r="E8" i="5"/>
  <c r="E4" i="5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<sst xmlns="http://schemas.openxmlformats.org/spreadsheetml/2006/main" count="24823" uniqueCount="8403">
  <si>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</si>
  <si>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</si>
  <si>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</si>
  <si>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</si>
  <si>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</si>
  <si>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</si>
  <si>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</si>
  <si>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</si>
  <si>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</si>
  <si>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</si>
  <si>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</si>
  <si>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</si>
  <si>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</si>
  <si>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</si>
  <si>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</si>
  <si>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</si>
  <si>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</si>
  <si>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</si>
  <si>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</si>
  <si>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</si>
  <si>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</si>
  <si>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</si>
  <si>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</si>
  <si>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</si>
  <si>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</si>
  <si>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</si>
  <si>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</si>
  <si>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</si>
  <si>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</si>
  <si>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</si>
  <si>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</si>
  <si>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</si>
  <si>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</si>
  <si>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</si>
  <si>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</si>
  <si>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</si>
  <si>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</si>
  <si>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</si>
  <si>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</si>
  <si>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</si>
  <si>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</si>
  <si>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</si>
  <si>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</si>
  <si>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</si>
  <si>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</si>
  <si>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</si>
  <si>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</si>
  <si>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</si>
  <si>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</si>
  <si>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</si>
  <si>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</si>
  <si>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</si>
  <si>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</si>
  <si>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</si>
  <si>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</si>
  <si>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</si>
  <si>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</si>
  <si>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</si>
  <si>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</si>
  <si>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</si>
  <si>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</si>
  <si>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</si>
  <si>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</si>
  <si>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</si>
  <si>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</si>
  <si>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</si>
  <si>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</si>
  <si>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</si>
  <si>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</si>
  <si>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</si>
  <si>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</si>
  <si>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</si>
  <si>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</si>
  <si>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</si>
  <si>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</si>
  <si>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</si>
  <si>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</si>
  <si>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</si>
  <si>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</si>
  <si>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</si>
  <si>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</si>
  <si>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</si>
  <si>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</si>
  <si>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</si>
  <si>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</si>
  <si>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</si>
  <si>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</si>
  <si>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</si>
  <si>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</si>
  <si>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</si>
  <si>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</si>
  <si>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</si>
  <si>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</si>
  <si>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</si>
  <si>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</si>
  <si>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</si>
  <si>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</si>
  <si>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</si>
  <si>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</si>
  <si>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</si>
  <si>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</si>
  <si>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</si>
  <si>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</si>
  <si>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</si>
  <si>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</si>
  <si>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</si>
  <si>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</si>
  <si>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</si>
  <si>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</si>
  <si>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</si>
  <si>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</si>
  <si>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</si>
  <si>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</si>
  <si>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</si>
  <si>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</si>
  <si>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</si>
  <si>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</si>
  <si>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</si>
  <si>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</si>
  <si>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</si>
  <si>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</si>
  <si>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</si>
  <si>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</si>
  <si>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</si>
  <si>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</si>
  <si>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</si>
  <si>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</si>
  <si>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</si>
  <si>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</si>
  <si>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</si>
  <si>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</si>
  <si>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</si>
  <si>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</si>
  <si>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</si>
  <si>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</si>
  <si>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</si>
  <si>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</si>
  <si>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</si>
  <si>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</si>
  <si>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</si>
  <si>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</si>
  <si>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</si>
  <si>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</si>
  <si>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</si>
  <si>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</si>
  <si>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</si>
  <si>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</si>
  <si>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</si>
  <si>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</si>
  <si>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</si>
  <si>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</si>
  <si>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</si>
  <si>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</si>
  <si>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</si>
  <si>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</si>
  <si>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</si>
  <si>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</si>
  <si>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</si>
  <si>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</si>
  <si>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</si>
  <si>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</si>
  <si>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</si>
  <si>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</si>
  <si>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</si>
  <si>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</si>
  <si>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</si>
  <si>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</si>
  <si>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</si>
  <si>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</si>
  <si>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</si>
  <si>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</si>
  <si>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</si>
  <si>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</si>
  <si>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</si>
  <si>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</si>
  <si>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</si>
  <si>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</si>
  <si>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</si>
  <si>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</si>
  <si>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</si>
  <si>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</si>
  <si>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</si>
  <si>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</si>
  <si>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</si>
  <si>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</si>
  <si>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</si>
  <si>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</si>
  <si>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</si>
  <si>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</si>
  <si>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</si>
  <si>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</si>
  <si>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</si>
  <si>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</si>
  <si>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</si>
  <si>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</si>
  <si>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</si>
  <si>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</si>
  <si>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</si>
  <si>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</si>
  <si>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</si>
  <si>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</si>
  <si>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</si>
  <si>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</si>
  <si>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</si>
  <si>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</si>
  <si>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</si>
  <si>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</si>
  <si>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</si>
  <si>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</si>
  <si>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</si>
  <si>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</si>
  <si>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</si>
  <si>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</si>
  <si>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</si>
  <si>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</si>
  <si>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</si>
  <si>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</si>
  <si>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</si>
  <si>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</si>
  <si>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</si>
  <si>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</si>
  <si>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</si>
  <si>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</si>
  <si>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</si>
  <si>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</si>
  <si>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</si>
  <si>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</si>
  <si>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</si>
  <si>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</si>
  <si>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</si>
  <si>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</si>
  <si>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</si>
  <si>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</si>
  <si>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</si>
  <si>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</si>
  <si>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</si>
  <si>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</si>
  <si>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</si>
  <si>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</si>
  <si>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</si>
  <si>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</si>
  <si>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</si>
  <si>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</si>
  <si>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</si>
  <si>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</si>
  <si>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</si>
  <si>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</si>
  <si>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</si>
  <si>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</si>
  <si>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</si>
  <si>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</si>
  <si>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</si>
  <si>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</si>
  <si>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</si>
  <si>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</si>
  <si>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</si>
  <si>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</si>
  <si>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</si>
  <si>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</si>
  <si>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</si>
  <si>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</si>
  <si>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</si>
  <si>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</si>
  <si>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</si>
  <si>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</si>
  <si>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</si>
  <si>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</si>
  <si>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</si>
  <si>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</si>
  <si>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</si>
  <si>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</si>
  <si>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</si>
  <si>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</si>
  <si>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</si>
  <si>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</si>
  <si>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</si>
  <si>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</si>
  <si>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</si>
  <si>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</si>
  <si>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</si>
  <si>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</si>
  <si>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</si>
  <si>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</si>
  <si>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</si>
  <si>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</si>
  <si>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</si>
  <si>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</si>
  <si>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</si>
  <si>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</si>
  <si>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</si>
  <si>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</si>
  <si>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</si>
  <si>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</si>
  <si>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</si>
  <si>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</si>
  <si>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</si>
  <si>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</si>
  <si>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</si>
  <si>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</si>
  <si>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</si>
  <si>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</si>
  <si>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</si>
  <si>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</si>
  <si>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</si>
  <si>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</si>
  <si>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</si>
  <si>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</si>
  <si>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</si>
  <si>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</si>
  <si>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</si>
  <si>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</si>
  <si>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</si>
  <si>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</si>
  <si>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</si>
  <si>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</si>
  <si>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</si>
  <si>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</si>
  <si>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</si>
  <si>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</si>
  <si>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</si>
  <si>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</si>
  <si>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</si>
  <si>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</si>
  <si>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</si>
  <si>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</si>
  <si>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</si>
  <si>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</si>
  <si>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</si>
  <si>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</si>
  <si>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</si>
  <si>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</si>
  <si>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</si>
  <si>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</si>
  <si>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</si>
  <si>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</si>
  <si>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</si>
  <si>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</si>
  <si>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</si>
  <si>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</si>
  <si>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</si>
  <si>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</si>
  <si>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</si>
  <si>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</si>
  <si>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</si>
  <si>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</si>
  <si>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</si>
  <si>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</si>
  <si>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</si>
  <si>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</si>
  <si>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</si>
  <si>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</si>
  <si>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</si>
  <si>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</si>
  <si>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</si>
  <si>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</si>
  <si>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</si>
  <si>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</si>
  <si>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</si>
  <si>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</si>
  <si>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</si>
  <si>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</si>
  <si>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</si>
  <si>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</si>
  <si>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</si>
  <si>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</si>
  <si>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</si>
  <si>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</si>
  <si>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</si>
  <si>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</si>
  <si>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</si>
  <si>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</si>
  <si>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</si>
  <si>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</si>
  <si>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</si>
  <si>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</si>
  <si>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</si>
  <si>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</si>
  <si>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</si>
  <si>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</si>
  <si>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</si>
  <si>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</si>
  <si>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</si>
  <si>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</si>
  <si>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</si>
  <si>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</si>
  <si>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</si>
  <si>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</si>
  <si>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</si>
  <si>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</si>
  <si>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</si>
  <si>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</si>
  <si>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</si>
  <si>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</si>
  <si>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</si>
  <si>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</si>
  <si>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</si>
  <si>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</si>
  <si>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</si>
  <si>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</si>
  <si>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</si>
  <si>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</si>
  <si>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</si>
  <si>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</si>
  <si>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</si>
  <si>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</si>
  <si>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</si>
  <si>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</si>
  <si>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</si>
  <si>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</si>
  <si>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</si>
  <si>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</si>
  <si>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</si>
  <si>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</si>
  <si>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</si>
  <si>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</si>
  <si>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</si>
  <si>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</si>
  <si>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</si>
  <si>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</si>
  <si>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</si>
  <si>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</si>
  <si>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</si>
  <si>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</si>
  <si>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</si>
  <si>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</si>
  <si>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</si>
  <si>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</si>
  <si>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</si>
  <si>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</si>
  <si>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</si>
  <si>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</si>
  <si>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</si>
  <si>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</si>
  <si>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</si>
  <si>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</si>
  <si>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</si>
  <si>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</si>
  <si>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</si>
  <si>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</si>
  <si>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</si>
  <si>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</si>
  <si>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</si>
  <si>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</si>
  <si>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</si>
  <si>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</si>
  <si>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</si>
  <si>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</si>
  <si>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</si>
  <si>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</si>
  <si>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</si>
  <si>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</si>
  <si>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</si>
  <si>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</si>
  <si>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</si>
  <si>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</si>
  <si>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</si>
  <si>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</si>
  <si>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</si>
  <si>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</si>
  <si>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</si>
  <si>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</si>
  <si>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</si>
  <si>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</si>
  <si>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</si>
  <si>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</si>
  <si>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</si>
  <si>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</si>
  <si>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</si>
  <si>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</si>
  <si>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</si>
  <si>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</si>
  <si>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</si>
  <si>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</si>
  <si>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</si>
  <si>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</si>
  <si>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</si>
  <si>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</si>
  <si>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</si>
  <si>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</si>
  <si>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</si>
  <si>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</si>
  <si>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</si>
  <si>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</si>
  <si>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</si>
  <si>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</si>
  <si>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</si>
  <si>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</si>
  <si>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</si>
  <si>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</si>
  <si>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</si>
  <si>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</si>
  <si>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</si>
  <si>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</si>
  <si>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</si>
  <si>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</si>
  <si>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</si>
  <si>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</si>
  <si>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</si>
  <si>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</si>
  <si>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</si>
  <si>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</si>
  <si>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</si>
  <si>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</si>
  <si>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</si>
  <si>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</si>
  <si>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</si>
  <si>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</si>
  <si>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</si>
  <si>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</si>
  <si>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</si>
  <si>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</si>
  <si>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</si>
  <si>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</si>
  <si>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</si>
  <si>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</si>
  <si>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</si>
  <si>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</si>
  <si>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</si>
  <si>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</si>
  <si>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</si>
  <si>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</si>
  <si>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</si>
  <si>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</si>
  <si>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</si>
  <si>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</si>
  <si>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</si>
  <si>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</si>
  <si>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</si>
  <si>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</si>
  <si>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</si>
  <si>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</si>
  <si>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</si>
  <si>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</si>
  <si>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</si>
  <si>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</si>
  <si>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</si>
  <si>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</si>
  <si>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</si>
  <si>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</si>
  <si>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</si>
  <si>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</si>
  <si>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</si>
  <si>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</si>
  <si>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</si>
  <si>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</si>
  <si>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</si>
  <si>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</si>
  <si>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</si>
  <si>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</si>
  <si>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</si>
  <si>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</si>
  <si>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</si>
  <si>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</si>
  <si>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</si>
  <si>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</si>
  <si>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</si>
  <si>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</si>
  <si>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</si>
  <si>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</si>
  <si>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</si>
  <si>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</si>
  <si>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</si>
  <si>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</si>
  <si>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</si>
  <si>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</si>
  <si>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</si>
  <si>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</si>
  <si>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</si>
  <si>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</si>
  <si>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</si>
  <si>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</si>
  <si>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</si>
  <si>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</si>
  <si>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</si>
  <si>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</si>
  <si>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</si>
  <si>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</si>
  <si>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</si>
  <si>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</si>
  <si>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</si>
  <si>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</si>
  <si>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</si>
  <si>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</si>
  <si>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</si>
  <si>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</si>
  <si>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</si>
  <si>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</si>
  <si>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</si>
  <si>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</si>
  <si>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</si>
  <si>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</si>
  <si>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</si>
  <si>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</si>
  <si>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</si>
  <si>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</si>
  <si>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</si>
  <si>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</si>
  <si>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</si>
  <si>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</si>
  <si>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</si>
  <si>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</si>
  <si>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</si>
  <si>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</si>
  <si>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</si>
  <si>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</si>
  <si>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</si>
  <si>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</si>
  <si>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</si>
  <si>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</si>
  <si>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</si>
  <si>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</si>
  <si>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</si>
  <si>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</si>
  <si>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</si>
  <si>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</si>
  <si>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</si>
  <si>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</si>
  <si>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</si>
  <si>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</si>
  <si>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</si>
  <si>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</si>
  <si>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</si>
  <si>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</si>
  <si>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</si>
  <si>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</si>
  <si>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</si>
  <si>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</si>
  <si>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</si>
  <si>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</si>
  <si>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</si>
  <si>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</si>
  <si>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</si>
  <si>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</si>
  <si>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</si>
  <si>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</si>
  <si>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</si>
  <si>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</si>
  <si>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</si>
  <si>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</si>
  <si>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</si>
  <si>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</si>
  <si>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</si>
  <si>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</si>
  <si>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</si>
  <si>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</si>
  <si>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</si>
  <si>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</si>
  <si>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</si>
  <si>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</si>
  <si>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</si>
  <si>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</si>
  <si>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</si>
  <si>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</si>
  <si>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</si>
  <si>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</si>
  <si>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</si>
  <si>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</si>
  <si>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</si>
  <si>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</si>
  <si>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</si>
  <si>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</si>
  <si>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</si>
  <si>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</si>
  <si>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</si>
  <si>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</si>
  <si>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</si>
  <si>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</si>
  <si>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</si>
  <si>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</si>
  <si>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</si>
  <si>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</si>
  <si>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</si>
  <si>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</si>
  <si>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</si>
  <si>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</si>
  <si>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</si>
  <si>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</si>
  <si>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</si>
  <si>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</si>
  <si>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</si>
  <si>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</si>
  <si>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</si>
  <si>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</si>
  <si>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</si>
  <si>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</si>
  <si>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</si>
  <si>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</si>
  <si>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</si>
  <si>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</si>
  <si>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</si>
  <si>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</si>
  <si>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</si>
  <si>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</si>
  <si>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</si>
  <si>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</si>
  <si>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</si>
  <si>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</si>
  <si>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</si>
  <si>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</si>
  <si>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</si>
  <si>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</si>
  <si>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</si>
  <si>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</si>
  <si>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</si>
  <si>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</si>
  <si>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</si>
  <si>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</si>
  <si>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</si>
  <si>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</si>
  <si>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</si>
  <si>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</si>
  <si>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</si>
  <si>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</si>
  <si>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</si>
  <si>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</si>
  <si>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</si>
  <si>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</si>
  <si>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</si>
  <si>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</si>
  <si>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</si>
  <si>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</si>
  <si>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</si>
  <si>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</si>
  <si>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</si>
  <si>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</si>
  <si>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</si>
  <si>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</si>
  <si>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</si>
  <si>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</si>
  <si>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</si>
  <si>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</si>
  <si>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</si>
  <si>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</si>
  <si>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</si>
  <si>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</si>
  <si>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</si>
  <si>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</si>
  <si>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</si>
  <si>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</si>
  <si>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</si>
  <si>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</si>
  <si>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</si>
  <si>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</si>
  <si>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</si>
  <si>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</si>
  <si>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</si>
  <si>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</si>
  <si>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</si>
  <si>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</si>
  <si>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</si>
  <si>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</si>
  <si>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</si>
  <si>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</si>
  <si>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</si>
  <si>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</si>
  <si>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</si>
  <si>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</si>
  <si>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</si>
  <si>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</si>
  <si>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</si>
  <si>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</si>
  <si>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</si>
  <si>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</si>
  <si>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</si>
  <si>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</si>
  <si>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</si>
  <si>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</si>
  <si>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</si>
  <si>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</si>
  <si>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</si>
  <si>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</si>
  <si>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</si>
  <si>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</si>
  <si>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</si>
  <si>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</si>
  <si>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</si>
  <si>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</si>
  <si>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</si>
  <si>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</si>
  <si>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</si>
  <si>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</si>
  <si>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</si>
  <si>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</si>
  <si>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</si>
  <si>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</si>
  <si>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</si>
  <si>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</si>
  <si>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</si>
  <si>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</si>
  <si>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</si>
  <si>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</si>
  <si>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</si>
  <si>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</si>
  <si>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</si>
  <si>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</si>
  <si>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</si>
  <si>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</si>
  <si>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</si>
  <si>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</si>
  <si>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</si>
  <si>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</si>
  <si>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</si>
  <si>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</si>
  <si>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</si>
  <si>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</si>
  <si>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</si>
  <si>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</si>
  <si>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</si>
  <si>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</si>
  <si>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</si>
  <si>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</si>
  <si>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</si>
  <si>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</si>
  <si>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</si>
  <si>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</si>
  <si>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</si>
  <si>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</si>
  <si>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</si>
  <si>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</si>
  <si>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</si>
  <si>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</si>
  <si>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</si>
  <si>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</si>
  <si>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</si>
  <si>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</si>
  <si>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</si>
  <si>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</si>
  <si>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</si>
  <si>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</si>
  <si>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</si>
  <si>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</si>
  <si>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</si>
  <si>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</si>
  <si>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</si>
  <si>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</si>
  <si>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</si>
  <si>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</si>
  <si>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</si>
  <si>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</si>
  <si>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</si>
  <si>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</si>
  <si>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</si>
  <si>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</si>
  <si>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</si>
  <si>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</si>
  <si>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</si>
  <si>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</si>
  <si>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</si>
  <si>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</si>
  <si>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</si>
  <si>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</si>
  <si>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</si>
  <si>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</si>
  <si>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</si>
  <si>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</si>
  <si>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</si>
  <si>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</si>
  <si>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</si>
  <si>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</si>
  <si>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</si>
  <si>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</si>
  <si>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</si>
  <si>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</si>
  <si>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</si>
  <si>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</si>
  <si>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</si>
  <si>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</si>
  <si>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</si>
  <si>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</si>
  <si>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</si>
  <si>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</si>
  <si>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</si>
  <si>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</si>
  <si>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</si>
  <si>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</si>
  <si>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</si>
  <si>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</si>
  <si>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</si>
  <si>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</si>
  <si>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</si>
  <si>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</si>
  <si>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</si>
  <si>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</si>
  <si>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</si>
  <si>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</si>
  <si>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</si>
  <si>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</si>
  <si>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</si>
  <si>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</si>
  <si>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</si>
  <si>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</si>
  <si>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</si>
  <si>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</si>
  <si>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</si>
  <si>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</si>
  <si>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</si>
  <si>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</si>
  <si>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</si>
  <si>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</si>
  <si>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</si>
  <si>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</si>
  <si>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</si>
  <si>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</si>
  <si>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</si>
  <si>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</si>
  <si>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</si>
  <si>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</si>
  <si>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</si>
  <si>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</si>
  <si>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</si>
  <si>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</si>
  <si>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</si>
  <si>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</si>
  <si>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</si>
  <si>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</si>
  <si>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</si>
  <si>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</si>
  <si>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</si>
  <si>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</si>
  <si>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</si>
  <si>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</si>
  <si>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</si>
  <si>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</si>
  <si>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</si>
  <si>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</si>
  <si>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</si>
  <si>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</si>
  <si>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</si>
  <si>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</si>
  <si>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</si>
  <si>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</si>
  <si>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</si>
  <si>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</si>
  <si>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</si>
  <si>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</si>
  <si>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</si>
  <si>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</si>
  <si>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</si>
  <si>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</si>
  <si>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</si>
  <si>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</si>
  <si>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</si>
  <si>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</si>
  <si>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</si>
  <si>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</si>
  <si>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</si>
  <si>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</si>
  <si>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</si>
  <si>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</si>
  <si>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</si>
  <si>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</si>
  <si>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</si>
  <si>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</si>
  <si>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</si>
  <si>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</si>
  <si>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</si>
  <si>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</si>
  <si>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</si>
  <si>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</si>
  <si>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</si>
  <si>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</si>
  <si>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</si>
  <si>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</si>
  <si>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</si>
  <si>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</si>
  <si>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</si>
  <si>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</si>
  <si>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</si>
  <si>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</si>
  <si>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</si>
  <si>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</si>
  <si>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</si>
  <si>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</si>
  <si>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</si>
  <si>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</si>
  <si>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</si>
  <si>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</si>
  <si>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</si>
  <si>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</si>
  <si>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</si>
  <si>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</si>
  <si>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</si>
  <si>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</si>
  <si>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</si>
  <si>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</si>
  <si>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</si>
  <si>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</si>
  <si>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</si>
  <si>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</si>
  <si>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</si>
  <si>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</si>
  <si>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</si>
  <si>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</si>
  <si>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</si>
  <si>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</si>
  <si>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</si>
  <si>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</si>
  <si>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</si>
  <si>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</si>
  <si>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</si>
  <si>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</si>
  <si>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</si>
  <si>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</si>
  <si>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</si>
  <si>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</si>
  <si>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</si>
  <si>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</si>
  <si>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</si>
  <si>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</si>
  <si>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</si>
  <si>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</si>
  <si>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</si>
  <si>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</si>
  <si>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</si>
  <si>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</si>
  <si>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</si>
  <si>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</si>
  <si>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</si>
  <si>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</si>
  <si>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</si>
  <si>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</si>
  <si>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</si>
  <si>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</si>
  <si>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</si>
  <si>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</si>
  <si>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</si>
  <si>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</si>
  <si>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</si>
  <si>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</si>
  <si>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</si>
  <si>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</si>
  <si>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</si>
  <si>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</si>
  <si>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</si>
  <si>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</si>
  <si>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</si>
  <si>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</si>
  <si>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</si>
  <si>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</si>
  <si>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</si>
  <si>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</si>
  <si>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</si>
  <si>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</si>
  <si>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</si>
  <si>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</si>
  <si>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</si>
  <si>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</si>
  <si>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</si>
  <si>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</si>
  <si>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</si>
  <si>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</si>
  <si>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</si>
  <si>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</si>
  <si>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</si>
  <si>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</si>
  <si>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</si>
  <si>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</si>
  <si>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</si>
  <si>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</si>
  <si>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</si>
  <si>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</si>
  <si>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</si>
  <si>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</si>
  <si>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</si>
  <si>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</si>
  <si>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</si>
  <si>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</si>
  <si>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</si>
  <si>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</si>
  <si>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</si>
  <si>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</si>
  <si>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</si>
  <si>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</si>
  <si>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</si>
  <si>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</si>
  <si>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</si>
  <si>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</si>
  <si>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</si>
  <si>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</si>
  <si>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</si>
  <si>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</si>
  <si>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</si>
  <si>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</si>
  <si>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</si>
  <si>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</si>
  <si>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</si>
  <si>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</si>
  <si>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</si>
  <si>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</si>
  <si>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</si>
  <si>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</si>
  <si>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</si>
  <si>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</si>
  <si>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</si>
  <si>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</si>
  <si>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</si>
  <si>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</si>
  <si>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</si>
  <si>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</si>
  <si>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</si>
  <si>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</si>
  <si>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</si>
  <si>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</si>
  <si>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</si>
  <si>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</si>
  <si>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</si>
  <si>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</si>
  <si>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</si>
  <si>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</si>
  <si>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</si>
  <si>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</si>
  <si>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</si>
  <si>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</si>
  <si>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</si>
  <si>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</si>
  <si>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</si>
  <si>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</si>
  <si>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</si>
  <si>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</si>
  <si>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</si>
  <si>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</si>
  <si>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</si>
  <si>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</si>
  <si>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</si>
  <si>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</si>
  <si>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</si>
  <si>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</si>
  <si>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</si>
  <si>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</si>
  <si>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</si>
  <si>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</si>
  <si>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</si>
  <si>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</si>
  <si>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</si>
  <si>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</si>
  <si>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</si>
  <si>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</si>
  <si>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</si>
  <si>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</si>
  <si>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</si>
  <si>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</si>
  <si>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</si>
  <si>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</si>
  <si>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</si>
  <si>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</si>
  <si>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</si>
  <si>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</si>
  <si>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</si>
  <si>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</si>
  <si>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</si>
  <si>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</si>
  <si>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</si>
  <si>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</si>
  <si>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</si>
  <si>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</si>
  <si>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</si>
  <si>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</si>
  <si>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</si>
  <si>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</si>
  <si>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</si>
  <si>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</si>
  <si>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</si>
  <si>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</si>
  <si>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</si>
  <si>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</si>
  <si>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</si>
  <si>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</si>
  <si>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</si>
  <si>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</si>
  <si>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</si>
  <si>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</si>
  <si>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</si>
  <si>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</si>
  <si>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</si>
  <si>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</si>
  <si>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</si>
  <si>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</si>
  <si>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</si>
  <si>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</si>
  <si>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</si>
  <si>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</si>
  <si>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</si>
  <si>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</si>
  <si>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</si>
  <si>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</si>
  <si>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</si>
  <si>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</si>
  <si>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</si>
  <si>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</si>
  <si>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</si>
  <si>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</si>
  <si>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</si>
  <si>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</si>
  <si>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</si>
  <si>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</si>
  <si>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</si>
  <si>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</si>
  <si>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</si>
  <si>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</si>
  <si>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</si>
  <si>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</si>
  <si>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</si>
  <si>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</si>
  <si>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</si>
  <si>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</si>
  <si>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</si>
  <si>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</si>
  <si>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</si>
  <si>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</si>
  <si>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</si>
  <si>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</si>
  <si>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</si>
  <si>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</si>
  <si>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</si>
  <si>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</si>
  <si>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</si>
  <si>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</si>
  <si>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</si>
  <si>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</si>
  <si>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</si>
  <si>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</si>
  <si>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</si>
  <si>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</si>
  <si>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</si>
  <si>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</si>
  <si>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</si>
  <si>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</si>
  <si>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</si>
  <si>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</si>
  <si>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</si>
  <si>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</si>
  <si>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</si>
  <si>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</si>
  <si>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</si>
  <si>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</si>
  <si>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</si>
  <si>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</si>
  <si>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</si>
  <si>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</si>
  <si>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</si>
  <si>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</si>
  <si>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</si>
  <si>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</si>
  <si>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</si>
  <si>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</si>
  <si>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</si>
  <si>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</si>
  <si>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</si>
  <si>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</si>
  <si>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</si>
  <si>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</si>
  <si>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</si>
  <si>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</si>
  <si>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</si>
  <si>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</si>
  <si>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</si>
  <si>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</si>
  <si>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</si>
  <si>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</si>
  <si>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</si>
  <si>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</si>
  <si>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</si>
  <si>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</si>
  <si>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</si>
  <si>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</si>
  <si>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</si>
  <si>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</si>
  <si>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</si>
  <si>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</si>
  <si>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</si>
  <si>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</si>
  <si>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</si>
  <si>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</si>
  <si>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</si>
  <si>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</si>
  <si>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</si>
  <si>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</si>
  <si>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</si>
  <si>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</si>
  <si>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</si>
  <si>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</si>
  <si>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</si>
  <si>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</si>
  <si>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</si>
  <si>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</si>
  <si>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</si>
  <si>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</si>
  <si>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</si>
  <si>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</si>
  <si>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</si>
  <si>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</si>
  <si>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</si>
  <si>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</si>
  <si>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</si>
  <si>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</si>
  <si>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</si>
  <si>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</si>
  <si>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</si>
  <si>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</si>
  <si>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</si>
  <si>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</si>
  <si>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</si>
  <si>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</si>
  <si>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</si>
  <si>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</si>
  <si>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</si>
  <si>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</si>
  <si>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</si>
  <si>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</si>
  <si>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</si>
  <si>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</si>
  <si>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</si>
  <si>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</si>
  <si>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</si>
  <si>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</si>
  <si>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</si>
  <si>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</si>
  <si>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</si>
  <si>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</si>
  <si>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</si>
  <si>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</si>
  <si>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</si>
  <si>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</si>
  <si>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</si>
  <si>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</si>
  <si>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</si>
  <si>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</si>
  <si>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</si>
  <si>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</si>
  <si>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</si>
  <si>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</si>
  <si>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</si>
  <si>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</si>
  <si>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</si>
  <si>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</si>
  <si>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</si>
  <si>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</si>
  <si>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</si>
  <si>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</si>
  <si>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</si>
  <si>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</si>
  <si>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</si>
  <si>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</si>
  <si>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</si>
  <si>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</si>
  <si>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</si>
  <si>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</si>
  <si>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</si>
  <si>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</si>
  <si>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</si>
  <si>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</si>
  <si>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</si>
  <si>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</si>
  <si>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</si>
  <si>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</si>
  <si>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</si>
  <si>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</si>
  <si>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</si>
  <si>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</si>
  <si>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</si>
  <si>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</si>
  <si>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</si>
  <si>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</si>
  <si>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</si>
  <si>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</si>
  <si>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</si>
  <si>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</si>
  <si>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</si>
  <si>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</si>
  <si>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</si>
  <si>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</si>
  <si>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</si>
  <si>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</si>
  <si>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</si>
  <si>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</si>
  <si>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</si>
  <si>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</si>
  <si>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</si>
  <si>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</si>
  <si>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</si>
  <si>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</si>
  <si>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</si>
  <si>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</si>
  <si>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</si>
  <si>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</si>
  <si>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</si>
  <si>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</si>
  <si>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</si>
  <si>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</si>
  <si>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</si>
  <si>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</si>
  <si>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</si>
  <si>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</si>
  <si>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</si>
  <si>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</si>
  <si>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</si>
  <si>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</si>
  <si>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</si>
  <si>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</si>
  <si>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</si>
  <si>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</si>
  <si>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</si>
  <si>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</si>
  <si>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</si>
  <si>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</si>
  <si>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</si>
  <si>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</si>
  <si>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</si>
  <si>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</si>
  <si>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</si>
  <si>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</si>
  <si>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</si>
  <si>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</si>
  <si>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</si>
  <si>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</si>
  <si>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</si>
  <si>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</si>
  <si>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</si>
  <si>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</si>
  <si>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</si>
  <si>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</si>
  <si>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</si>
  <si>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</si>
  <si>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</si>
  <si>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</si>
  <si>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</si>
  <si>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</si>
  <si>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</si>
  <si>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</si>
  <si>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</si>
  <si>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</si>
  <si>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</si>
  <si>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</si>
  <si>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</si>
  <si>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</si>
  <si>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</si>
  <si>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</si>
  <si>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</si>
  <si>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</si>
  <si>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</si>
  <si>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</si>
  <si>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</si>
  <si>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</si>
  <si>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</si>
  <si>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</si>
  <si>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</si>
  <si>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</si>
  <si>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</si>
  <si>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</si>
  <si>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</si>
  <si>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</si>
  <si>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</si>
  <si>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</si>
  <si>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</si>
  <si>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</si>
  <si>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</si>
  <si>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</si>
  <si>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</si>
  <si>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</si>
  <si>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</si>
  <si>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</si>
  <si>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</si>
  <si>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</si>
  <si>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</si>
  <si>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</si>
  <si>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</si>
  <si>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</si>
  <si>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</si>
  <si>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</si>
  <si>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</si>
  <si>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</si>
  <si>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</si>
  <si>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</si>
  <si>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</si>
  <si>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</si>
  <si>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</si>
  <si>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</si>
  <si>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</si>
  <si>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</si>
  <si>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</si>
  <si>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</si>
  <si>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</si>
  <si>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</si>
  <si>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</si>
  <si>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</si>
  <si>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</si>
  <si>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</si>
  <si>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</si>
  <si>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</si>
  <si>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</si>
  <si>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</si>
  <si>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</si>
  <si>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</si>
  <si>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</si>
  <si>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</si>
  <si>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</si>
  <si>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</si>
  <si>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</si>
  <si>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</si>
  <si>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</si>
  <si>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</si>
  <si>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</si>
  <si>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</si>
  <si>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</si>
  <si>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</si>
  <si>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</si>
  <si>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</si>
  <si>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</si>
  <si>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</si>
  <si>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</si>
  <si>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</si>
  <si>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</si>
  <si>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</si>
  <si>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</si>
  <si>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</si>
  <si>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</si>
  <si>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</si>
  <si>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</si>
  <si>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</si>
  <si>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</si>
  <si>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</si>
  <si>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</si>
  <si>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</si>
  <si>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</si>
  <si>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</si>
  <si>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</si>
  <si>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</si>
  <si>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</si>
  <si>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</si>
  <si>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</si>
  <si>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</si>
  <si>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</si>
  <si>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</si>
  <si>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</si>
  <si>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</si>
  <si>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</si>
  <si>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</si>
  <si>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</si>
  <si>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</si>
  <si>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</si>
  <si>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</si>
  <si>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</si>
  <si>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</si>
  <si>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</si>
  <si>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</si>
  <si>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</si>
  <si>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</si>
  <si>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</si>
  <si>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</si>
  <si>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</si>
  <si>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</si>
  <si>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</si>
  <si>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</si>
  <si>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</si>
  <si>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</si>
  <si>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</si>
  <si>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</si>
  <si>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</si>
  <si>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</si>
  <si>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</si>
  <si>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</si>
  <si>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</si>
  <si>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</si>
  <si>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</si>
  <si>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</si>
  <si>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</si>
  <si>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</si>
  <si>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</si>
  <si>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</si>
  <si>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</si>
  <si>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</si>
  <si>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</si>
  <si>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</si>
  <si>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</si>
  <si>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</si>
  <si>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</si>
  <si>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</si>
  <si>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</si>
  <si>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</si>
  <si>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</si>
  <si>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</si>
  <si>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</si>
  <si>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</si>
  <si>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</si>
  <si>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</si>
  <si>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</si>
  <si>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</si>
  <si>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</si>
  <si>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</si>
  <si>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</si>
  <si>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</si>
  <si>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</si>
  <si>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</si>
  <si>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</si>
  <si>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</si>
  <si>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</si>
  <si>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</si>
  <si>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</si>
  <si>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</si>
  <si>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</si>
  <si>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</si>
  <si>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</si>
  <si>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</si>
  <si>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</si>
  <si>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</si>
  <si>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</si>
  <si>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</si>
  <si>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</si>
  <si>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</si>
  <si>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</si>
  <si>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</si>
  <si>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</si>
  <si>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</si>
  <si>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</si>
  <si>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</si>
  <si>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</si>
  <si>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</si>
  <si>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</si>
  <si>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</si>
  <si>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</si>
  <si>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</si>
  <si>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</si>
  <si>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</si>
  <si>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</si>
  <si>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</si>
  <si>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</si>
  <si>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</si>
  <si>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</si>
  <si>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</si>
  <si>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</si>
  <si>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</si>
  <si>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</si>
  <si>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</si>
  <si>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</si>
  <si>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</si>
  <si>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</si>
  <si>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</si>
  <si>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</si>
  <si>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</si>
  <si>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</si>
  <si>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</si>
  <si>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</si>
  <si>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</si>
  <si>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</si>
  <si>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</si>
  <si>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</si>
  <si>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</si>
  <si>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</si>
  <si>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</si>
  <si>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</si>
  <si>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</si>
  <si>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</si>
  <si>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</si>
  <si>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</si>
  <si>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</si>
  <si>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</si>
  <si>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</si>
  <si>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</si>
  <si>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</si>
  <si>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</si>
  <si>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</si>
  <si>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</si>
  <si>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</si>
  <si>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</si>
  <si>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</si>
  <si>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</si>
  <si>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</si>
  <si>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</si>
  <si>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</si>
  <si>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</si>
  <si>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</si>
  <si>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</si>
  <si>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</si>
  <si>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</si>
  <si>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</si>
  <si>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</si>
  <si>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</si>
  <si>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</si>
  <si>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</si>
  <si>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</si>
  <si>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</si>
  <si>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</si>
  <si>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</si>
  <si>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</si>
  <si>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</si>
  <si>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</si>
  <si>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</si>
  <si>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</si>
  <si>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</si>
  <si>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</si>
  <si>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</si>
  <si>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</si>
  <si>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</si>
  <si>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</si>
  <si>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</si>
  <si>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</si>
  <si>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</si>
  <si>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</si>
  <si>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</si>
  <si>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</si>
  <si>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</si>
  <si>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</si>
  <si>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</si>
  <si>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</si>
  <si>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</si>
  <si>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</si>
  <si>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</si>
  <si>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</si>
  <si>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</si>
  <si>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</si>
  <si>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</si>
  <si>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</si>
  <si>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</si>
  <si>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</si>
  <si>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</si>
  <si>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</si>
  <si>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</si>
  <si>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</si>
  <si>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</si>
  <si>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</si>
  <si>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</si>
  <si>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</si>
  <si>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</si>
  <si>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</si>
  <si>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</si>
  <si>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</si>
  <si>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</si>
  <si>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</si>
  <si>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</si>
  <si>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</si>
  <si>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</si>
  <si>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</si>
  <si>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</si>
  <si>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</si>
  <si>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</si>
  <si>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</si>
  <si>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</si>
  <si>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</si>
  <si>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</si>
  <si>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</si>
  <si>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</si>
  <si>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</si>
  <si>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</si>
  <si>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</si>
  <si>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</si>
  <si>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</si>
  <si>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</si>
  <si>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</si>
  <si>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</si>
  <si>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</si>
  <si>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</si>
  <si>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</si>
  <si>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</si>
  <si>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</si>
  <si>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</si>
  <si>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</si>
  <si>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</si>
  <si>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</si>
  <si>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</si>
  <si>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</si>
  <si>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</si>
  <si>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</si>
  <si>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</si>
  <si>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</si>
  <si>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</si>
  <si>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</si>
  <si>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</si>
  <si>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</si>
  <si>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</si>
  <si>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</si>
  <si>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</si>
  <si>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</si>
  <si>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</si>
  <si>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</si>
  <si>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</si>
  <si>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</si>
  <si>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</si>
  <si>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</si>
  <si>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</si>
  <si>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</si>
  <si>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</si>
  <si>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</si>
  <si>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</si>
  <si>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</si>
  <si>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</si>
  <si>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</si>
  <si>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</si>
  <si>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</si>
  <si>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</si>
  <si>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</si>
  <si>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</si>
  <si>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</si>
  <si>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</si>
  <si>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</si>
  <si>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</si>
  <si>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</si>
  <si>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</si>
  <si>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</si>
  <si>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</si>
  <si>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</si>
  <si>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</si>
  <si>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</si>
  <si>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</si>
  <si>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</si>
  <si>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</si>
  <si>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</si>
  <si>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</si>
  <si>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</si>
  <si>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</si>
  <si>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</si>
  <si>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</si>
  <si>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</si>
  <si>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</si>
  <si>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</si>
  <si>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</si>
  <si>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</si>
  <si>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</si>
  <si>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</si>
  <si>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</si>
  <si>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</si>
  <si>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</si>
  <si>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</si>
  <si>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</si>
  <si>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</si>
  <si>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</si>
  <si>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</si>
  <si>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</si>
  <si>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</si>
  <si>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</si>
  <si>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</si>
  <si>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</si>
  <si>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</si>
  <si>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</si>
  <si>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</si>
  <si>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</si>
  <si>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</si>
  <si>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</si>
  <si>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</si>
  <si>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</si>
  <si>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</si>
  <si>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</si>
  <si>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</si>
  <si>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</si>
  <si>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</si>
  <si>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</si>
  <si>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</si>
  <si>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</si>
  <si>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</si>
  <si>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</si>
  <si>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</si>
  <si>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</si>
  <si>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</si>
  <si>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</si>
  <si>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</si>
  <si>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</si>
  <si>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</si>
  <si>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</si>
  <si>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</si>
  <si>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</si>
  <si>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</si>
  <si>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</si>
  <si>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</si>
  <si>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</si>
  <si>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</si>
  <si>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</si>
  <si>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</si>
  <si>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</si>
  <si>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</si>
  <si>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</si>
  <si>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</si>
  <si>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</si>
  <si>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</si>
  <si>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</si>
  <si>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</si>
  <si>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</si>
  <si>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</si>
  <si>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</si>
  <si>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</si>
  <si>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</si>
  <si>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</si>
  <si>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</si>
  <si>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</si>
  <si>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</si>
  <si>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</si>
  <si>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</si>
  <si>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</si>
  <si>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</si>
  <si>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</si>
  <si>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</si>
  <si>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</si>
  <si>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</si>
  <si>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</si>
  <si>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</si>
  <si>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</si>
  <si>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</si>
  <si>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</si>
  <si>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</si>
  <si>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</si>
  <si>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</si>
  <si>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</si>
  <si>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</si>
  <si>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</si>
  <si>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</si>
  <si>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</si>
  <si>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</si>
  <si>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</si>
  <si>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</si>
  <si>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</si>
  <si>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</si>
  <si>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</si>
  <si>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</si>
  <si>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</si>
  <si>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</si>
  <si>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</si>
  <si>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</si>
  <si>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</si>
  <si>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</si>
  <si>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</si>
  <si>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</si>
  <si>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</si>
  <si>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</si>
  <si>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</si>
  <si>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</si>
  <si>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</si>
  <si>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</si>
  <si>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</si>
  <si>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</si>
  <si>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</si>
  <si>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</si>
  <si>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</si>
  <si>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</si>
  <si>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</si>
  <si>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</si>
  <si>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</si>
  <si>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</si>
  <si>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</si>
  <si>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</si>
  <si>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</si>
  <si>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</si>
  <si>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</si>
  <si>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</si>
  <si>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</si>
  <si>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</si>
  <si>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</si>
  <si>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</si>
  <si>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</si>
  <si>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</si>
  <si>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</si>
  <si>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</si>
  <si>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</si>
  <si>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</si>
  <si>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</si>
  <si>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</si>
  <si>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</si>
  <si>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</si>
  <si>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</si>
  <si>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</si>
  <si>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</si>
  <si>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</si>
  <si>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</si>
  <si>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</si>
  <si>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</si>
  <si>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</si>
  <si>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</si>
  <si>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</si>
  <si>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</si>
  <si>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</si>
  <si>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</si>
  <si>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</si>
  <si>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</si>
  <si>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</si>
  <si>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</si>
  <si>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</si>
  <si>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</si>
  <si>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</si>
  <si>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</si>
  <si>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</si>
  <si>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</si>
  <si>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</si>
  <si>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</si>
  <si>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</si>
  <si>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</si>
  <si>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</si>
  <si>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</si>
  <si>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</si>
  <si>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</si>
  <si>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</si>
  <si>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</si>
  <si>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</si>
  <si>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</si>
  <si>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</si>
  <si>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</si>
  <si>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</si>
  <si>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</si>
  <si>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</si>
  <si>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</si>
  <si>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</si>
  <si>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</si>
  <si>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</si>
  <si>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</si>
  <si>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</si>
  <si>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</si>
  <si>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</si>
  <si>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</si>
  <si>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</si>
  <si>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</si>
  <si>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</si>
  <si>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</si>
  <si>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</si>
  <si>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</si>
  <si>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</si>
  <si>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</si>
  <si>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</si>
  <si>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</si>
  <si>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</si>
  <si>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</si>
  <si>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</si>
  <si>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</si>
  <si>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</si>
  <si>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</si>
  <si>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</si>
  <si>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</si>
  <si>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</si>
  <si>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</si>
  <si>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</si>
  <si>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</si>
  <si>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</si>
  <si>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</si>
  <si>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</si>
  <si>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</si>
  <si>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</si>
  <si>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</si>
  <si>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</si>
  <si>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</si>
  <si>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</si>
  <si>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</si>
  <si>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</si>
  <si>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</si>
  <si>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</si>
  <si>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</si>
  <si>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</si>
  <si>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</si>
  <si>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</si>
  <si>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</si>
  <si>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</si>
  <si>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</si>
  <si>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</si>
  <si>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</si>
  <si>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</si>
  <si>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</si>
  <si>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</si>
  <si>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</si>
  <si>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</si>
  <si>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</si>
  <si>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</si>
  <si>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</si>
  <si>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</si>
  <si>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</si>
  <si>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</si>
  <si>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</si>
  <si>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</si>
  <si>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</si>
  <si>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</si>
  <si>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</si>
  <si>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</si>
  <si>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</si>
  <si>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</si>
  <si>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</si>
  <si>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</si>
  <si>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</si>
  <si>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</si>
  <si>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</si>
  <si>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</si>
  <si>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</si>
  <si>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</si>
  <si>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</si>
  <si>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</si>
  <si>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</si>
  <si>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</si>
  <si>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</si>
  <si>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</si>
  <si>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</si>
  <si>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</si>
  <si>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</si>
  <si>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</si>
  <si>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</si>
  <si>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</si>
  <si>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</si>
  <si>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</si>
  <si>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</si>
  <si>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</si>
  <si>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</si>
  <si>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</si>
  <si>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</si>
  <si>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</si>
  <si>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</si>
  <si>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</si>
  <si>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</si>
  <si>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</si>
  <si>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</si>
  <si>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</si>
  <si>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</si>
  <si>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</si>
  <si>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</si>
  <si>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</si>
  <si>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</si>
  <si>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</si>
  <si>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</si>
  <si>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</si>
  <si>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</si>
  <si>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</si>
  <si>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</si>
  <si>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</si>
  <si>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</si>
  <si>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</si>
  <si>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</si>
  <si>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</si>
  <si>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</si>
  <si>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</si>
  <si>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</si>
  <si>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</si>
  <si>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</si>
  <si>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</si>
  <si>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</si>
  <si>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</si>
  <si>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</si>
  <si>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</si>
  <si>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</si>
  <si>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</si>
  <si>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</si>
  <si>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</si>
  <si>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</si>
  <si>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</si>
  <si>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</si>
  <si>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</si>
  <si>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</si>
  <si>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</si>
  <si>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</si>
  <si>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</si>
  <si>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</si>
  <si>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</si>
  <si>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</si>
  <si>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</si>
  <si>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</si>
  <si>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</si>
  <si>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</si>
  <si>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</si>
  <si>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</si>
  <si>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</si>
  <si>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</si>
  <si>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</si>
  <si>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</si>
  <si>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</si>
  <si>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</si>
  <si>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</si>
  <si>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</si>
  <si>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</si>
  <si>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</si>
  <si>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</si>
  <si>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</si>
  <si>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</si>
  <si>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</si>
  <si>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</si>
  <si>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</si>
  <si>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</si>
  <si>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</si>
  <si>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</si>
  <si>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</si>
  <si>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</si>
  <si>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</si>
  <si>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</si>
  <si>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</si>
  <si>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</si>
  <si>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</si>
  <si>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</si>
  <si>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</si>
  <si>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</si>
  <si>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</si>
  <si>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</si>
  <si>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</si>
  <si>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</si>
  <si>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</si>
  <si>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</si>
  <si>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</si>
  <si>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</si>
  <si>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</si>
  <si>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</si>
  <si>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</si>
  <si>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</si>
  <si>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</si>
  <si>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</si>
  <si>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</si>
  <si>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</si>
  <si>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</si>
  <si>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</si>
  <si>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</si>
  <si>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</si>
  <si>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</si>
  <si>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</si>
  <si>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</si>
  <si>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</si>
  <si>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</si>
  <si>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</si>
  <si>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</si>
  <si>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</si>
  <si>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</si>
  <si>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</si>
  <si>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</si>
  <si>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</si>
  <si>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</si>
  <si>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</si>
  <si>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</si>
  <si>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</si>
  <si>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</si>
  <si>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</si>
  <si>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</si>
  <si>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</si>
  <si>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</si>
  <si>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</si>
  <si>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</si>
  <si>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</si>
  <si>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</si>
  <si>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</si>
  <si>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</si>
  <si>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</si>
  <si>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</si>
  <si>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</si>
  <si>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</si>
  <si>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</si>
  <si>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</si>
  <si>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</si>
  <si>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</si>
  <si>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</si>
  <si>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</si>
  <si>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</si>
  <si>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</si>
  <si>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</si>
  <si>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</si>
  <si>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</si>
  <si>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</si>
  <si>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</si>
  <si>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</si>
  <si>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</si>
  <si>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</si>
  <si>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</si>
  <si>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</si>
  <si>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</si>
  <si>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</si>
  <si>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</si>
  <si>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</si>
  <si>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</si>
  <si>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</si>
  <si>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</si>
  <si>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</si>
  <si>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</si>
  <si>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</si>
  <si>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</si>
  <si>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</si>
  <si>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</si>
  <si>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</si>
  <si>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</si>
  <si>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</si>
  <si>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</si>
  <si>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</si>
  <si>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</si>
  <si>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</si>
  <si>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</si>
  <si>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</si>
  <si>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</si>
  <si>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</si>
  <si>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</si>
  <si>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</si>
  <si>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</si>
  <si>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</si>
  <si>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</si>
  <si>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</si>
  <si>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</si>
  <si>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</si>
  <si>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</si>
  <si>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</si>
  <si>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</si>
  <si>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</si>
  <si>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</si>
  <si>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</si>
  <si>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</si>
  <si>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</si>
  <si>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</si>
  <si>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</si>
  <si>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</si>
  <si>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</si>
  <si>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</si>
  <si>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</si>
  <si>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</si>
  <si>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</si>
  <si>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</si>
  <si>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</si>
  <si>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</si>
  <si>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</si>
  <si>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</si>
  <si>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</si>
  <si>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</si>
  <si>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</si>
  <si>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</si>
  <si>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</si>
  <si>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</si>
  <si>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</si>
  <si>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</si>
  <si>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</si>
  <si>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</si>
  <si>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</si>
  <si>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</si>
  <si>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</si>
  <si>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</si>
  <si>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</si>
  <si>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</si>
  <si>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</si>
  <si>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</si>
  <si>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</si>
  <si>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</si>
  <si>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</si>
  <si>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</si>
  <si>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</si>
  <si>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</si>
  <si>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</si>
  <si>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</si>
  <si>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</si>
  <si>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</si>
  <si>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</si>
  <si>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</si>
  <si>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</si>
  <si>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</si>
  <si>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</si>
  <si>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</si>
  <si>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</si>
  <si>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</si>
  <si>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</si>
  <si>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</si>
  <si>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</si>
  <si>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</si>
  <si>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</si>
  <si>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</si>
  <si>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</si>
  <si>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</si>
  <si>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</si>
  <si>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</si>
  <si>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</si>
  <si>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</si>
  <si>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</si>
  <si>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</si>
  <si>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</si>
  <si>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</si>
  <si>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</si>
  <si>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</si>
  <si>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</si>
  <si>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</si>
  <si>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</si>
  <si>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</si>
  <si>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</si>
  <si>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</si>
  <si>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</si>
  <si>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</si>
  <si>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</si>
  <si>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</si>
  <si>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</si>
  <si>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</si>
  <si>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</si>
  <si>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</si>
  <si>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</si>
  <si>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</si>
  <si>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</si>
  <si>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</si>
  <si>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</si>
  <si>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</si>
  <si>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</si>
  <si>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</si>
  <si>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</si>
  <si>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</si>
  <si>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</si>
  <si>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</si>
  <si>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</si>
  <si>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</si>
  <si>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</si>
  <si>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</si>
  <si>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</si>
  <si>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</si>
  <si>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</si>
  <si>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</si>
  <si>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</si>
  <si>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</si>
  <si>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</si>
  <si>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</si>
  <si>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</si>
  <si>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</si>
  <si>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</si>
  <si>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</si>
  <si>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</si>
  <si>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</si>
  <si>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</si>
  <si>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</si>
  <si>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</si>
  <si>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</si>
  <si>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</si>
  <si>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</si>
  <si>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</si>
  <si>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</si>
  <si>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</si>
  <si>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</si>
  <si>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</si>
  <si>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</si>
  <si>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</si>
  <si>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</si>
  <si>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</si>
  <si>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</si>
  <si>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</si>
  <si>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</si>
  <si>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</si>
  <si>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</si>
  <si>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</si>
  <si>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</si>
  <si>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</si>
  <si>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</si>
  <si>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</si>
  <si>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</si>
  <si>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</si>
  <si>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</si>
  <si>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</si>
  <si>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</si>
  <si>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</si>
  <si>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</si>
  <si>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</si>
  <si>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</si>
  <si>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</si>
  <si>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</si>
  <si>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</si>
  <si>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</si>
  <si>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</si>
  <si>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</si>
  <si>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</si>
  <si>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</si>
  <si>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</si>
  <si>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</si>
  <si>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</si>
  <si>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</si>
  <si>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</si>
  <si>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</si>
  <si>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</si>
  <si>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</si>
  <si>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</si>
  <si>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</si>
  <si>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</si>
  <si>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</si>
  <si>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</si>
  <si>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</si>
  <si>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</si>
  <si>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</si>
  <si>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</si>
  <si>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</si>
  <si>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</si>
  <si>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</si>
  <si>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</si>
  <si>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</si>
  <si>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</si>
  <si>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</si>
  <si>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</si>
  <si>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</si>
  <si>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</si>
  <si>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</si>
  <si>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</si>
  <si>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</si>
  <si>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</si>
  <si>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</si>
  <si>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</si>
  <si>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</si>
  <si>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</si>
  <si>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</si>
  <si>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</si>
  <si>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</si>
  <si>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</si>
  <si>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</si>
  <si>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</si>
  <si>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</si>
  <si>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</si>
  <si>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</si>
  <si>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</si>
  <si>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</si>
  <si>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</si>
  <si>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</si>
  <si>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</si>
  <si>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</si>
  <si>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</si>
  <si>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</si>
  <si>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</si>
  <si>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</si>
  <si>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</si>
  <si>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</si>
  <si>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</si>
  <si>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</si>
  <si>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</si>
  <si>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</si>
  <si>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</si>
  <si>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</si>
  <si>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</si>
  <si>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</si>
  <si>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</si>
  <si>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</si>
  <si>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</si>
  <si>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</si>
  <si>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</si>
  <si>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</si>
  <si>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</si>
  <si>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</si>
  <si>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</si>
  <si>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</si>
  <si>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</si>
  <si>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</si>
  <si>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</si>
  <si>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</si>
  <si>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</si>
  <si>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</si>
  <si>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</si>
  <si>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</si>
  <si>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</si>
  <si>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</si>
  <si>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</si>
  <si>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</si>
  <si>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</si>
  <si>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</si>
  <si>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</si>
  <si>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</si>
  <si>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</si>
  <si>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</si>
  <si>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</si>
  <si>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</si>
  <si>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</si>
  <si>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</si>
  <si>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</si>
  <si>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</si>
  <si>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</si>
  <si>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</si>
  <si>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</si>
  <si>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</si>
  <si>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</si>
  <si>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</si>
  <si>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</si>
  <si>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</si>
  <si>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</si>
  <si>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</si>
  <si>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</si>
  <si>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</si>
  <si>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</si>
  <si>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</si>
  <si>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</si>
  <si>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</si>
  <si>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</si>
  <si>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</si>
  <si>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</si>
  <si>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</si>
  <si>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</si>
  <si>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</si>
  <si>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</si>
  <si>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</si>
  <si>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</si>
  <si>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</si>
  <si>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</si>
  <si>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</si>
  <si>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</si>
  <si>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</si>
  <si>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</si>
  <si>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</si>
  <si>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</si>
  <si>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</si>
  <si>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</si>
  <si>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</si>
  <si>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</si>
  <si>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</si>
  <si>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</si>
  <si>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</si>
  <si>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</si>
  <si>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</si>
  <si>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</si>
  <si>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</si>
  <si>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</si>
  <si>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</si>
  <si>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</si>
  <si>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</si>
  <si>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</si>
  <si>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</si>
  <si>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</si>
  <si>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</si>
  <si>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</si>
  <si>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</si>
  <si>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</si>
  <si>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</si>
  <si>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</si>
  <si>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</si>
  <si>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</si>
  <si>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</si>
  <si>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</si>
  <si>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</si>
  <si>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</si>
  <si>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</si>
  <si>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</si>
  <si>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</si>
  <si>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</si>
  <si>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</si>
  <si>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</si>
  <si>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</si>
  <si>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</si>
  <si>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</si>
  <si>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</si>
  <si>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</si>
  <si>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</si>
  <si>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</si>
  <si>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</si>
  <si>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</si>
  <si>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</si>
  <si>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</si>
  <si>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</si>
  <si>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</si>
  <si>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</si>
  <si>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</si>
  <si>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</si>
  <si>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</si>
  <si>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</si>
  <si>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</si>
  <si>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</si>
  <si>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</si>
  <si>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</si>
  <si>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</si>
  <si>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</si>
  <si>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</si>
  <si>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</si>
  <si>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</si>
  <si>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</si>
  <si>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</si>
  <si>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</si>
  <si>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</si>
  <si>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</si>
  <si>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</si>
  <si>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</si>
  <si>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</si>
  <si>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</si>
  <si>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</si>
  <si>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</si>
  <si>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</si>
  <si>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</si>
  <si>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</si>
  <si>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</si>
  <si>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</si>
  <si>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</si>
  <si>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</si>
  <si>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</si>
  <si>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</si>
  <si>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</si>
  <si>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</si>
  <si>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</si>
  <si>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</si>
  <si>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</si>
  <si>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</si>
  <si>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</si>
  <si>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</si>
  <si>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</si>
  <si>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</si>
  <si>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</si>
  <si>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</si>
  <si>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</si>
  <si>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</si>
  <si>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</si>
  <si>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</si>
  <si>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</si>
  <si>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</si>
  <si>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</si>
  <si>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</si>
  <si>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</si>
  <si>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</si>
  <si>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</si>
  <si>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</si>
  <si>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</si>
  <si>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</si>
  <si>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</si>
  <si>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</si>
  <si>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</si>
  <si>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</si>
  <si>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</si>
  <si>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</si>
  <si>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</si>
  <si>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</si>
  <si>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</si>
  <si>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</si>
  <si>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</si>
  <si>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</si>
  <si>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</si>
  <si>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</si>
  <si>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</si>
  <si>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</si>
  <si>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</si>
  <si>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</si>
  <si>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</si>
  <si>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</si>
  <si>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</si>
  <si>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</si>
  <si>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</si>
  <si>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</si>
  <si>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</si>
  <si>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</si>
  <si>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</si>
  <si>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</si>
  <si>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</si>
  <si>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</si>
  <si>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</si>
  <si>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</si>
  <si>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</si>
  <si>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</si>
  <si>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</si>
  <si>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</si>
  <si>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</si>
  <si>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</si>
  <si>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</si>
  <si>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</si>
  <si>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</si>
  <si>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</si>
  <si>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</si>
  <si>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</si>
  <si>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</si>
  <si>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</si>
  <si>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</si>
  <si>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</si>
  <si>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</si>
  <si>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</si>
  <si>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</si>
  <si>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</si>
  <si>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</si>
  <si>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</si>
  <si>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</si>
  <si>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</si>
  <si>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</si>
  <si>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</si>
  <si>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</si>
  <si>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</si>
  <si>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</si>
  <si>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</si>
  <si>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</si>
  <si>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</si>
  <si>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</si>
  <si>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</si>
  <si>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</si>
  <si>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</si>
  <si>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</si>
  <si>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</si>
  <si>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</si>
  <si>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</si>
  <si>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</si>
  <si>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</si>
  <si>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</si>
  <si>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</si>
  <si>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</si>
  <si>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</si>
  <si>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</si>
  <si>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</si>
  <si>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</si>
  <si>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</si>
  <si>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</si>
  <si>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</si>
  <si>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</si>
  <si>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</si>
  <si>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</si>
  <si>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</si>
  <si>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</si>
  <si>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</si>
  <si>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</si>
  <si>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</si>
  <si>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</si>
  <si>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</si>
  <si>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</si>
  <si>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</si>
  <si>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</si>
  <si>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</si>
  <si>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</si>
  <si>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</si>
  <si>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</si>
  <si>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</si>
  <si>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</si>
  <si>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</si>
  <si>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</si>
  <si>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</si>
  <si>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</si>
  <si>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</si>
  <si>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</si>
  <si>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</si>
  <si>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</si>
  <si>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</si>
  <si>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</si>
  <si>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</si>
  <si>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</si>
  <si>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</si>
  <si>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</si>
  <si>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</si>
  <si>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</si>
  <si>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</si>
  <si>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</si>
  <si>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</si>
  <si>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</si>
  <si>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</si>
  <si>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</si>
  <si>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</si>
  <si>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</si>
  <si>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</si>
  <si>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</si>
  <si>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</si>
  <si>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</si>
  <si>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</si>
  <si>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</si>
  <si>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</si>
  <si>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</si>
  <si>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</si>
  <si>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</si>
  <si>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</si>
  <si>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</si>
  <si>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</si>
  <si>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</si>
  <si>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</si>
  <si>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</si>
  <si>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</si>
  <si>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</si>
  <si>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</si>
  <si>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</si>
  <si>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</si>
  <si>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</si>
  <si>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</si>
  <si>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</si>
  <si>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</si>
  <si>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</si>
  <si>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</si>
  <si>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</si>
  <si>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</si>
  <si>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</si>
  <si>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</si>
  <si>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</si>
  <si>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</si>
  <si>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</si>
  <si>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</si>
  <si>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</si>
  <si>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</si>
  <si>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</si>
  <si>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</si>
  <si>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</si>
  <si>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</si>
  <si>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</si>
  <si>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</si>
  <si>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</si>
  <si>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</si>
  <si>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</si>
  <si>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</si>
  <si>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</si>
  <si>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</si>
  <si>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</si>
  <si>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</si>
  <si>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</si>
  <si>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</si>
  <si>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</si>
  <si>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</si>
  <si>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</si>
  <si>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</si>
  <si>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</si>
  <si>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</si>
  <si>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</si>
  <si>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</si>
  <si>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</si>
  <si>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</si>
  <si>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</si>
  <si>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</si>
  <si>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</si>
  <si>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</si>
  <si>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</si>
  <si>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</si>
  <si>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</si>
  <si>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</si>
  <si>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</si>
  <si>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</si>
  <si>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</si>
  <si>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</si>
  <si>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</si>
  <si>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</si>
  <si>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</si>
  <si>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</si>
  <si>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</si>
  <si>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</si>
  <si>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</si>
  <si>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</si>
  <si>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</si>
  <si>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</si>
  <si>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</si>
  <si>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</si>
  <si>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</si>
  <si>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</si>
  <si>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</si>
  <si>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</si>
  <si>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</si>
  <si>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</si>
  <si>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</si>
  <si>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</si>
  <si>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</si>
  <si>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</si>
  <si>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</si>
  <si>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</si>
  <si>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</si>
  <si>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</si>
  <si>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</si>
  <si>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</si>
  <si>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</si>
  <si>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</si>
  <si>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</si>
  <si>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</si>
  <si>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</si>
  <si>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</si>
  <si>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</si>
  <si>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</si>
  <si>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</si>
  <si>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</si>
  <si>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</si>
  <si>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</si>
  <si>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</si>
  <si>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</si>
  <si>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</si>
  <si>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</si>
  <si>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</si>
  <si>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</si>
  <si>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</si>
  <si>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</si>
  <si>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</si>
  <si>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</si>
  <si>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</si>
  <si>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</si>
  <si>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</si>
  <si>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</si>
  <si>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</si>
  <si>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</si>
  <si>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</si>
  <si>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</si>
  <si>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</si>
  <si>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</si>
  <si>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</si>
  <si>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</si>
  <si>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</si>
  <si>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</si>
  <si>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</si>
  <si>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</si>
  <si>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</si>
  <si>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</si>
  <si>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</si>
  <si>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</si>
  <si>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</si>
  <si>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</si>
  <si>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</si>
  <si>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</si>
  <si>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</si>
  <si>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</si>
  <si>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</si>
  <si>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</si>
  <si>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</si>
  <si>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</si>
  <si>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</si>
  <si>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</si>
  <si>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</si>
  <si>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</si>
  <si>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</si>
  <si>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</si>
  <si>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</si>
  <si>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</si>
  <si>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</si>
  <si>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</si>
  <si>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</si>
  <si>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</si>
  <si>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</si>
  <si>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</si>
  <si>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</si>
  <si>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</si>
  <si>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</si>
  <si>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</si>
  <si>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</si>
  <si>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</si>
  <si>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</si>
  <si>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</si>
  <si>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</si>
  <si>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</si>
  <si>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</si>
  <si>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</si>
  <si>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</si>
  <si>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</si>
  <si>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</si>
  <si>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</si>
  <si>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</si>
  <si>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</si>
  <si>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</si>
  <si>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</si>
  <si>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</si>
  <si>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</si>
  <si>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</si>
  <si>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</si>
  <si>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</si>
  <si>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</si>
  <si>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</si>
  <si>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</si>
  <si>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</si>
  <si>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</si>
  <si>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</si>
  <si>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</si>
  <si>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</si>
  <si>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</si>
  <si>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</si>
  <si>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</si>
  <si>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</si>
  <si>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</si>
  <si>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</si>
  <si>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</si>
  <si>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</si>
  <si>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</si>
  <si>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</si>
  <si>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</si>
  <si>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</si>
  <si>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</si>
  <si>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</si>
  <si>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</si>
  <si>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</si>
  <si>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</si>
  <si>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</si>
  <si>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</si>
  <si>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</si>
  <si>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</si>
  <si>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</si>
  <si>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</si>
  <si>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</si>
  <si>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</si>
  <si>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</si>
  <si>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</si>
  <si>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</si>
  <si>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</si>
  <si>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</si>
  <si>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</si>
  <si>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</si>
  <si>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</si>
  <si>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</si>
  <si>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</si>
  <si>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</si>
  <si>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</si>
  <si>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</si>
  <si>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</si>
  <si>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</si>
  <si>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</si>
  <si>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</si>
  <si>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</si>
  <si>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</si>
  <si>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</si>
  <si>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</si>
  <si>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</si>
  <si>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</si>
  <si>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</si>
  <si>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</si>
  <si>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</si>
  <si>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</si>
  <si>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</si>
  <si>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</si>
  <si>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</si>
  <si>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</si>
  <si>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</si>
  <si>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</si>
  <si>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</si>
  <si>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</si>
  <si>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</si>
  <si>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</si>
  <si>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</si>
  <si>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</si>
  <si>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</si>
  <si>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</si>
  <si>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</si>
  <si>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</si>
  <si>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</si>
  <si>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</si>
  <si>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</si>
  <si>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</si>
  <si>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</si>
  <si>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</si>
  <si>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</si>
  <si>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</si>
  <si>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</si>
  <si>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</si>
  <si>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</si>
  <si>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</si>
  <si>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</si>
  <si>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</si>
  <si>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</si>
  <si>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</si>
  <si>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</si>
  <si>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</si>
  <si>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</si>
  <si>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</si>
  <si>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</si>
  <si>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</si>
  <si>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</si>
  <si>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</si>
  <si>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</si>
  <si>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</si>
  <si>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</si>
  <si>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</si>
  <si>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</si>
  <si>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</si>
  <si>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</si>
  <si>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</si>
  <si>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</si>
  <si>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</si>
  <si>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</si>
  <si>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</si>
  <si>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</si>
  <si>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</si>
  <si>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</si>
  <si>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</si>
  <si>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</si>
  <si>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</si>
  <si>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</si>
  <si>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</si>
  <si>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</si>
  <si>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</si>
  <si>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</si>
  <si>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</si>
  <si>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</si>
  <si>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</si>
  <si>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</si>
  <si>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</si>
  <si>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</si>
  <si>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</si>
  <si>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</si>
  <si>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</si>
  <si>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</si>
  <si>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</si>
  <si>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</si>
  <si>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</si>
  <si>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</si>
  <si>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</si>
  <si>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</si>
  <si>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</si>
  <si>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</si>
  <si>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</si>
  <si>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</si>
  <si>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</si>
  <si>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</si>
  <si>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</si>
  <si>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</si>
  <si>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</si>
  <si>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</si>
  <si>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</si>
  <si>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</si>
  <si>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</si>
  <si>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</si>
  <si>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</si>
  <si>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</si>
  <si>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</si>
  <si>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</si>
  <si>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</si>
  <si>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</si>
  <si>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</si>
  <si>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</si>
  <si>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</si>
  <si>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</si>
  <si>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</si>
  <si>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</si>
  <si>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</si>
  <si>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</si>
  <si>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</si>
  <si>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</si>
  <si>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</si>
  <si>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</si>
  <si>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</si>
  <si>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</si>
  <si>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</si>
  <si>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</si>
  <si>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</si>
  <si>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</si>
  <si>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</si>
  <si>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</si>
  <si>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</si>
  <si>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</si>
  <si>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</si>
  <si>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</si>
  <si>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</si>
  <si>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</si>
  <si>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</si>
  <si>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</si>
  <si>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</si>
  <si>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</si>
  <si>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</si>
  <si>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</si>
  <si>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</si>
  <si>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</si>
  <si>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</si>
  <si>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</si>
  <si>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</si>
  <si>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</si>
  <si>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</si>
  <si>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</si>
  <si>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</si>
  <si>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</si>
  <si>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</si>
  <si>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</si>
  <si>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</si>
  <si>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</si>
  <si>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</si>
  <si>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</si>
  <si>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</si>
  <si>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</si>
  <si>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</si>
  <si>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</si>
  <si>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</si>
  <si>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</si>
  <si>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</si>
  <si>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</si>
  <si>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</si>
  <si>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</si>
  <si>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</si>
  <si>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</si>
  <si>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</si>
  <si>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</si>
  <si>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</si>
  <si>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</si>
  <si>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</si>
  <si>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</si>
  <si>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</si>
  <si>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</si>
  <si>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</si>
  <si>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</si>
  <si>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</si>
  <si>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</si>
  <si>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</si>
  <si>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</si>
  <si>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</si>
  <si>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</si>
  <si>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</si>
  <si>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</si>
  <si>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</si>
  <si>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</si>
  <si>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</si>
  <si>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</si>
  <si>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</si>
  <si>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</si>
  <si>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</si>
  <si>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</si>
  <si>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</si>
  <si>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</si>
  <si>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</si>
  <si>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</si>
  <si>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</si>
  <si>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</si>
  <si>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</si>
  <si>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</si>
  <si>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</si>
  <si>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</si>
  <si>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</si>
  <si>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</si>
  <si>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</si>
  <si>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</si>
  <si>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</si>
  <si>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</si>
  <si>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</si>
  <si>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</si>
  <si>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</si>
  <si>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</si>
  <si>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</si>
  <si>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</si>
  <si>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</si>
  <si>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</si>
  <si>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</si>
  <si>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</si>
  <si>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</si>
  <si>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</si>
  <si>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</si>
  <si>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</si>
  <si>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</si>
  <si>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</si>
  <si>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</si>
  <si>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</si>
  <si>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</si>
  <si>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</si>
  <si>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</si>
  <si>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</si>
  <si>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</si>
  <si>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</si>
  <si>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</si>
  <si>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</si>
  <si>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</si>
  <si>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</si>
  <si>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</si>
  <si>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</si>
  <si>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</si>
  <si>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</si>
  <si>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</si>
  <si>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</si>
  <si>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</si>
  <si>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</si>
  <si>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</si>
  <si>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</si>
  <si>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</si>
  <si>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</si>
  <si>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</si>
  <si>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</si>
  <si>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</si>
  <si>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</si>
  <si>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</si>
  <si>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</si>
  <si>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</si>
  <si>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</si>
  <si>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</si>
  <si>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</si>
  <si>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</si>
  <si>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</si>
  <si>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</si>
  <si>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</si>
  <si>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</si>
  <si>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</si>
  <si>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</si>
  <si>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</si>
  <si>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</si>
  <si>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</si>
  <si>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</si>
  <si>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</si>
  <si>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</si>
  <si>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</si>
  <si>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</si>
  <si>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</si>
  <si>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</si>
  <si>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</si>
  <si>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</si>
  <si>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</si>
  <si>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</si>
  <si>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</si>
  <si>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</si>
  <si>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</si>
  <si>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</si>
  <si>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</si>
  <si>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</si>
  <si>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</si>
  <si>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</si>
  <si>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</si>
  <si>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</si>
  <si>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</si>
  <si>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</si>
  <si>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</si>
  <si>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</si>
  <si>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</si>
  <si>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</si>
  <si>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</si>
  <si>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</si>
  <si>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</si>
  <si>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</si>
  <si>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</si>
  <si>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</si>
  <si>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</si>
  <si>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</si>
  <si>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</si>
  <si>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</si>
  <si>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</si>
  <si>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</si>
  <si>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</si>
  <si>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</si>
  <si>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</si>
  <si>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</si>
  <si>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</si>
  <si>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</si>
  <si>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</si>
  <si>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</si>
  <si>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</si>
  <si>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</si>
  <si>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</si>
  <si>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</si>
  <si>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</si>
  <si>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</si>
  <si>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</si>
  <si>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</si>
  <si>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</si>
  <si>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</si>
  <si>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</si>
  <si>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</si>
  <si>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</si>
  <si>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</si>
  <si>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</si>
  <si>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</si>
  <si>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</si>
  <si>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</si>
  <si>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</si>
  <si>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</si>
  <si>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</si>
  <si>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</si>
  <si>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</si>
  <si>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</si>
  <si>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</si>
  <si>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</si>
  <si>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</si>
  <si>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</si>
  <si>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</si>
  <si>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</si>
  <si>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</si>
  <si>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</si>
  <si>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</si>
  <si>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</si>
  <si>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</si>
  <si>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</si>
  <si>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</si>
  <si>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</si>
  <si>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</si>
  <si>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</si>
  <si>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</si>
  <si>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</si>
  <si>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</si>
  <si>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</si>
  <si>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</si>
  <si>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</si>
  <si>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</si>
  <si>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</si>
  <si>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</si>
  <si>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</si>
  <si>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</si>
  <si>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</si>
  <si>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</si>
  <si>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</si>
  <si>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</si>
  <si>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</si>
  <si>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</si>
  <si>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</si>
  <si>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</si>
  <si>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</si>
  <si>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</si>
  <si>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</si>
  <si>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</si>
  <si>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</si>
  <si>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</si>
  <si>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</si>
  <si>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</si>
  <si>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</si>
  <si>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</si>
  <si>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</si>
  <si>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</si>
  <si>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</si>
  <si>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</si>
  <si>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</si>
  <si>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</si>
  <si>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</si>
  <si>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</si>
  <si>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</si>
  <si>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</si>
  <si>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</si>
  <si>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</si>
  <si>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</si>
  <si>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</si>
  <si>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</si>
  <si>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</si>
  <si>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</si>
  <si>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</si>
  <si>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</si>
  <si>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</si>
  <si>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</si>
  <si>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</si>
  <si>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</si>
  <si>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</si>
  <si>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</si>
  <si>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</si>
  <si>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</si>
  <si>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</si>
  <si>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</si>
  <si>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</si>
  <si>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</si>
  <si>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</si>
  <si>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</si>
  <si>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</si>
  <si>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</si>
  <si>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</si>
  <si>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</si>
  <si>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</si>
  <si>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</si>
  <si>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</si>
  <si>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</si>
  <si>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</si>
  <si>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</si>
  <si>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</si>
  <si>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</si>
  <si>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</si>
  <si>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</si>
  <si>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</si>
  <si>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</si>
  <si>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</si>
  <si>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</si>
  <si>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</si>
  <si>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</si>
  <si>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</si>
  <si>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</si>
  <si>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</si>
  <si>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</si>
  <si>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</si>
  <si>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</si>
  <si>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</si>
  <si>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</si>
  <si>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</si>
  <si>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</si>
  <si>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</si>
  <si>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</si>
  <si>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</si>
  <si>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</si>
  <si>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</si>
  <si>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</si>
  <si>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</si>
  <si>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</si>
  <si>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</si>
  <si>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</si>
  <si>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</si>
  <si>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</si>
  <si>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</si>
  <si>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</si>
  <si>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</si>
  <si>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</si>
  <si>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</si>
  <si>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</si>
  <si>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</si>
  <si>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</si>
  <si>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</si>
  <si>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</si>
  <si>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</si>
  <si>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</si>
  <si>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</si>
  <si>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</si>
  <si>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</si>
  <si>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</si>
  <si>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</si>
  <si>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</si>
  <si>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</si>
  <si>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</si>
  <si>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</si>
  <si>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</si>
  <si>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</si>
  <si>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</si>
  <si>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</si>
  <si>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</si>
  <si>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</si>
  <si>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</si>
  <si>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</si>
  <si>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</si>
  <si>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</si>
  <si>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</si>
  <si>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</si>
  <si>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</si>
  <si>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</si>
  <si>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</si>
  <si>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</si>
  <si>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</si>
  <si>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</si>
  <si>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</si>
  <si>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</si>
  <si>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</si>
  <si>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</si>
  <si>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</si>
  <si>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</si>
  <si>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</si>
  <si>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</si>
  <si>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</si>
  <si>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</si>
  <si>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</si>
  <si>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</si>
  <si>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</si>
  <si>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</si>
  <si>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</si>
  <si>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</si>
  <si>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</si>
  <si>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</si>
  <si>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</si>
  <si>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</si>
  <si>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</si>
  <si>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</si>
  <si>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</si>
  <si>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</si>
  <si>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</si>
  <si>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</si>
  <si>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</si>
  <si>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</si>
  <si>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</si>
  <si>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</si>
  <si>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</si>
  <si>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</si>
  <si>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</si>
  <si>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</si>
  <si>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</si>
  <si>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</si>
  <si>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</si>
  <si>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</si>
  <si>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</si>
  <si>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</si>
  <si>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</si>
  <si>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</si>
  <si>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</si>
  <si>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</si>
  <si>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</si>
  <si>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</si>
  <si>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</si>
  <si>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</si>
  <si>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</si>
  <si>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</si>
  <si>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</si>
  <si>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</si>
  <si>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</si>
  <si>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</si>
  <si>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</si>
  <si>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</si>
  <si>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</si>
  <si>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</si>
  <si>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</si>
  <si>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</si>
  <si>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</si>
  <si>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</si>
  <si>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</si>
  <si>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</si>
  <si>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</si>
  <si>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</si>
  <si>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</si>
  <si>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</si>
  <si>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</si>
  <si>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</si>
  <si>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</si>
  <si>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</si>
  <si>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</si>
  <si>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</si>
  <si>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</si>
  <si>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</si>
  <si>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</si>
  <si>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</si>
  <si>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</si>
  <si>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</si>
  <si>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</si>
  <si>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</si>
  <si>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</si>
  <si>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</si>
  <si>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</si>
  <si>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</si>
  <si>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</si>
  <si>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</si>
  <si>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</si>
  <si>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</si>
  <si>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</si>
  <si>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</si>
  <si>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</si>
  <si>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</si>
  <si>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</si>
  <si>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</si>
  <si>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</si>
  <si>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</si>
  <si>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</si>
  <si>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</si>
  <si>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</si>
  <si>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</si>
  <si>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</si>
  <si>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</si>
  <si>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</si>
  <si>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</si>
  <si>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</si>
  <si>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</si>
  <si>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</si>
  <si>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</si>
  <si>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</si>
  <si>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</si>
  <si>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</si>
  <si>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</si>
  <si>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</si>
  <si>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</si>
  <si>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</si>
  <si>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</si>
  <si>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</si>
  <si>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</si>
  <si>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</si>
  <si>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</si>
  <si>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</si>
  <si>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</si>
  <si>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</si>
  <si>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</si>
  <si>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</si>
  <si>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</si>
  <si>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</si>
  <si>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</si>
  <si>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</si>
  <si>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</si>
  <si>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</si>
  <si>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</si>
  <si>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</si>
  <si>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</si>
  <si>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</si>
  <si>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</si>
  <si>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</si>
  <si>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</si>
  <si>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</si>
  <si>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</si>
  <si>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</si>
  <si>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</si>
  <si>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</si>
  <si>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</si>
  <si>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</si>
  <si>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</si>
  <si>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</si>
  <si>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</si>
  <si>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</si>
  <si>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</si>
  <si>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</si>
  <si>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</si>
  <si>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</si>
  <si>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</si>
  <si>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</si>
  <si>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</si>
  <si>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</si>
  <si>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</si>
  <si>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</si>
  <si>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</si>
  <si>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</si>
  <si>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</si>
  <si>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</si>
  <si>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</si>
  <si>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</si>
  <si>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</si>
  <si>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</si>
  <si>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</si>
  <si>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</si>
  <si>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</si>
  <si>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</si>
  <si>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</si>
  <si>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</si>
  <si>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</si>
  <si>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</si>
  <si>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</si>
  <si>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</si>
  <si>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</si>
  <si>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</si>
  <si>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</si>
  <si>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</si>
  <si>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</si>
  <si>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</si>
  <si>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</si>
  <si>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</si>
  <si>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</si>
  <si>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</si>
  <si>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</si>
  <si>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</si>
  <si>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</si>
  <si>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</si>
  <si>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</si>
  <si>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</si>
  <si>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</si>
  <si>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</si>
  <si>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</si>
  <si>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</si>
  <si>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</si>
  <si>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</si>
  <si>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</si>
  <si>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</si>
  <si>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</si>
  <si>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</si>
  <si>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</si>
  <si>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</si>
  <si>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</si>
  <si>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</si>
  <si>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</si>
  <si>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</si>
  <si>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</si>
  <si>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</si>
  <si>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</si>
  <si>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</si>
  <si>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</si>
  <si>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</si>
  <si>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</si>
  <si>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</si>
  <si>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</si>
  <si>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</si>
  <si>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</si>
  <si>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</si>
  <si>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</si>
  <si>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</si>
  <si>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</si>
  <si>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</si>
  <si>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</si>
  <si>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</si>
  <si>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</si>
  <si>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</si>
  <si>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</si>
  <si>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</si>
  <si>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</si>
  <si>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</si>
  <si>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</si>
  <si>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</si>
  <si>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</si>
  <si>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</si>
  <si>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</si>
  <si>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</si>
  <si>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</si>
  <si>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</si>
  <si>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</si>
  <si>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</si>
  <si>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</si>
  <si>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</si>
  <si>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</si>
  <si>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</si>
  <si>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</si>
  <si>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</si>
  <si>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</si>
  <si>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</si>
  <si>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</si>
  <si>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</si>
  <si>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</si>
  <si>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</si>
  <si>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</si>
  <si>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</si>
  <si>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</si>
  <si>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</si>
  <si>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</si>
  <si>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</si>
  <si>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</si>
  <si>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</si>
  <si>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</si>
  <si>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</si>
  <si>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</si>
  <si>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</si>
  <si>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</si>
  <si>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</si>
  <si>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</si>
  <si>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</si>
  <si>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</si>
  <si>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</si>
  <si>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</si>
  <si>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</si>
  <si>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</si>
  <si>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</si>
  <si>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</si>
  <si>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</si>
  <si>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</si>
  <si>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</si>
  <si>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</si>
  <si>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</si>
  <si>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</si>
  <si>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</si>
  <si>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</si>
  <si>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</si>
  <si>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</si>
  <si>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</si>
  <si>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</si>
  <si>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</si>
  <si>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</si>
  <si>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</si>
  <si>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</si>
  <si>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</si>
  <si>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</si>
  <si>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</si>
  <si>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</si>
  <si>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</si>
  <si>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</si>
  <si>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</si>
  <si>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</si>
  <si>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</si>
  <si>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</si>
  <si>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</si>
  <si>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</si>
  <si>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</si>
  <si>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</si>
  <si>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</si>
  <si>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</si>
  <si>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</si>
  <si>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</si>
  <si>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</si>
  <si>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</si>
  <si>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</si>
  <si>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</si>
  <si>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</si>
  <si>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</si>
  <si>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</si>
  <si>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</si>
  <si>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</si>
  <si>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</si>
  <si>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</si>
  <si>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</si>
  <si>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</si>
  <si>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</si>
  <si>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</si>
  <si>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</si>
  <si>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</si>
  <si>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</si>
  <si>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</si>
  <si>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</si>
  <si>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</si>
  <si>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</si>
  <si>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</si>
  <si>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</si>
  <si>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</si>
  <si>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</si>
  <si>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</si>
  <si>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</si>
  <si>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</si>
  <si>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</si>
  <si>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</si>
  <si>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</si>
  <si>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</si>
  <si>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</si>
  <si>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</si>
  <si>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</si>
  <si>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</si>
  <si>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</si>
  <si>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</si>
  <si>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</si>
  <si>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</si>
  <si>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</si>
  <si>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</si>
  <si>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</si>
  <si>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</si>
  <si>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</si>
  <si>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</si>
  <si>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</si>
  <si>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</si>
  <si>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</si>
  <si>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</si>
  <si>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</si>
  <si>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</si>
  <si>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</si>
  <si>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</si>
  <si>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</si>
  <si>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</si>
  <si>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</si>
  <si>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</si>
  <si>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</si>
  <si>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</si>
  <si>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</si>
  <si>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</si>
  <si>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</si>
  <si>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</si>
  <si>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</si>
  <si>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</si>
  <si>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</si>
  <si>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</si>
  <si>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</si>
  <si>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</si>
  <si>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</si>
  <si>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</si>
  <si>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</si>
  <si>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</si>
  <si>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</si>
  <si>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</si>
  <si>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</si>
  <si>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</si>
  <si>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</si>
  <si>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</si>
  <si>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</si>
  <si>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</si>
  <si>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</si>
  <si>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</si>
  <si>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</si>
  <si>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</si>
  <si>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</si>
  <si>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</si>
  <si>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</si>
  <si>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</si>
  <si>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</si>
  <si>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</si>
  <si>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</si>
  <si>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</si>
  <si>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</si>
  <si>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</si>
  <si>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</si>
  <si>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</si>
  <si>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</si>
  <si>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</si>
  <si>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</si>
  <si>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</si>
  <si>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</si>
  <si>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</si>
  <si>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</si>
  <si>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</si>
  <si>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</si>
  <si>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</si>
  <si>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</si>
  <si>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</si>
  <si>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</si>
  <si>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</si>
  <si>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</si>
  <si>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</si>
  <si>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</si>
  <si>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</si>
  <si>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</si>
  <si>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</si>
  <si>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</si>
  <si>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</si>
  <si>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</si>
  <si>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</si>
  <si>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</si>
  <si>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</si>
  <si>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</si>
  <si>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</si>
  <si>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</si>
  <si>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</si>
  <si>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</si>
  <si>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</si>
  <si>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</si>
  <si>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</si>
  <si>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</si>
  <si>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</si>
  <si>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</si>
  <si>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</si>
  <si>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</si>
  <si>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</si>
  <si>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</si>
  <si>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</si>
  <si>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</si>
  <si>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</si>
  <si>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</si>
  <si>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</si>
  <si>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</si>
  <si>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</si>
  <si>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</si>
  <si>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</si>
  <si>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</si>
  <si>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</si>
  <si>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</si>
  <si>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</si>
  <si>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</si>
  <si>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</si>
  <si>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</si>
  <si>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</si>
  <si>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</si>
  <si>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</si>
  <si>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</si>
  <si>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</si>
  <si>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</si>
  <si>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</si>
  <si>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</si>
  <si>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</si>
  <si>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</si>
  <si>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</si>
  <si>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</si>
  <si>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</si>
  <si>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</si>
  <si>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</si>
  <si>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</si>
  <si>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</si>
  <si>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</si>
  <si>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</si>
  <si>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</si>
  <si>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</si>
  <si>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</si>
  <si>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</si>
  <si>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</si>
  <si>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</si>
  <si>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</si>
  <si>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</si>
  <si>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</si>
  <si>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</si>
  <si>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</si>
  <si>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</si>
  <si>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</si>
  <si>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</si>
  <si>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</si>
  <si>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</si>
  <si>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</si>
  <si>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</si>
  <si>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</si>
  <si>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</si>
  <si>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</si>
  <si>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</si>
  <si>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</si>
  <si>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</si>
  <si>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</si>
  <si>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</si>
  <si>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</si>
  <si>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</si>
  <si>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</si>
  <si>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</si>
  <si>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</si>
  <si>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</si>
  <si>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</si>
  <si>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</si>
  <si>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</si>
  <si>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</si>
  <si>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</si>
  <si>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</si>
  <si>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</si>
  <si>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</si>
  <si>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</si>
  <si>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</si>
  <si>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</si>
  <si>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</si>
  <si>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</si>
  <si>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</si>
  <si>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</si>
  <si>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</si>
  <si>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</si>
  <si>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</si>
  <si>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</si>
  <si>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</si>
  <si>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</si>
  <si>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</si>
  <si>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</si>
  <si>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</si>
  <si>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</si>
  <si>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</si>
  <si>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</si>
  <si>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</si>
  <si>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</si>
  <si>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</si>
  <si>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</si>
  <si>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</si>
  <si>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</si>
  <si>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</si>
  <si>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</si>
  <si>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</si>
  <si>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</si>
  <si>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</si>
  <si>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</si>
  <si>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</si>
  <si>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</si>
  <si>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</si>
  <si>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</si>
  <si>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</si>
  <si>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</si>
  <si>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</si>
  <si>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</si>
  <si>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</si>
  <si>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</si>
  <si>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</si>
  <si>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</si>
  <si>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</si>
  <si>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</si>
  <si>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</si>
  <si>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</si>
  <si>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</si>
  <si>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</si>
  <si>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</si>
  <si>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</si>
  <si>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</si>
  <si>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</si>
  <si>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</si>
  <si>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</si>
  <si>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</si>
  <si>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</si>
  <si>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</si>
  <si>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</si>
  <si>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</si>
  <si>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</si>
  <si>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</si>
  <si>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</si>
  <si>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</si>
  <si>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</si>
  <si>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</si>
  <si>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</si>
  <si>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</si>
  <si>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</si>
  <si>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</si>
  <si>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</si>
  <si>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</si>
  <si>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</si>
  <si>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</si>
  <si>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</si>
  <si>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</si>
  <si>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</si>
  <si>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</si>
  <si>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</si>
  <si>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</si>
  <si>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</si>
  <si>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</si>
  <si>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</si>
  <si>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</si>
  <si>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</si>
  <si>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</si>
  <si>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</si>
  <si>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</si>
  <si>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</si>
  <si>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</si>
  <si>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</si>
  <si>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</si>
  <si>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</si>
  <si>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</si>
  <si>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</si>
  <si>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</si>
  <si>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</si>
  <si>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</si>
  <si>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</si>
  <si>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</si>
  <si>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</si>
  <si>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</si>
  <si>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</si>
  <si>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</si>
  <si>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</si>
  <si>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</si>
  <si>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</si>
  <si>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</si>
  <si>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</si>
  <si>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</si>
  <si>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</si>
  <si>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</si>
  <si>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</si>
  <si>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</si>
  <si>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</si>
  <si>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</si>
  <si>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</si>
  <si>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</si>
  <si>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</si>
  <si>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</si>
  <si>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</si>
  <si>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</si>
  <si>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</si>
  <si>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</si>
  <si>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</si>
  <si>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</si>
  <si>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</si>
  <si>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</si>
  <si>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</si>
  <si>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</si>
  <si>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</si>
  <si>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</si>
  <si>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</si>
  <si>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</si>
  <si>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</si>
  <si>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</si>
  <si>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</si>
  <si>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</si>
  <si>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</si>
  <si>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</si>
  <si>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</si>
  <si>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</si>
  <si>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</si>
  <si>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</si>
  <si>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</si>
  <si>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</si>
  <si>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</si>
  <si>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</si>
  <si>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</si>
  <si>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</si>
  <si>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</si>
  <si>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</si>
  <si>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</si>
  <si>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</si>
  <si>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</si>
  <si>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</si>
  <si>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</si>
  <si>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</si>
  <si>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</si>
  <si>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</si>
  <si>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</si>
  <si>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</si>
  <si>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</si>
  <si>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</si>
  <si>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</si>
  <si>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</si>
  <si>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</si>
  <si>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</si>
  <si>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</si>
  <si>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</si>
  <si>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</si>
  <si>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</si>
  <si>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</si>
  <si>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</si>
  <si>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</si>
  <si>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</si>
  <si>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</si>
  <si>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</si>
  <si>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</si>
  <si>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</si>
  <si>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</si>
  <si>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</si>
  <si>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</si>
  <si>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</si>
  <si>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</si>
  <si>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</si>
  <si>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</si>
  <si>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</si>
  <si>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</si>
  <si>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</si>
  <si>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</si>
  <si>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</si>
  <si>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</si>
  <si>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</si>
  <si>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</si>
  <si>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</si>
  <si>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</si>
  <si>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</si>
  <si>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</si>
  <si>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</si>
  <si>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</si>
  <si>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</si>
  <si>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</si>
  <si>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</si>
  <si>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</si>
  <si>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</si>
  <si>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</si>
  <si>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</si>
  <si>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</si>
  <si>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</si>
  <si>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</si>
  <si>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</si>
  <si>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</si>
  <si>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</si>
  <si>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</si>
  <si>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</si>
  <si>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</si>
  <si>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</si>
  <si>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</si>
  <si>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</si>
  <si>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</si>
  <si>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</si>
  <si>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</si>
  <si>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</si>
  <si>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</si>
  <si>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</si>
  <si>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</si>
  <si>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</si>
  <si>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</si>
  <si>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</si>
  <si>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</si>
  <si>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</si>
  <si>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</si>
  <si>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</si>
  <si>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</si>
  <si>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</si>
  <si>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</si>
  <si>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</si>
  <si>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</si>
  <si>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</si>
  <si>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</si>
  <si>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</si>
  <si>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</si>
  <si>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</si>
  <si>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</si>
  <si>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</si>
  <si>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</si>
  <si>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</si>
  <si>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</si>
  <si>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</si>
  <si>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</si>
  <si>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</si>
  <si>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</si>
  <si>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</si>
  <si>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</si>
  <si>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</si>
  <si>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</si>
  <si>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</si>
  <si>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</si>
  <si>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</si>
  <si>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</si>
  <si>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</si>
  <si>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</si>
  <si>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</si>
  <si>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</si>
  <si>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</si>
  <si>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</si>
  <si>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</si>
  <si>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</si>
  <si>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</si>
  <si>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</si>
  <si>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</si>
  <si>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</si>
  <si>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</si>
  <si>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</si>
  <si>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</si>
  <si>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</si>
  <si>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</si>
  <si>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</si>
  <si>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</si>
  <si>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</si>
  <si>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</si>
  <si>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</si>
  <si>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</si>
  <si>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</si>
  <si>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</si>
  <si>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</si>
  <si>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</si>
  <si>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</si>
  <si>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</si>
  <si>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</si>
  <si>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</si>
  <si>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</si>
  <si>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</si>
  <si>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</si>
  <si>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</si>
  <si>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</si>
  <si>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</si>
  <si>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</si>
  <si>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</si>
  <si>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</si>
  <si>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</si>
  <si>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</si>
  <si>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</si>
  <si>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</si>
  <si>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</si>
  <si>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</si>
  <si>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</si>
  <si>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</si>
  <si>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</si>
  <si>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</si>
  <si>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</si>
  <si>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</si>
  <si>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</si>
  <si>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</si>
  <si>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</si>
  <si>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</si>
  <si>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</si>
  <si>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</si>
  <si>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</si>
  <si>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</si>
  <si>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</si>
  <si>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</si>
  <si>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</si>
  <si>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</si>
  <si>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</si>
  <si>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</si>
  <si>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</si>
  <si>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</si>
  <si>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</si>
  <si>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</si>
  <si>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</si>
  <si>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</si>
  <si>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</si>
  <si>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</si>
  <si>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</si>
  <si>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</si>
  <si>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</si>
  <si>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</si>
  <si>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</si>
  <si>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</si>
  <si>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</si>
  <si>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</si>
  <si>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</si>
  <si>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</si>
  <si>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</si>
  <si>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</si>
  <si>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</si>
  <si>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</si>
  <si>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</si>
  <si>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</si>
  <si>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</si>
  <si>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</si>
  <si>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</si>
  <si>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</si>
  <si>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</si>
  <si>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</si>
  <si>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</si>
  <si>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</si>
  <si>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</si>
  <si>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</si>
  <si>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</si>
  <si>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</si>
  <si>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</si>
  <si>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</si>
  <si>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</si>
  <si>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</si>
  <si>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</si>
  <si>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</si>
  <si>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</si>
  <si>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</si>
  <si>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</si>
  <si>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</si>
  <si>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</si>
  <si>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</si>
  <si>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</si>
  <si>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</si>
  <si>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</si>
  <si>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</si>
  <si>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</si>
  <si>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</si>
  <si>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</si>
  <si>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</si>
  <si>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</si>
  <si>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</si>
  <si>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</si>
  <si>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</si>
  <si>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</si>
  <si>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</si>
  <si>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</si>
  <si>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</si>
  <si>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</si>
  <si>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</si>
  <si>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</si>
  <si>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</si>
  <si>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</si>
  <si>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</si>
  <si>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</si>
  <si>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</si>
  <si>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</si>
  <si>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</si>
  <si>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</si>
  <si>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</si>
  <si>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</si>
  <si>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</si>
  <si>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</si>
  <si>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</si>
  <si>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</si>
  <si>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</si>
  <si>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</si>
  <si>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</si>
  <si>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</si>
  <si>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</si>
  <si>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</si>
  <si>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</si>
  <si>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</si>
  <si>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</si>
  <si>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</si>
  <si>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</si>
  <si>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</si>
  <si>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</si>
  <si>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</si>
  <si>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</si>
  <si>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</si>
  <si>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</si>
  <si>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</si>
  <si>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</si>
  <si>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</si>
  <si>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</si>
  <si>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</si>
  <si>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</si>
  <si>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</si>
  <si>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</si>
  <si>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</si>
  <si>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</si>
  <si>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</si>
  <si>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</si>
  <si>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</si>
  <si>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</si>
  <si>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</si>
  <si>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</si>
  <si>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</si>
  <si>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</si>
  <si>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</si>
  <si>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</si>
  <si>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</si>
  <si>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</si>
  <si>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</si>
  <si>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</si>
  <si>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</si>
  <si>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</si>
  <si>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</si>
  <si>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</si>
  <si>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</si>
  <si>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</si>
  <si>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</si>
  <si>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</si>
  <si>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</si>
  <si>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</si>
  <si>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</si>
  <si>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</si>
  <si>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</si>
  <si>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</si>
  <si>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</si>
  <si>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</si>
  <si>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</si>
  <si>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</si>
  <si>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</si>
  <si>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</si>
  <si>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</si>
  <si>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</si>
  <si>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</si>
  <si>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</si>
  <si>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</si>
  <si>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</si>
  <si>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</si>
  <si>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</si>
  <si>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</si>
  <si>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</si>
  <si>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</si>
  <si>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</si>
  <si>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</si>
  <si>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</si>
  <si>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</si>
  <si>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</si>
  <si>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</si>
  <si>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</si>
  <si>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</si>
  <si>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</si>
  <si>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</si>
  <si>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</si>
  <si>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</si>
  <si>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</si>
  <si>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</si>
  <si>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</si>
  <si>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</si>
  <si>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</si>
  <si>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</si>
  <si>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</si>
  <si>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</si>
  <si>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</si>
  <si>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</si>
  <si>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</si>
  <si>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</si>
  <si>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</si>
  <si>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</si>
  <si>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</si>
  <si>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</si>
  <si>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</si>
  <si>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</si>
  <si>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</si>
  <si>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</si>
  <si>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</si>
  <si>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</si>
  <si>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</si>
  <si>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</si>
  <si>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</si>
  <si>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</si>
  <si>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</si>
  <si>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</si>
  <si>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</si>
  <si>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</si>
  <si>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</si>
  <si>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</si>
  <si>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</si>
  <si>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</si>
  <si>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</si>
  <si>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</si>
  <si>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</si>
  <si>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</si>
  <si>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</si>
  <si>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</si>
  <si>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</si>
  <si>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</si>
  <si>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</si>
  <si>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</si>
  <si>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</si>
  <si>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</si>
  <si>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</si>
  <si>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</si>
  <si>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</si>
  <si>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</si>
  <si>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</si>
  <si>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</si>
  <si>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</si>
  <si>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</si>
  <si>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</si>
  <si>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</si>
  <si>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</si>
  <si>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</si>
  <si>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</si>
  <si>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</si>
  <si>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</si>
  <si>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</si>
  <si>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</si>
  <si>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</si>
  <si>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</si>
  <si>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</si>
  <si>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</si>
  <si>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</si>
  <si>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</si>
  <si>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</si>
  <si>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</si>
  <si>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</si>
  <si>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</si>
  <si>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</si>
  <si>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</si>
  <si>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</si>
  <si>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</si>
  <si>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</si>
  <si>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</si>
  <si>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</si>
  <si>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</si>
  <si>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</si>
  <si>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</si>
  <si>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</si>
  <si>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</si>
  <si>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</si>
  <si>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</si>
  <si>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</si>
  <si>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</si>
  <si>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</si>
  <si>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</si>
  <si>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</si>
  <si>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</si>
  <si>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</si>
  <si>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</si>
  <si>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</si>
  <si>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</si>
  <si>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</si>
  <si>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</si>
  <si>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</si>
  <si>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</si>
  <si>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</si>
  <si>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</si>
  <si>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</si>
  <si>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</si>
  <si>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</si>
  <si>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</si>
  <si>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</si>
  <si>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</si>
  <si>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</si>
  <si>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</si>
  <si>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</si>
  <si>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</si>
  <si>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</si>
  <si>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</si>
  <si>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</si>
  <si>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</si>
  <si>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</si>
  <si>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</si>
  <si>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</si>
  <si>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</si>
  <si>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</si>
  <si>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</si>
  <si>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</si>
  <si>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</si>
  <si>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</si>
  <si>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</si>
  <si>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</si>
  <si>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</si>
  <si>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</si>
  <si>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</si>
  <si>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</si>
  <si>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</si>
  <si>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</si>
  <si>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</si>
  <si>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</si>
  <si>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</si>
  <si>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</si>
  <si>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</si>
  <si>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</si>
  <si>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</si>
  <si>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</si>
  <si>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</si>
  <si>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</si>
  <si>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</si>
  <si>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</si>
  <si>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</si>
  <si>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</si>
  <si>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</si>
  <si>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</si>
  <si>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</si>
  <si>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</si>
  <si>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</si>
  <si>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</si>
  <si>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</si>
  <si>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</si>
  <si>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</si>
  <si>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</si>
  <si>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</si>
  <si>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</si>
  <si>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</si>
  <si>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</si>
  <si>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</si>
  <si>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</si>
  <si>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</si>
  <si>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</si>
  <si>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</si>
  <si>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</si>
  <si>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</si>
  <si>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</si>
  <si>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</si>
  <si>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</si>
  <si>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</si>
  <si>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</si>
  <si>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</si>
  <si>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</si>
  <si>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</si>
  <si>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</si>
  <si>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</si>
  <si>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</si>
  <si>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</si>
  <si>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</si>
  <si>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</si>
  <si>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</si>
  <si>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</si>
  <si>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</si>
  <si>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</si>
  <si>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</si>
  <si>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</si>
  <si>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</si>
  <si>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</si>
  <si>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</si>
  <si>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</si>
  <si>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</si>
  <si>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</si>
  <si>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</si>
  <si>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</si>
  <si>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</si>
  <si>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</si>
  <si>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</si>
  <si>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</si>
  <si>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</si>
  <si>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</si>
  <si>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</si>
  <si>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</si>
  <si>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</si>
  <si>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</si>
  <si>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</si>
  <si>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</si>
  <si>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</si>
  <si>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</si>
  <si>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</si>
  <si>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</si>
  <si>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</si>
  <si>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</si>
  <si>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</si>
  <si>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</si>
  <si>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</si>
  <si>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</si>
  <si>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</si>
  <si>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</si>
  <si>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</si>
  <si>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</si>
  <si>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</si>
  <si>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</si>
  <si>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</si>
  <si>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</si>
  <si>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</si>
  <si>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</si>
  <si>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</si>
  <si>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</si>
  <si>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</si>
  <si>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</si>
  <si>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</si>
  <si>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</si>
  <si>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</si>
  <si>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</si>
  <si>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</si>
  <si>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</si>
  <si>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</si>
  <si>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</si>
  <si>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</si>
  <si>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</si>
  <si>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</si>
  <si>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</si>
  <si>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</si>
  <si>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</si>
  <si>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</si>
  <si>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</si>
  <si>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</si>
  <si>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</si>
  <si>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</si>
  <si>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</si>
  <si>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</si>
  <si>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</si>
  <si>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</si>
  <si>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</si>
  <si>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</si>
  <si>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</si>
  <si>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</si>
  <si>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</si>
  <si>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</si>
  <si>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</si>
  <si>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</si>
  <si>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</si>
  <si>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</si>
  <si>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</si>
  <si>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</si>
  <si>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</si>
  <si>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</si>
  <si>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</si>
  <si>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</si>
  <si>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</si>
  <si>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</si>
  <si>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</si>
  <si>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</si>
  <si>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</si>
  <si>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</si>
  <si>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</si>
  <si>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</si>
  <si>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</si>
  <si>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</si>
  <si>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</si>
  <si>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</si>
  <si>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</si>
  <si>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</si>
  <si>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</si>
  <si>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</si>
  <si>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</si>
  <si>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</si>
  <si>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</si>
  <si>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</si>
  <si>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</si>
  <si>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</si>
  <si>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</si>
  <si>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</si>
  <si>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</si>
  <si>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</si>
  <si>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</si>
  <si>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</si>
  <si>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</si>
  <si>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</si>
  <si>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</si>
  <si>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</si>
  <si>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</si>
  <si>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</si>
  <si>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</si>
  <si>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</si>
  <si>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</si>
  <si>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</si>
  <si>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</si>
  <si>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</si>
  <si>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</si>
  <si>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</si>
  <si>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</si>
  <si>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</si>
  <si>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</si>
  <si>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</si>
  <si>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</si>
  <si>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</si>
  <si>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</si>
  <si>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</si>
  <si>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</si>
  <si>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</si>
  <si>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</si>
  <si>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</si>
  <si>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</si>
  <si>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</si>
  <si>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</si>
  <si>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</si>
  <si>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</si>
  <si>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</si>
  <si>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</si>
  <si>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</si>
  <si>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</si>
  <si>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</si>
  <si>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</si>
  <si>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</si>
  <si>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</si>
  <si>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</si>
  <si>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</si>
  <si>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</si>
  <si>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</si>
  <si>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</si>
  <si>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</si>
  <si>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</si>
  <si>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</si>
  <si>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</si>
  <si>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</si>
  <si>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</si>
  <si>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</si>
  <si>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</si>
  <si>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</si>
  <si>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</si>
  <si>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</si>
  <si>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</si>
  <si>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</si>
  <si>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</si>
  <si>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</si>
  <si>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</si>
  <si>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</si>
  <si>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</si>
  <si>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</si>
  <si>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</si>
  <si>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</si>
  <si>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</si>
  <si>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</si>
  <si>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</si>
  <si>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</si>
  <si>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</si>
  <si>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</si>
  <si>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</si>
  <si>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</si>
  <si>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</si>
  <si>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</si>
  <si>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</si>
  <si>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</si>
  <si>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</si>
  <si>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</si>
  <si>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</si>
  <si>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</si>
  <si>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</si>
  <si>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</si>
  <si>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</si>
  <si>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</si>
  <si>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</si>
  <si>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</si>
  <si>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</si>
  <si>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</si>
  <si>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</si>
  <si>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</si>
  <si>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</si>
  <si>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</si>
  <si>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</si>
  <si>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</si>
  <si>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</si>
  <si>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</si>
  <si>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</si>
  <si>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</si>
  <si>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</si>
  <si>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</si>
  <si>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</si>
  <si>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</si>
  <si>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</si>
  <si>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</si>
  <si>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</si>
  <si>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</si>
  <si>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</si>
  <si>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</si>
  <si>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</si>
  <si>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</si>
  <si>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</si>
  <si>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</si>
  <si>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</si>
  <si>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</si>
  <si>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</si>
  <si>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</si>
  <si>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</si>
  <si>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</si>
  <si>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</si>
  <si>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</si>
  <si>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</si>
  <si>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</si>
  <si>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</si>
  <si>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</si>
  <si>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</si>
  <si>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</si>
  <si>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</si>
  <si>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</si>
  <si>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</si>
  <si>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</si>
  <si>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</si>
  <si>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</si>
  <si>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</si>
  <si>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</si>
  <si>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</si>
  <si>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</si>
  <si>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</si>
  <si>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</si>
  <si>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</si>
  <si>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</si>
  <si>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</si>
  <si>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</si>
  <si>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</si>
  <si>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</si>
  <si>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</si>
  <si>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</si>
  <si>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</si>
  <si>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</si>
  <si>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</si>
  <si>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</si>
  <si>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</si>
  <si>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</si>
  <si>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</si>
  <si>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</si>
  <si>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</si>
  <si>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</si>
  <si>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</si>
  <si>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</si>
  <si>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</si>
  <si>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</si>
  <si>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</si>
  <si>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</si>
  <si>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</si>
  <si>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</si>
  <si>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</si>
  <si>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</si>
  <si>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</si>
  <si>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</si>
  <si>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</si>
  <si>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</si>
  <si>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</si>
  <si>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</si>
  <si>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</si>
  <si>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</si>
  <si>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</si>
  <si>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</si>
  <si>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</si>
  <si>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</si>
  <si>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</si>
  <si>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</si>
  <si>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</si>
  <si>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</si>
  <si>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</si>
  <si>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</si>
  <si>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</si>
  <si>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</si>
  <si>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</si>
  <si>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</si>
  <si>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</si>
  <si>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</si>
  <si>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</si>
  <si>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</si>
  <si>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</si>
  <si>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</si>
  <si>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</si>
  <si>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</si>
  <si>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</si>
  <si>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</si>
  <si>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</si>
  <si>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</si>
  <si>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</si>
  <si>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</si>
  <si>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</si>
  <si>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</si>
  <si>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</si>
  <si>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</si>
  <si>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</si>
  <si>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</si>
  <si>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</si>
  <si>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</si>
  <si>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</si>
  <si>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</si>
  <si>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</si>
  <si>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</si>
  <si>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</si>
  <si>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</si>
  <si>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</si>
  <si>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</si>
  <si>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</si>
  <si>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</si>
  <si>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</si>
  <si>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</si>
  <si>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</si>
  <si>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</si>
  <si>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</si>
  <si>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</si>
  <si>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</si>
  <si>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</si>
  <si>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</si>
  <si>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</si>
  <si>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</si>
  <si>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</si>
  <si>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</si>
  <si>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</si>
  <si>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</si>
  <si>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</si>
  <si>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</si>
  <si>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</si>
  <si>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</si>
  <si>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</si>
  <si>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</si>
  <si>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</si>
  <si>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</si>
  <si>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</si>
  <si>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</si>
  <si>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</si>
  <si>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</si>
  <si>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</si>
  <si>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</si>
  <si>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</si>
  <si>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</si>
  <si>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</si>
  <si>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</si>
  <si>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</si>
  <si>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</si>
  <si>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</si>
  <si>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</si>
  <si>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</si>
  <si>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</si>
  <si>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</si>
  <si>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</si>
  <si>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</si>
  <si>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</si>
  <si>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</si>
  <si>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</si>
  <si>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</si>
  <si>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</si>
  <si>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</si>
  <si>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</si>
  <si>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</si>
  <si>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</si>
  <si>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</si>
  <si>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</si>
  <si>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</si>
  <si>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</si>
  <si>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</si>
  <si>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</si>
  <si>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</si>
  <si>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</si>
  <si>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</si>
  <si>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</si>
  <si>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</si>
  <si>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</si>
  <si>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</si>
  <si>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</si>
  <si>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</si>
  <si>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</si>
  <si>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</si>
  <si>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</si>
  <si>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</si>
  <si>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</si>
  <si>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</si>
  <si>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</si>
  <si>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</si>
  <si>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</si>
  <si>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</si>
  <si>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</si>
  <si>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</si>
  <si>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</si>
  <si>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</si>
  <si>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</si>
  <si>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</si>
  <si>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</si>
  <si>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</si>
  <si>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</si>
  <si>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</si>
  <si>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</si>
  <si>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</si>
  <si>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</si>
  <si>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</si>
  <si>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</si>
  <si>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</si>
  <si>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</si>
  <si>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</si>
  <si>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</si>
  <si>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</si>
  <si>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</si>
  <si>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</si>
  <si>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</si>
  <si>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</si>
  <si>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</si>
  <si>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</si>
  <si>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</si>
  <si>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</si>
  <si>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</si>
  <si>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</si>
  <si>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</si>
  <si>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</si>
  <si>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</si>
  <si>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</si>
  <si>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</si>
  <si>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</si>
  <si>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</si>
  <si>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</si>
  <si>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</si>
  <si>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</si>
  <si>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</si>
  <si>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</si>
  <si>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</si>
  <si>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</si>
  <si>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</si>
  <si>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</si>
  <si>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</si>
  <si>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</si>
  <si>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</si>
  <si>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</si>
  <si>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</si>
  <si>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</si>
  <si>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</si>
  <si>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</si>
  <si>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</si>
  <si>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</si>
  <si>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</si>
  <si>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</si>
  <si>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</si>
  <si>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</si>
  <si>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</si>
  <si>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</si>
  <si>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</si>
  <si>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</si>
  <si>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</si>
  <si>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</si>
  <si>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</si>
  <si>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</si>
  <si>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</si>
  <si>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</si>
  <si>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</si>
  <si>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</si>
  <si>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</si>
  <si>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</si>
  <si>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</si>
  <si>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</si>
  <si>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</si>
  <si>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</si>
  <si>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</si>
  <si>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</si>
  <si>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</si>
  <si>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</si>
  <si>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</si>
  <si>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</si>
  <si>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</si>
  <si>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</si>
  <si>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</si>
  <si>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</si>
  <si>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</si>
  <si>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</si>
  <si>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</si>
  <si>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</si>
  <si>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</si>
  <si>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</si>
  <si>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</si>
  <si>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</si>
  <si>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</si>
  <si>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</si>
  <si>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</si>
  <si>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</si>
  <si>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</si>
  <si>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</si>
  <si>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</si>
  <si>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</si>
  <si>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</si>
  <si>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</si>
  <si>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</si>
  <si>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</si>
  <si>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</si>
  <si>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</si>
  <si>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</si>
  <si>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</si>
  <si>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</si>
  <si>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</si>
  <si>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</si>
  <si>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</si>
  <si>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</si>
  <si>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</si>
  <si>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</si>
  <si>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</si>
  <si>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</si>
  <si>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</si>
  <si>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</si>
  <si>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</si>
  <si>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</si>
  <si>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</si>
  <si>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</si>
  <si>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</si>
  <si>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</si>
  <si>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</si>
  <si>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</si>
  <si>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</si>
  <si>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</si>
  <si>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</si>
  <si>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</si>
  <si>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</si>
  <si>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</si>
  <si>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</si>
  <si>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</si>
  <si>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</si>
  <si>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</si>
  <si>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</si>
  <si>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</si>
  <si>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</si>
  <si>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</si>
  <si>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</si>
  <si>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</si>
  <si>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</si>
  <si>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</si>
  <si>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</si>
  <si>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</si>
  <si>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</si>
  <si>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</si>
  <si>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</si>
  <si>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</si>
  <si>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</si>
  <si>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</si>
  <si>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</si>
  <si>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</si>
  <si>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</si>
  <si>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</si>
  <si>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</si>
  <si>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</si>
  <si>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</si>
  <si>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</si>
  <si>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</si>
  <si>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</si>
  <si>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</si>
  <si>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</si>
  <si>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</si>
  <si>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</si>
  <si>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</si>
  <si>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</si>
  <si>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</si>
  <si>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</si>
  <si>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</si>
  <si>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</si>
  <si>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</si>
  <si>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</si>
  <si>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</si>
  <si>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</si>
  <si>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</si>
  <si>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</si>
  <si>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</si>
  <si>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</si>
  <si>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</si>
  <si>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</si>
  <si>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</si>
  <si>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</si>
  <si>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</si>
  <si>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</si>
  <si>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</si>
  <si>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</si>
  <si>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</si>
  <si>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</si>
  <si>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</si>
  <si>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</si>
  <si>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</si>
  <si>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</si>
  <si>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</si>
  <si>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</si>
  <si>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</si>
  <si>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</si>
  <si>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</si>
  <si>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</si>
  <si>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</si>
  <si>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</si>
  <si>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</si>
  <si>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</si>
  <si>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</si>
  <si>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</si>
  <si>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</si>
  <si>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</si>
  <si>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</si>
  <si>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</si>
  <si>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</si>
  <si>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</si>
  <si>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</si>
  <si>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</si>
  <si>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</si>
  <si>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</si>
  <si>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</si>
  <si>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</si>
  <si>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</si>
  <si>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</si>
  <si>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</si>
  <si>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</si>
  <si>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</si>
  <si>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</si>
  <si>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</si>
  <si>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</si>
  <si>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</si>
  <si>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</si>
  <si>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</si>
  <si>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</si>
  <si>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</si>
  <si>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</si>
  <si>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</si>
  <si>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</si>
  <si>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</si>
  <si>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</si>
  <si>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</si>
  <si>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</si>
  <si>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</si>
  <si>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</si>
  <si>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</si>
  <si>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</si>
  <si>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</si>
  <si>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</si>
  <si>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</si>
  <si>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</si>
  <si>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</si>
  <si>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</si>
  <si>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</si>
  <si>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</si>
  <si>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</si>
  <si>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</si>
  <si>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</si>
  <si>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</si>
  <si>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</si>
  <si>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</si>
  <si>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</si>
  <si>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</si>
  <si>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</si>
  <si>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</si>
  <si>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</si>
  <si>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</si>
  <si>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</si>
  <si>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</si>
  <si>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</si>
  <si>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</si>
  <si>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</si>
  <si>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</si>
  <si>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</si>
  <si>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</si>
  <si>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</si>
  <si>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</si>
  <si>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</si>
  <si>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</si>
  <si>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</si>
  <si>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</si>
  <si>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</si>
  <si>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</si>
  <si>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</si>
  <si>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</si>
  <si>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</si>
  <si>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</si>
  <si>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</si>
  <si>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</si>
  <si>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</si>
  <si>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</si>
  <si>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</si>
  <si>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</si>
  <si>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</si>
  <si>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</si>
  <si>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</si>
  <si>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</si>
  <si>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</si>
  <si>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</si>
  <si>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</si>
  <si>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</si>
  <si>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</si>
  <si>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</si>
  <si>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</si>
  <si>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</si>
  <si>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</si>
  <si>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</si>
  <si>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</si>
  <si>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</si>
  <si>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</si>
  <si>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</si>
  <si>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</si>
  <si>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</si>
  <si>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</si>
  <si>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</si>
  <si>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</si>
  <si>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</si>
  <si>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</si>
  <si>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</si>
  <si>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</si>
  <si>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</si>
  <si>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</si>
  <si>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</si>
  <si>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</si>
  <si>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</si>
  <si>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</si>
  <si>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</si>
  <si>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</si>
  <si>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</si>
  <si>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</si>
  <si>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</si>
  <si>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</si>
  <si>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</si>
  <si>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</si>
  <si>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</si>
  <si>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</si>
  <si>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</si>
  <si>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</si>
  <si>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</si>
  <si>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</si>
  <si>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</si>
  <si>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</si>
  <si>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</si>
  <si>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</si>
  <si>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</si>
  <si>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</si>
  <si>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</si>
  <si>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</si>
  <si>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</si>
  <si>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</si>
  <si>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</si>
  <si>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</si>
  <si>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</si>
  <si>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</si>
  <si>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</si>
  <si>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</si>
  <si>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</si>
  <si>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</si>
  <si>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</si>
  <si>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</si>
  <si>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</si>
  <si>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</si>
  <si>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</si>
  <si>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</si>
  <si>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</si>
  <si>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</si>
  <si>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</si>
  <si>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</si>
  <si>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</si>
  <si>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</si>
  <si>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</si>
  <si>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</si>
  <si>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</si>
  <si>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</si>
  <si>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</si>
  <si>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</si>
  <si>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</si>
  <si>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</si>
  <si>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</si>
  <si>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</si>
  <si>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</si>
  <si>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</si>
  <si>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</si>
  <si>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</si>
  <si>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</si>
  <si>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</si>
  <si>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</si>
  <si>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</si>
  <si>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</si>
  <si>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</si>
  <si>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</si>
  <si>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</si>
  <si>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</si>
  <si>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</si>
  <si>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</si>
  <si>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</si>
  <si>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</si>
  <si>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</si>
  <si>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</si>
  <si>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</si>
  <si>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</si>
  <si>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</si>
  <si>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</si>
  <si>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</si>
  <si>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</si>
  <si>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</si>
  <si>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</si>
  <si>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</si>
  <si>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</si>
  <si>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</si>
  <si>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</si>
  <si>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</si>
  <si>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</si>
  <si>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</si>
  <si>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</si>
  <si>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</si>
  <si>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</si>
  <si>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</si>
  <si>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</si>
  <si>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</si>
  <si>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</si>
  <si>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</si>
  <si>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</si>
  <si>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</si>
  <si>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</si>
  <si>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</si>
  <si>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</si>
  <si>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</si>
  <si>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</si>
  <si>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</si>
  <si>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</si>
  <si>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</si>
  <si>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</si>
  <si>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</si>
  <si>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</si>
  <si>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</si>
  <si>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</si>
  <si>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</si>
  <si>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</si>
  <si>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</si>
  <si>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</si>
  <si>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</si>
  <si>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</si>
  <si>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</si>
  <si>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</si>
  <si>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</si>
  <si>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</si>
  <si>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</si>
  <si>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</si>
  <si>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</si>
  <si>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</si>
  <si>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</si>
  <si>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</si>
  <si>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</si>
  <si>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</si>
  <si>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</si>
  <si>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</si>
  <si>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</si>
  <si>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</si>
  <si>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</si>
  <si>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</si>
  <si>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</si>
  <si>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</si>
  <si>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</si>
  <si>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</si>
  <si>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</si>
  <si>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</si>
  <si>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</si>
  <si>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</si>
  <si>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</si>
  <si>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</si>
  <si>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</si>
  <si>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</si>
  <si>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</si>
  <si>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</si>
  <si>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</si>
  <si>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</si>
  <si>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</si>
  <si>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</si>
  <si>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</si>
  <si>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</si>
  <si>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</si>
  <si>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</si>
  <si>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</si>
  <si>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</si>
  <si>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</si>
  <si>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</si>
  <si>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</si>
  <si>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</si>
  <si>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</si>
  <si>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</si>
  <si>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</si>
  <si>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</si>
  <si>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</si>
  <si>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</si>
  <si>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</si>
  <si>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</si>
  <si>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</si>
  <si>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</si>
  <si>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</si>
  <si>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</si>
  <si>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</si>
  <si>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</si>
  <si>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</si>
  <si>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</si>
  <si>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</si>
  <si>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</si>
  <si>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</si>
  <si>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</si>
  <si>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</si>
  <si>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</si>
  <si>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</si>
  <si>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</si>
  <si>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</si>
  <si>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</si>
  <si>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</si>
  <si>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</si>
  <si>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</si>
  <si>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</si>
  <si>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</si>
  <si>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</si>
  <si>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</si>
  <si>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</si>
  <si>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</si>
  <si>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</si>
  <si>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</si>
  <si>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</si>
  <si>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</si>
  <si>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</si>
  <si>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</si>
  <si>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</si>
  <si>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</si>
  <si>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</si>
  <si>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</si>
  <si>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</si>
  <si>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</si>
  <si>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</si>
  <si>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</si>
  <si>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</si>
  <si>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</si>
  <si>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</si>
  <si>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</si>
  <si>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</si>
  <si>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</si>
  <si>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</si>
  <si>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</si>
  <si>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</si>
  <si>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</si>
  <si>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</si>
  <si>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</si>
  <si>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</si>
  <si>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</si>
  <si>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</si>
  <si>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</si>
  <si>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</si>
  <si>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</si>
  <si>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</si>
  <si>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</si>
  <si>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</si>
  <si>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</si>
  <si>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</si>
  <si>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</si>
  <si>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</si>
  <si>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</si>
  <si>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</si>
  <si>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</si>
  <si>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</si>
  <si>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</si>
  <si>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</si>
  <si>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</si>
  <si>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</si>
  <si>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</si>
  <si>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</si>
  <si>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</si>
  <si>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</si>
  <si>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</si>
  <si>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</si>
  <si>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</si>
  <si>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</si>
  <si>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</si>
  <si>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</si>
  <si>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</si>
  <si>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</si>
  <si>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</si>
  <si>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</si>
  <si>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</si>
  <si>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</si>
  <si>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</si>
  <si>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</si>
  <si>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</si>
  <si>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</si>
  <si>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</si>
  <si>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</si>
  <si>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</si>
  <si>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</si>
  <si>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</si>
  <si>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</si>
  <si>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</si>
  <si>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</si>
  <si>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</si>
  <si>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</si>
  <si>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</si>
  <si>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</si>
  <si>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</si>
  <si>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</si>
  <si>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</si>
  <si>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</si>
  <si>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</si>
  <si>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</si>
  <si>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</si>
  <si>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</si>
  <si>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</si>
  <si>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</si>
  <si>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</si>
  <si>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</si>
  <si>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</si>
  <si>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</si>
  <si>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</si>
  <si>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</si>
  <si>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</si>
  <si>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</si>
  <si>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</si>
  <si>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</si>
  <si>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</si>
  <si>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</si>
  <si>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</si>
  <si>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</si>
  <si>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</si>
  <si>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</si>
  <si>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</si>
  <si>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</si>
  <si>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</si>
  <si>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</si>
  <si>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</si>
  <si>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</si>
  <si>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</si>
  <si>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</si>
  <si>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</si>
  <si>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</si>
  <si>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</si>
  <si>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</si>
  <si>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</si>
  <si>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</si>
  <si>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</si>
  <si>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</si>
  <si>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</si>
  <si>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</si>
  <si>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</si>
  <si>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</si>
  <si>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</si>
  <si>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</si>
  <si>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</si>
  <si>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</si>
  <si>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</si>
  <si>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</si>
  <si>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</si>
  <si>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</si>
  <si>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</si>
  <si>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</si>
  <si>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</si>
  <si>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</si>
  <si>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</si>
  <si>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</si>
  <si>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</si>
  <si>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</si>
  <si>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</si>
  <si>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</si>
  <si>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</si>
  <si>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</si>
  <si>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</si>
  <si>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</si>
  <si>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</si>
  <si>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</si>
  <si>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</si>
  <si>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</si>
  <si>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</si>
  <si>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</si>
  <si>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</si>
  <si>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</si>
  <si>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</si>
  <si>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</si>
  <si>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</si>
  <si>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</si>
  <si>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</si>
  <si>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</si>
  <si>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</si>
  <si>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</si>
  <si>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</si>
  <si>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</si>
  <si>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</si>
  <si>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</si>
  <si>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</si>
  <si>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</si>
  <si>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</si>
  <si>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</si>
  <si>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</si>
  <si>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</si>
  <si>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</si>
  <si>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</si>
  <si>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</si>
  <si>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</si>
  <si>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</si>
  <si>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</si>
  <si>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</si>
  <si>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</si>
  <si>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</si>
  <si>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</si>
  <si>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</si>
  <si>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</si>
  <si>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</si>
  <si>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</si>
  <si>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</si>
  <si>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</si>
  <si>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</si>
  <si>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</si>
  <si>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</si>
  <si>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</si>
  <si>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</si>
  <si>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</si>
  <si>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</si>
  <si>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</si>
  <si>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</si>
  <si>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</si>
  <si>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</si>
  <si>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</si>
  <si>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</si>
  <si>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</si>
  <si>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</si>
  <si>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</si>
  <si>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</si>
  <si>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</si>
  <si>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</si>
  <si>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</si>
  <si>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</si>
  <si>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</si>
  <si>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</si>
  <si>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</si>
  <si>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</si>
  <si>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</si>
  <si>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</si>
  <si>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</si>
  <si>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</si>
  <si>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</si>
  <si>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</si>
  <si>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</si>
  <si>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</si>
  <si>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</si>
  <si>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</si>
  <si>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</si>
  <si>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</si>
  <si>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</si>
  <si>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</si>
  <si>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</si>
  <si>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</si>
  <si>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</si>
  <si>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</si>
  <si>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</si>
  <si>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</si>
  <si>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</si>
  <si>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</si>
  <si>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</si>
  <si>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</si>
  <si>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</si>
  <si>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</si>
  <si>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</si>
  <si>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</si>
  <si>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</si>
  <si>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</si>
  <si>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</si>
  <si>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</si>
  <si>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</si>
  <si>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</si>
  <si>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</si>
  <si>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</si>
  <si>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</si>
  <si>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</si>
  <si>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</si>
  <si>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</si>
  <si>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</si>
  <si>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</si>
  <si>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</si>
  <si>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</si>
  <si>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</si>
  <si>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</si>
  <si>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</si>
  <si>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</si>
  <si>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</si>
  <si>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</si>
  <si>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</si>
  <si>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</si>
  <si>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</si>
  <si>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</si>
  <si>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</si>
  <si>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</si>
  <si>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</si>
  <si>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</si>
  <si>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</si>
  <si>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</si>
  <si>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</si>
  <si>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</si>
  <si>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</si>
  <si>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</si>
  <si>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</si>
  <si>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</si>
  <si>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</si>
  <si>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</si>
  <si>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</si>
  <si>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</si>
  <si>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</si>
  <si>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</si>
  <si>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</si>
  <si>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</si>
  <si>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</si>
  <si>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</si>
  <si>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</si>
  <si>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</si>
  <si>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</si>
  <si>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</si>
  <si>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</si>
  <si>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</si>
  <si>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</si>
  <si>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</si>
  <si>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</si>
  <si>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</si>
  <si>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</si>
  <si>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</si>
  <si>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</si>
  <si>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</si>
  <si>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</si>
  <si>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</si>
  <si>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</si>
  <si>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</si>
  <si>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</si>
  <si>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</si>
  <si>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</si>
  <si>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</si>
  <si>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</si>
  <si>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</si>
  <si>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</si>
  <si>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</si>
  <si>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</si>
  <si>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</si>
  <si>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</si>
  <si>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</si>
  <si>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</si>
  <si>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</si>
  <si>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</si>
  <si>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</si>
  <si>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</si>
  <si>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</si>
  <si>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</si>
  <si>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</si>
  <si>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</si>
  <si>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</si>
  <si>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</si>
  <si>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</si>
  <si>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</si>
  <si>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</si>
  <si>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</si>
  <si>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</si>
  <si>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</si>
  <si>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</si>
  <si>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</si>
  <si>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</si>
  <si>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</si>
  <si>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</si>
  <si>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</si>
  <si>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</si>
  <si>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</si>
  <si>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</si>
  <si>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</si>
  <si>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</si>
  <si>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</si>
  <si>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</si>
  <si>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</si>
  <si>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</si>
  <si>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</si>
  <si>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</si>
  <si>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</si>
  <si>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</si>
  <si>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</si>
  <si>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</si>
  <si>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</si>
  <si>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</si>
  <si>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</si>
  <si>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</si>
  <si>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</si>
  <si>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</si>
  <si>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</si>
  <si>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</si>
  <si>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</si>
  <si>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</si>
  <si>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</si>
  <si>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</si>
  <si>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</si>
  <si>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</si>
  <si>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</si>
  <si>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</si>
  <si>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</si>
  <si>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</si>
  <si>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</si>
  <si>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</si>
  <si>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</si>
  <si>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</si>
  <si>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</si>
  <si>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</si>
  <si>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</si>
  <si>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</si>
  <si>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</si>
  <si>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</si>
  <si>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</si>
  <si>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</si>
  <si>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</si>
  <si>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</si>
  <si>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</si>
  <si>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</si>
  <si>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</si>
  <si>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</si>
  <si>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</si>
  <si>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</si>
  <si>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</si>
  <si>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</si>
  <si>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</si>
  <si>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</si>
  <si>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</si>
  <si>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</si>
  <si>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</si>
  <si>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</si>
  <si>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</si>
  <si>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</si>
  <si>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</si>
  <si>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</si>
  <si>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</si>
  <si>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</si>
  <si>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</si>
  <si>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</si>
  <si>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</si>
  <si>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</si>
  <si>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</si>
  <si>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</si>
  <si>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</si>
  <si>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</si>
  <si>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</si>
  <si>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</si>
  <si>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</si>
  <si>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</si>
  <si>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</si>
  <si>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</si>
  <si>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</si>
  <si>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</si>
  <si>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</si>
  <si>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</si>
  <si>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</si>
  <si>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</si>
  <si>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</si>
  <si>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</si>
  <si>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</si>
  <si>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</si>
  <si>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</si>
  <si>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</si>
  <si>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</si>
  <si>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</si>
  <si>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</si>
  <si>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</si>
  <si>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</si>
  <si>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</si>
  <si>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</si>
  <si>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</si>
  <si>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</si>
  <si>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</si>
  <si>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</si>
  <si>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</si>
  <si>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</si>
  <si>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</si>
  <si>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</si>
  <si>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</si>
  <si>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</si>
  <si>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</si>
  <si>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</si>
  <si>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</si>
  <si>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</si>
  <si>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</si>
  <si>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</si>
  <si>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</si>
  <si>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</si>
  <si>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</si>
  <si>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</si>
  <si>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</si>
  <si>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</si>
  <si>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</si>
  <si>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</si>
  <si>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</si>
  <si>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</si>
  <si>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</si>
  <si>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</si>
  <si>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</si>
  <si>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</si>
  <si>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</si>
  <si>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</si>
  <si>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</si>
  <si>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</si>
  <si>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</si>
  <si>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</si>
  <si>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</si>
  <si>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</si>
  <si>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</si>
  <si>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</si>
  <si>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</si>
  <si>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</si>
  <si>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</si>
  <si>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</si>
  <si>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</si>
  <si>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</si>
  <si>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</si>
  <si>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</si>
  <si>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</si>
  <si>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</si>
  <si>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</si>
  <si>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</si>
  <si>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</si>
  <si>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</si>
  <si>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</si>
  <si>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</si>
  <si>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</si>
  <si>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</si>
  <si>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</si>
  <si>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</si>
  <si>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</si>
  <si>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</si>
  <si>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</si>
  <si>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</si>
  <si>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</si>
  <si>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</si>
  <si>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</si>
  <si>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</si>
  <si>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</si>
  <si>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</si>
  <si>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</si>
  <si>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</si>
  <si>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</si>
  <si>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</si>
  <si>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</si>
  <si>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</si>
  <si>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</si>
  <si>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</si>
  <si>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</si>
  <si>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</si>
  <si>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</si>
  <si>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</si>
  <si>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</si>
  <si>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</si>
  <si>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</si>
  <si>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</si>
  <si>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</si>
  <si>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</si>
  <si>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</si>
  <si>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</si>
  <si>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</si>
  <si>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</si>
  <si>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</si>
  <si>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</si>
  <si>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</si>
  <si>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</si>
  <si>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</si>
  <si>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</si>
  <si>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</si>
  <si>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</si>
  <si>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</si>
  <si>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</si>
  <si>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</si>
  <si>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</si>
  <si>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</si>
  <si>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</si>
  <si>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</si>
  <si>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</si>
  <si>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</si>
  <si>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</si>
  <si>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</si>
  <si>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</si>
  <si>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</si>
  <si>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</si>
  <si>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</si>
  <si>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</si>
  <si>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</si>
  <si>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</si>
  <si>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</si>
  <si>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</si>
  <si>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</si>
  <si>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</si>
  <si>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</si>
  <si>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</si>
  <si>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</si>
  <si>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</si>
  <si>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</si>
  <si>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</si>
  <si>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</si>
  <si>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</si>
  <si>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</si>
  <si>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</si>
  <si>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</si>
  <si>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</si>
  <si>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</si>
  <si>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</si>
  <si>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</si>
  <si>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</si>
  <si>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</si>
  <si>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</si>
  <si>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</si>
  <si>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</si>
  <si>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</si>
  <si>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</si>
  <si>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</si>
  <si>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</si>
  <si>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</si>
  <si>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</si>
  <si>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</si>
  <si>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</si>
  <si>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</si>
  <si>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</si>
  <si>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</si>
  <si>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</si>
  <si>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</si>
  <si>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</si>
  <si>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</si>
  <si>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</si>
  <si>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</si>
  <si>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</si>
  <si>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</si>
  <si>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</si>
  <si>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</si>
  <si>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</si>
  <si>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</si>
  <si>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</si>
  <si>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</si>
  <si>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</si>
  <si>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</si>
  <si>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</si>
  <si>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</si>
  <si>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</si>
  <si>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</si>
  <si>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</si>
  <si>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</si>
  <si>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</si>
  <si>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</si>
  <si>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</si>
  <si>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</si>
  <si>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</si>
  <si>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</si>
  <si>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</si>
  <si>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</si>
  <si>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</si>
  <si>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</si>
  <si>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</si>
  <si>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</si>
  <si>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</si>
  <si>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</si>
  <si>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</si>
  <si>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</si>
  <si>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</si>
  <si>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</si>
  <si>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</si>
  <si>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</si>
  <si>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</si>
  <si>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</si>
  <si>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</si>
  <si>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</si>
  <si>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</si>
  <si>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</si>
  <si>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</si>
  <si>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</si>
  <si>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</si>
  <si>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</si>
  <si>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</si>
  <si>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</si>
  <si>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</si>
  <si>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</si>
  <si>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</si>
  <si>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</si>
  <si>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</si>
  <si>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</si>
  <si>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</si>
  <si>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</si>
  <si>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</si>
  <si>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</si>
  <si>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</si>
  <si>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</si>
  <si>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</si>
  <si>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</si>
  <si>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</si>
  <si>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</si>
  <si>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</si>
  <si>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</si>
  <si>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</si>
  <si>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</si>
  <si>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</si>
  <si>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</si>
  <si>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</si>
  <si>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</si>
  <si>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</si>
  <si>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</si>
  <si>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</si>
  <si>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</si>
  <si>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</si>
  <si>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</si>
  <si>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</si>
  <si>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</si>
  <si>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</si>
  <si>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</si>
  <si>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</si>
  <si>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</si>
  <si>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</si>
  <si>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</si>
  <si>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</si>
  <si>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</si>
  <si>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</si>
  <si>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</si>
  <si>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</si>
  <si>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</si>
  <si>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</si>
  <si>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</si>
  <si>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</si>
  <si>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</si>
  <si>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</si>
  <si>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</si>
  <si>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</si>
  <si>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</si>
  <si>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</si>
  <si>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</si>
  <si>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</si>
  <si>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</si>
  <si>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</si>
  <si>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</si>
  <si>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</si>
  <si>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</si>
  <si>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</si>
  <si>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</si>
  <si>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</si>
  <si>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</si>
  <si>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</si>
  <si>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</si>
  <si>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</si>
  <si>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</si>
  <si>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</si>
  <si>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</si>
  <si>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</si>
  <si>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</si>
  <si>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</si>
  <si>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</si>
  <si>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</si>
  <si>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</si>
  <si>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</si>
  <si>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</si>
  <si>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</si>
  <si>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</si>
  <si>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</si>
  <si>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</si>
  <si>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</si>
  <si>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</si>
  <si>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</si>
  <si>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</si>
  <si>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</si>
  <si>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</si>
  <si>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</si>
  <si>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</si>
  <si>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</si>
  <si>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</si>
  <si>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</si>
  <si>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</si>
  <si>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</si>
  <si>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</si>
  <si>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</si>
  <si>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</si>
  <si>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</si>
  <si>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</si>
  <si>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</si>
  <si>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</si>
  <si>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</si>
  <si>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</si>
  <si>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</si>
  <si>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</si>
  <si>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</si>
  <si>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</si>
  <si>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</si>
  <si>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</si>
  <si>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</si>
  <si>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</si>
  <si>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</si>
  <si>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</si>
  <si>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</si>
  <si>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</si>
  <si>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</si>
  <si>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</si>
  <si>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</si>
  <si>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</si>
  <si>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</si>
  <si>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</si>
  <si>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</si>
  <si>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</si>
  <si>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</si>
  <si>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</si>
  <si>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</si>
  <si>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</si>
  <si>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</si>
  <si>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</si>
  <si>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</si>
  <si>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</si>
  <si>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</si>
  <si>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</si>
  <si>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</si>
  <si>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</si>
  <si>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</si>
  <si>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</si>
  <si>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</si>
  <si>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</si>
  <si>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</si>
  <si>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</si>
  <si>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</si>
  <si>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</si>
  <si>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</si>
  <si>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</si>
  <si>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</si>
  <si>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</si>
  <si>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</si>
  <si>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</si>
  <si>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</si>
  <si>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</si>
  <si>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</si>
  <si>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</si>
  <si>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</si>
  <si>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</si>
  <si>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</si>
  <si>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</si>
  <si>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</si>
  <si>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</si>
  <si>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</si>
  <si>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</si>
  <si>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</si>
  <si>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</si>
  <si>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</si>
  <si>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</si>
  <si>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</si>
  <si>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</si>
  <si>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</si>
  <si>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</si>
  <si>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</si>
  <si>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</si>
  <si>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</si>
  <si>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</si>
  <si>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</si>
  <si>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</si>
  <si>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</si>
  <si>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</si>
  <si>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</si>
  <si>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</si>
  <si>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</si>
  <si>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</si>
  <si>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</si>
  <si>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</si>
  <si>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</si>
  <si>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</si>
  <si>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</si>
  <si>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</si>
  <si>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</si>
  <si>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</si>
  <si>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</si>
  <si>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</si>
  <si>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</si>
  <si>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</si>
  <si>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</si>
  <si>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</si>
  <si>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</si>
  <si>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</si>
  <si>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</si>
  <si>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</si>
  <si>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</si>
  <si>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</si>
  <si>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</si>
  <si>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</si>
  <si>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</si>
  <si>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</si>
  <si>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</si>
  <si>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</si>
  <si>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</si>
  <si>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</si>
  <si>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</si>
  <si>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</si>
  <si>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</si>
  <si>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</si>
  <si>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</si>
  <si>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</si>
  <si>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</si>
  <si>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</si>
  <si>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</si>
  <si>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</si>
  <si>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</si>
  <si>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</si>
  <si>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</si>
  <si>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</si>
  <si>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</si>
  <si>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</si>
  <si>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</si>
  <si>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</si>
  <si>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</si>
  <si>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</si>
  <si>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</si>
  <si>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</si>
  <si>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</si>
  <si>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</si>
  <si>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</si>
  <si>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</si>
  <si>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</si>
  <si>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</si>
  <si>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</si>
  <si>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</si>
  <si>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</si>
  <si>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</si>
  <si>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</si>
  <si>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</si>
  <si>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</si>
  <si>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</si>
  <si>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</si>
  <si>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</si>
  <si>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</si>
  <si>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</si>
  <si>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</si>
  <si>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</si>
  <si>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</si>
  <si>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</si>
  <si>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</si>
  <si>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</si>
  <si>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</si>
  <si>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</si>
  <si>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</si>
  <si>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</si>
  <si>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</si>
  <si>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</si>
  <si>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</si>
  <si>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</si>
  <si>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</si>
  <si>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</si>
  <si>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</si>
  <si>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</si>
  <si>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</si>
  <si>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</si>
  <si>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</si>
  <si>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</si>
  <si>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</si>
  <si>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</si>
  <si>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</si>
  <si>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</si>
  <si>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</si>
  <si>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</si>
  <si>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</si>
  <si>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</si>
  <si>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</si>
  <si>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</si>
  <si>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</si>
  <si>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</si>
  <si>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</si>
  <si>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</si>
  <si>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</si>
  <si>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</si>
  <si>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</si>
  <si>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</si>
  <si>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</si>
  <si>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</si>
  <si>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</si>
  <si>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</si>
  <si>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</si>
  <si>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</si>
  <si>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</si>
  <si>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</si>
  <si>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</si>
  <si>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</si>
  <si>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</si>
  <si>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</si>
  <si>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</si>
  <si>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</si>
  <si>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</si>
  <si>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</si>
  <si>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</si>
  <si>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</si>
  <si>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</si>
  <si>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</si>
  <si>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</si>
  <si>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</si>
  <si>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</si>
  <si>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</si>
  <si>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</si>
  <si>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</si>
  <si>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</si>
  <si>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</si>
  <si>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</si>
  <si>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</si>
  <si>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</si>
  <si>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</si>
  <si>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</si>
  <si>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</si>
  <si>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</si>
  <si>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</si>
  <si>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</si>
  <si>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</si>
  <si>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</si>
  <si>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</si>
  <si>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</si>
  <si>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</si>
  <si>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</si>
  <si>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</si>
  <si>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</si>
  <si>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</si>
  <si>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</si>
  <si>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</si>
  <si>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</si>
  <si>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</si>
  <si>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</si>
  <si>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</si>
  <si>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</si>
  <si>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</si>
  <si>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</si>
  <si>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</si>
  <si>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</si>
  <si>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</si>
  <si>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</si>
  <si>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</si>
  <si>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</si>
  <si>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</si>
  <si>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</si>
  <si>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</si>
  <si>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</si>
  <si>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</si>
  <si>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</si>
  <si>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</si>
  <si>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</si>
  <si>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</si>
  <si>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</si>
  <si>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</si>
  <si>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</si>
  <si>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</si>
  <si>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</si>
  <si>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</si>
  <si>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</si>
  <si>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</si>
  <si>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</si>
  <si>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</si>
  <si>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</si>
  <si>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</si>
  <si>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</si>
  <si>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</si>
  <si>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</si>
  <si>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</si>
  <si>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</si>
  <si>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</si>
  <si>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</si>
  <si>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</si>
  <si>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</si>
  <si>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</si>
  <si>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</si>
  <si>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</si>
  <si>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</si>
  <si>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</si>
  <si>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</si>
  <si>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</si>
  <si>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</si>
  <si>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</si>
  <si>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</si>
  <si>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</si>
  <si>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</si>
  <si>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</si>
  <si>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</si>
  <si>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</si>
  <si>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</si>
  <si>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</si>
  <si>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</si>
  <si>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</si>
  <si>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</si>
  <si>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</si>
  <si>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</si>
  <si>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</si>
  <si>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</si>
  <si>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</si>
  <si>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</si>
  <si>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</si>
  <si>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</si>
  <si>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</si>
  <si>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</si>
  <si>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</si>
  <si>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</si>
  <si>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</si>
  <si>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</si>
  <si>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</si>
  <si>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</si>
  <si>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</si>
  <si>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</si>
  <si>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</si>
  <si>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</si>
  <si>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</si>
  <si>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</si>
  <si>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</si>
  <si>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</si>
  <si>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</si>
  <si>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</si>
  <si>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</si>
  <si>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</si>
  <si>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</si>
  <si>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</si>
  <si>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</si>
  <si>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</si>
  <si>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</si>
  <si>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</si>
  <si>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</si>
  <si>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</si>
  <si>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</si>
  <si>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</si>
  <si>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</si>
  <si>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</si>
  <si>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</si>
  <si>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</si>
  <si>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</si>
  <si>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</si>
  <si>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</si>
  <si>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</si>
  <si>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</si>
  <si>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</si>
  <si>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</si>
  <si>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</si>
  <si>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</si>
  <si>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</si>
  <si>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</si>
  <si>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</si>
  <si>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</si>
  <si>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</si>
  <si>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</si>
  <si>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</si>
  <si>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</si>
  <si>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</si>
  <si>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</si>
  <si>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</si>
  <si>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</si>
  <si>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</si>
  <si>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</si>
  <si>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</si>
  <si>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</si>
  <si>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</si>
  <si>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</si>
  <si>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</si>
  <si>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</si>
  <si>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</si>
  <si>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</si>
  <si>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</si>
  <si>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</si>
  <si>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</si>
  <si>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</si>
  <si>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</si>
  <si>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</si>
  <si>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</si>
  <si>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</si>
  <si>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</si>
  <si>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</si>
  <si>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</si>
  <si>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</si>
  <si>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</si>
  <si>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</si>
  <si>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</si>
  <si>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</si>
  <si>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</si>
  <si>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</si>
  <si>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</si>
  <si>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</si>
  <si>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</si>
  <si>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</si>
  <si>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</si>
  <si>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</si>
  <si>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</si>
  <si>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</si>
  <si>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</si>
  <si>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</si>
  <si>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</si>
  <si>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</si>
  <si>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</si>
  <si>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</si>
  <si>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</si>
  <si>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</si>
  <si>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</si>
  <si>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</si>
  <si>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</si>
  <si>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</si>
  <si>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</si>
  <si>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</si>
  <si>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</si>
  <si>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</si>
  <si>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</si>
  <si>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</si>
  <si>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</si>
  <si>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</si>
  <si>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</si>
  <si>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</si>
  <si>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</si>
  <si>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</si>
  <si>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</si>
  <si>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</si>
  <si>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</si>
  <si>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</si>
  <si>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</si>
  <si>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</si>
  <si>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</si>
  <si>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</si>
  <si>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</si>
  <si>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</si>
  <si>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</si>
  <si>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</si>
  <si>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</si>
  <si>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</si>
  <si>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</si>
  <si>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</si>
  <si>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</si>
  <si>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</si>
  <si>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</si>
  <si>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</si>
  <si>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</si>
  <si>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</si>
  <si>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</si>
  <si>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</si>
  <si>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</si>
  <si>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</si>
  <si>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</si>
  <si>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</si>
  <si>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</si>
  <si>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</si>
  <si>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</si>
  <si>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</si>
  <si>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</si>
  <si>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</si>
  <si>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</si>
  <si>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</si>
  <si>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</si>
  <si>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</si>
  <si>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</si>
  <si>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</si>
  <si>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</si>
  <si>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</si>
  <si>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</si>
  <si>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</si>
  <si>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</si>
  <si>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</si>
  <si>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</si>
  <si>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</si>
  <si>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</si>
  <si>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</si>
  <si>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</si>
  <si>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</si>
  <si>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</si>
  <si>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</si>
  <si>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</si>
  <si>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</si>
  <si>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</si>
  <si>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</si>
  <si>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</si>
  <si>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</si>
  <si>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</si>
  <si>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</si>
  <si>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</si>
  <si>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</si>
  <si>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</si>
  <si>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</si>
  <si>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</si>
  <si>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</si>
  <si>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</si>
  <si>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</si>
  <si>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</si>
  <si>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</si>
  <si>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</si>
  <si>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</si>
  <si>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</si>
  <si>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</si>
  <si>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</si>
  <si>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</si>
  <si>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</si>
  <si>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</si>
  <si>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</si>
  <si>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</si>
  <si>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</si>
  <si>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</si>
  <si>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</si>
  <si>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</si>
  <si>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</si>
  <si>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</si>
  <si>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</si>
  <si>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</si>
  <si>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</si>
  <si>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</si>
  <si>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</si>
  <si>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</si>
  <si>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</si>
  <si>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</si>
  <si>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</si>
  <si>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</si>
  <si>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</si>
  <si>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</si>
  <si>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</si>
  <si>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</si>
  <si>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</si>
  <si>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</si>
  <si>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</si>
  <si>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</si>
  <si>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</si>
  <si>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</si>
  <si>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</si>
  <si>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</si>
  <si>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</si>
  <si>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</si>
  <si>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</si>
  <si>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</si>
  <si>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</si>
  <si>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</si>
  <si>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</si>
  <si>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</si>
  <si>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</si>
  <si>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</si>
  <si>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</si>
  <si>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</si>
  <si>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</si>
  <si>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</si>
  <si>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</si>
  <si>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</si>
  <si>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</si>
  <si>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</si>
  <si>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</si>
  <si>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</si>
  <si>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</si>
  <si>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</si>
  <si>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</si>
  <si>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</si>
  <si>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</si>
  <si>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</si>
  <si>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</si>
  <si>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</si>
  <si>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</si>
  <si>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</si>
  <si>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</si>
  <si>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</si>
  <si>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</si>
  <si>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</si>
  <si>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</si>
  <si>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</si>
  <si>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</si>
  <si>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</si>
  <si>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</si>
  <si>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</si>
  <si>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</si>
  <si>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</si>
  <si>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</si>
  <si>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</si>
  <si>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</si>
  <si>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</si>
  <si>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</si>
  <si>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</si>
  <si>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</si>
  <si>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</si>
  <si>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</si>
  <si>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</si>
  <si>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</si>
  <si>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</si>
  <si>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</si>
  <si>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</si>
  <si>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</si>
  <si>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</si>
  <si>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</si>
  <si>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</si>
  <si>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</si>
  <si>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</si>
  <si>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</si>
  <si>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</si>
  <si>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</si>
  <si>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</si>
  <si>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</si>
  <si>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</si>
  <si>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</si>
  <si>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</si>
  <si>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</si>
  <si>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</si>
  <si>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</si>
  <si>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</si>
  <si>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</si>
  <si>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</si>
  <si>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</si>
  <si>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</si>
  <si>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</si>
  <si>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</si>
  <si>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</si>
  <si>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</si>
  <si>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</si>
  <si>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</si>
  <si>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</si>
  <si>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</si>
  <si>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</si>
  <si>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</si>
  <si>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</si>
  <si>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</si>
  <si>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</si>
  <si>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</si>
  <si>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</si>
  <si>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</si>
  <si>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</si>
  <si>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</si>
  <si>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</si>
  <si>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</si>
  <si>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</si>
  <si>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</si>
  <si>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</si>
  <si>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</si>
  <si>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</si>
  <si>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</si>
  <si>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</si>
  <si>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</si>
  <si>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</si>
  <si>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</si>
  <si>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</si>
  <si>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</si>
  <si>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</si>
  <si>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</si>
  <si>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</si>
  <si>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</si>
  <si>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</si>
  <si>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</si>
  <si>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</si>
  <si>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</si>
  <si>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</si>
  <si>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</si>
  <si>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</si>
  <si>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</si>
  <si>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</si>
  <si>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</si>
  <si>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</si>
  <si>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</si>
  <si>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</si>
  <si>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</si>
  <si>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</si>
  <si>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</si>
  <si>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</si>
  <si>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</si>
  <si>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</si>
  <si>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</si>
  <si>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</si>
  <si>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</si>
  <si>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</si>
  <si>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</si>
  <si>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</si>
  <si>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</si>
  <si>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</si>
  <si>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</si>
  <si>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</si>
  <si>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</si>
  <si>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</si>
  <si>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</si>
  <si>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</si>
  <si>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</si>
  <si>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</si>
  <si>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</si>
  <si>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</si>
  <si>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</si>
  <si>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</si>
  <si>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</si>
  <si>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</si>
  <si>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</si>
  <si>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</si>
  <si>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</si>
  <si>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</si>
  <si>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</si>
  <si>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</si>
  <si>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</si>
  <si>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</si>
  <si>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</si>
  <si>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</si>
  <si>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</si>
  <si>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</si>
  <si>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</si>
  <si>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</si>
  <si>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</si>
  <si>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</si>
  <si>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</si>
  <si>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</si>
  <si>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</si>
  <si>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</si>
  <si>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</si>
  <si>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</si>
  <si>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</si>
  <si>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</si>
  <si>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</si>
  <si>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</si>
  <si>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</si>
  <si>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</si>
  <si>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</si>
  <si>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</si>
  <si>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</si>
  <si>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</si>
  <si>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</si>
  <si>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</si>
  <si>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</si>
  <si>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</si>
  <si>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</si>
  <si>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</si>
  <si>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</si>
  <si>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</si>
  <si>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</si>
  <si>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</si>
  <si>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</si>
  <si>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</si>
  <si>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</si>
  <si>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</si>
  <si>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</si>
  <si>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</si>
  <si>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</si>
  <si>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</si>
  <si>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</si>
  <si>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</si>
  <si>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</si>
  <si>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</si>
  <si>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</si>
  <si>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</si>
  <si>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</si>
  <si>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</si>
  <si>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</si>
  <si>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</si>
  <si>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</si>
  <si>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</si>
  <si>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</si>
  <si>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</si>
  <si>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</si>
  <si>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</si>
  <si>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</si>
  <si>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</si>
  <si>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</si>
  <si>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</si>
  <si>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</si>
  <si>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</si>
  <si>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</si>
  <si>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</si>
  <si>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</si>
  <si>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</si>
  <si>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</si>
  <si>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</si>
  <si>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</si>
  <si>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</si>
  <si>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</si>
  <si>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</si>
  <si>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</si>
  <si>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</si>
  <si>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</si>
  <si>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</si>
  <si>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</si>
  <si>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</si>
  <si>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</si>
  <si>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</si>
  <si>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</si>
  <si>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</si>
  <si>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</si>
  <si>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</si>
  <si>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</si>
  <si>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</si>
  <si>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</si>
  <si>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</si>
  <si>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</si>
  <si>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</si>
  <si>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</si>
  <si>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</si>
  <si>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</si>
  <si>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</si>
  <si>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</si>
  <si>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</si>
  <si>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</si>
  <si>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</si>
  <si>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</si>
  <si>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</si>
  <si>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</si>
  <si>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</si>
  <si>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</si>
  <si>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</si>
  <si>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</si>
  <si>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</si>
  <si>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</si>
  <si>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</si>
  <si>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</si>
  <si>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</si>
  <si>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</si>
  <si>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</si>
  <si>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</si>
  <si>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</si>
  <si>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</si>
  <si>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</si>
  <si>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</si>
  <si>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</si>
  <si>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</si>
  <si>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</si>
  <si>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</si>
  <si>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</si>
  <si>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</si>
  <si>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</si>
  <si>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</si>
  <si>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</si>
  <si>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</si>
  <si>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</si>
  <si>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</si>
  <si>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</si>
  <si>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</si>
  <si>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</si>
  <si>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</si>
  <si>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</si>
  <si>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</si>
  <si>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</si>
  <si>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</si>
  <si>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</si>
  <si>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</si>
  <si>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</si>
  <si>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</si>
  <si>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</si>
  <si>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</si>
  <si>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</si>
  <si>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</si>
  <si>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</si>
  <si>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</si>
  <si>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</si>
  <si>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</si>
  <si>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</si>
  <si>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</si>
  <si>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</si>
  <si>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</si>
  <si>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</si>
  <si>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</si>
  <si>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</si>
  <si>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</si>
  <si>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</si>
  <si>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</si>
  <si>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</si>
  <si>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</si>
  <si>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</si>
  <si>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</si>
  <si>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</si>
  <si>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</si>
  <si>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</si>
  <si>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</si>
  <si>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</si>
  <si>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</si>
  <si>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</si>
  <si>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</si>
  <si>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</si>
  <si>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</si>
  <si>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</si>
  <si>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</si>
  <si>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</si>
  <si>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</si>
  <si>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</si>
  <si>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</si>
  <si>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</si>
  <si>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</si>
  <si>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</si>
  <si>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</si>
  <si>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</si>
  <si>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</si>
  <si>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</si>
  <si>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</si>
  <si>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</si>
  <si>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</si>
  <si>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</si>
  <si>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</si>
  <si>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</si>
  <si>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</si>
  <si>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</si>
  <si>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</si>
  <si>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</si>
  <si>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</si>
  <si>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</si>
  <si>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</si>
  <si>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</si>
  <si>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</si>
  <si>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</si>
  <si>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</si>
  <si>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</si>
  <si>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</si>
  <si>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</si>
  <si>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</si>
  <si>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</si>
  <si>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</si>
  <si>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</si>
  <si>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</si>
  <si>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</si>
  <si>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</si>
  <si>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</si>
  <si>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</si>
  <si>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</si>
  <si>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</si>
  <si>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</si>
  <si>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</si>
  <si>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</si>
  <si>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</si>
  <si>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</si>
  <si>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</si>
  <si>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</si>
  <si>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</si>
  <si>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</si>
  <si>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</si>
  <si>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</si>
  <si>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</si>
  <si>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</si>
  <si>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</si>
  <si>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</si>
  <si>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</si>
  <si>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</si>
  <si>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</si>
  <si>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</si>
  <si>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</si>
  <si>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</si>
  <si>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</si>
  <si>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</si>
  <si>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</si>
  <si>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</si>
  <si>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</si>
  <si>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</si>
  <si>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</si>
  <si>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</si>
  <si>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</si>
  <si>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</si>
  <si>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</si>
  <si>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</si>
  <si>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</si>
  <si>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</si>
  <si>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</si>
  <si>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</si>
  <si>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</si>
  <si>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</si>
  <si>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</si>
  <si>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</si>
  <si>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</si>
  <si>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</si>
  <si>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</si>
  <si>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</si>
  <si>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</si>
  <si>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</si>
  <si>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</si>
  <si>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</si>
  <si>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</si>
  <si>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</si>
  <si>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</si>
  <si>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</si>
  <si>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</si>
  <si>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</si>
  <si>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</si>
  <si>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</si>
  <si>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</si>
  <si>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</si>
  <si>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</si>
  <si>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</si>
  <si>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</si>
  <si>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</si>
  <si>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</si>
  <si>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</si>
  <si>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</si>
  <si>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</si>
  <si>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</si>
  <si>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</si>
  <si>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</si>
  <si>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</si>
  <si>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</si>
  <si>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</si>
  <si>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</si>
  <si>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</si>
  <si>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</si>
  <si>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</si>
  <si>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</si>
  <si>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</si>
  <si>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</si>
  <si>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</si>
  <si>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</si>
  <si>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</si>
  <si>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</si>
  <si>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</si>
  <si>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</si>
  <si>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</si>
  <si>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</si>
  <si>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</si>
  <si>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</si>
  <si>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</si>
  <si>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</si>
  <si>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</si>
  <si>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</si>
  <si>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</si>
  <si>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</si>
  <si>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</si>
  <si>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</si>
  <si>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</si>
  <si>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</si>
  <si>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</si>
  <si>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</si>
  <si>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</si>
  <si>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</si>
  <si>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</si>
  <si>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</si>
  <si>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</si>
  <si>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</si>
  <si>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</si>
  <si>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</si>
  <si>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</si>
  <si>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</si>
  <si>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</si>
  <si>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</si>
  <si>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</si>
  <si>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</si>
  <si>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</si>
  <si>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</si>
  <si>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</si>
  <si>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</si>
  <si>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</si>
  <si>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</si>
  <si>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</si>
  <si>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</si>
  <si>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</si>
  <si>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</si>
  <si>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</si>
  <si>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</si>
  <si>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</si>
  <si>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</si>
  <si>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</si>
  <si>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</si>
  <si>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</si>
  <si>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</si>
  <si>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</si>
  <si>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</si>
  <si>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</si>
  <si>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</si>
  <si>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</si>
  <si>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</si>
  <si>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</si>
  <si>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</si>
  <si>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</si>
  <si>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</si>
  <si>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</si>
  <si>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</si>
  <si>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</si>
  <si>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</si>
  <si>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</si>
  <si>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</si>
  <si>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</si>
  <si>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</si>
  <si>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</si>
  <si>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</si>
  <si>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</si>
  <si>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</si>
  <si>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</si>
  <si>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</si>
  <si>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</si>
  <si>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</si>
  <si>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</si>
  <si>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</si>
  <si>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</si>
  <si>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</si>
  <si>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</si>
  <si>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</si>
  <si>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</si>
  <si>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</si>
  <si>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</si>
  <si>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</si>
  <si>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</si>
  <si>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</si>
  <si>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</si>
  <si>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</si>
  <si>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</si>
  <si>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</si>
  <si>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</si>
  <si>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</si>
  <si>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</si>
  <si>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</si>
  <si>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</si>
  <si>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</si>
  <si>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</si>
  <si>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</si>
  <si>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</si>
  <si>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</si>
  <si>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</si>
  <si>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</si>
  <si>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</si>
  <si>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</si>
  <si>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</si>
  <si>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</si>
  <si>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</si>
  <si>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</si>
  <si>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</si>
  <si>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</si>
  <si>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</si>
  <si>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</si>
  <si>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</si>
  <si>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</si>
  <si>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</si>
  <si>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</si>
  <si>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</si>
  <si>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</si>
  <si>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</si>
  <si>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</si>
  <si>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</si>
  <si>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</si>
  <si>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</si>
  <si>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</si>
  <si>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</si>
  <si>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</si>
  <si>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</si>
  <si>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</si>
  <si>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</si>
  <si>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</si>
  <si>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</si>
  <si>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</si>
  <si>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</si>
  <si>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</si>
  <si>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</si>
  <si>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</si>
  <si>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</si>
  <si>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</si>
  <si>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</si>
  <si>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</si>
  <si>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</si>
  <si>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</si>
  <si>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</si>
  <si>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</si>
  <si>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</si>
  <si>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</si>
  <si>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</si>
  <si>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</si>
  <si>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</si>
  <si>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</si>
  <si>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</si>
  <si>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</si>
  <si>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</si>
  <si>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</si>
  <si>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</si>
  <si>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</si>
  <si>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</si>
  <si>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</si>
  <si>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</si>
  <si>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</si>
  <si>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</si>
  <si>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</si>
  <si>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</si>
  <si>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</si>
  <si>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</si>
  <si>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</si>
  <si>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</si>
  <si>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</si>
  <si>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</si>
  <si>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</si>
  <si>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</si>
  <si>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</si>
  <si>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</si>
  <si>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</si>
  <si>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</si>
  <si>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</si>
  <si>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</si>
  <si>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</si>
  <si>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</si>
  <si>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</si>
  <si>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</si>
  <si>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</si>
  <si>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</si>
  <si>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</si>
  <si>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</si>
  <si>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</si>
  <si>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</si>
  <si>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</si>
  <si>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</si>
  <si>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</si>
  <si>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</si>
  <si>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</si>
  <si>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</si>
  <si>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</si>
  <si>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</si>
  <si>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</si>
  <si>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</si>
  <si>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</si>
  <si>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</si>
  <si>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</si>
  <si>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</si>
  <si>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</si>
  <si>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</si>
  <si>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</si>
  <si>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</si>
  <si>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</si>
  <si>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</si>
  <si>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</si>
  <si>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</si>
  <si>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</si>
  <si>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</si>
  <si>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</si>
  <si>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</si>
  <si>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</si>
  <si>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</si>
  <si>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</si>
  <si>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</si>
  <si>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</si>
  <si>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</si>
  <si>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</si>
  <si>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</si>
  <si>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</si>
  <si>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</si>
  <si>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</si>
  <si>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</si>
  <si>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</si>
  <si>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</si>
  <si>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</si>
  <si>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</si>
  <si>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</si>
  <si>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</si>
  <si>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</si>
  <si>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</si>
  <si>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</si>
  <si>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</si>
  <si>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</si>
  <si>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</si>
  <si>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</si>
  <si>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</si>
  <si>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</si>
  <si>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</si>
  <si>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</si>
  <si>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</si>
  <si>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</si>
  <si>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</si>
  <si>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</si>
  <si>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</si>
  <si>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</si>
  <si>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</si>
  <si>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</si>
  <si>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</si>
  <si>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</si>
  <si>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</si>
  <si>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</si>
  <si>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</si>
  <si>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</si>
  <si>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</si>
  <si>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</si>
  <si>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</si>
  <si>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</si>
  <si>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</si>
  <si>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</si>
  <si>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</si>
  <si>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</si>
  <si>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</si>
  <si>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</si>
  <si>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</si>
  <si>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</si>
  <si>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</si>
  <si>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</si>
  <si>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</si>
  <si>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</si>
  <si>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</si>
  <si>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</si>
  <si>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</si>
  <si>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</si>
  <si>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</si>
  <si>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</si>
  <si>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</si>
  <si>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</si>
  <si>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</si>
  <si>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</si>
  <si>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</si>
  <si>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</si>
  <si>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</si>
  <si>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</si>
  <si>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</si>
  <si>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</si>
  <si>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</si>
  <si>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</si>
  <si>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</si>
  <si>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</si>
  <si>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</si>
  <si>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</si>
  <si>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</si>
  <si>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</si>
  <si>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</si>
  <si>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</si>
  <si>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</si>
  <si>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</si>
  <si>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</si>
  <si>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</si>
  <si>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</si>
  <si>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</si>
  <si>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</si>
  <si>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</si>
  <si>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</si>
  <si>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</si>
  <si>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</si>
  <si>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</si>
  <si>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</si>
  <si>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</si>
  <si>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</si>
  <si>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</si>
  <si>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</si>
  <si>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</si>
  <si>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</si>
  <si>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</si>
  <si>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</si>
  <si>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</si>
  <si>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</si>
  <si>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</si>
  <si>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</si>
  <si>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</si>
  <si>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</si>
  <si>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</si>
  <si>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</si>
  <si>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</si>
  <si>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</si>
  <si>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</si>
  <si>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</si>
  <si>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</si>
  <si>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</si>
  <si>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</si>
  <si>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</si>
  <si>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</si>
  <si>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</si>
  <si>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</si>
  <si>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</si>
  <si>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</si>
  <si>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</si>
  <si>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</si>
  <si>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</si>
  <si>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</si>
  <si>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</si>
  <si>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</si>
  <si>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</si>
  <si>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</si>
  <si>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</si>
  <si>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</si>
  <si>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</si>
  <si>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</si>
  <si>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</si>
  <si>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</si>
  <si>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</si>
  <si>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</si>
  <si>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</si>
  <si>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</si>
  <si>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</si>
  <si>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</si>
  <si>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</si>
  <si>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</si>
  <si>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</si>
  <si>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</si>
  <si>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</si>
  <si>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</si>
  <si>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</si>
  <si>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</si>
  <si>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</si>
  <si>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</si>
  <si>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</si>
  <si>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</si>
  <si>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</si>
  <si>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</si>
  <si>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</si>
  <si>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</si>
  <si>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</si>
  <si>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</si>
  <si>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</si>
  <si>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</si>
  <si>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</si>
  <si>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</si>
  <si>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</si>
  <si>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</si>
  <si>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</si>
  <si>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</si>
  <si>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</si>
  <si>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</si>
  <si>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</si>
  <si>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</si>
  <si>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</si>
  <si>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</si>
  <si>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</si>
  <si>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</si>
  <si>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</si>
  <si>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</si>
  <si>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</si>
  <si>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</si>
  <si>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</si>
  <si>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</si>
  <si>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</si>
  <si>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</si>
  <si>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</si>
  <si>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</si>
  <si>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</si>
  <si>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</si>
  <si>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</si>
  <si>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</si>
  <si>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</si>
  <si>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</si>
  <si>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</si>
  <si>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</si>
  <si>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</si>
  <si>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</si>
  <si>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</si>
  <si>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</si>
  <si>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</si>
  <si>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</si>
  <si>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</si>
  <si>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</si>
  <si>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</si>
  <si>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</si>
  <si>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</si>
  <si>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</si>
  <si>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</si>
  <si>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</si>
  <si>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</si>
  <si>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</si>
  <si>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</si>
  <si>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</si>
  <si>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</si>
  <si>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</si>
  <si>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</si>
  <si>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</si>
  <si>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</si>
  <si>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</si>
  <si>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</si>
  <si>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</si>
  <si>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</si>
  <si>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</si>
  <si>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</si>
  <si>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</si>
  <si>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</si>
  <si>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</si>
  <si>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</si>
  <si>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</si>
  <si>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</si>
  <si>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</si>
  <si>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</si>
  <si>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</si>
  <si>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</si>
  <si>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</si>
  <si>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</si>
  <si>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</si>
  <si>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</si>
  <si>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</si>
  <si>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</si>
  <si>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</si>
  <si>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</si>
  <si>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</si>
  <si>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</si>
  <si>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</si>
  <si>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</si>
  <si>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</si>
  <si>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</si>
  <si>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</si>
  <si>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</si>
  <si>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</si>
  <si>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</si>
  <si>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</si>
  <si>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</si>
  <si>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</si>
  <si>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</si>
  <si>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</si>
  <si>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</si>
  <si>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</si>
  <si>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</si>
  <si>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</si>
  <si>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</si>
  <si>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</si>
  <si>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</si>
  <si>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</si>
  <si>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</si>
  <si>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</si>
  <si>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</si>
  <si>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</si>
  <si>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</si>
  <si>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</si>
  <si>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</si>
  <si>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</si>
  <si>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</si>
  <si>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</si>
  <si>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</si>
  <si>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</si>
  <si>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</si>
  <si>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</si>
  <si>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</si>
  <si>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</si>
  <si>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</si>
  <si>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</si>
  <si>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</si>
  <si>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</si>
  <si>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</si>
  <si>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</si>
  <si>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</si>
  <si>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</si>
  <si>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</si>
  <si>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</si>
  <si>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</si>
  <si>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</si>
  <si>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</si>
  <si>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</si>
  <si>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</si>
  <si>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</si>
  <si>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</si>
  <si>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</si>
  <si>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</si>
  <si>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</si>
  <si>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</si>
  <si>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</si>
  <si>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</si>
  <si>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</si>
  <si>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</si>
  <si>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</si>
  <si>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</si>
  <si>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</si>
  <si>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</si>
  <si>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</si>
  <si>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</si>
  <si>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</si>
  <si>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</si>
  <si>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</si>
  <si>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</si>
  <si>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</si>
  <si>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</si>
  <si>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</si>
  <si>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</si>
  <si>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</si>
  <si>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</si>
  <si>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</si>
  <si>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</si>
  <si>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</si>
  <si>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</si>
  <si>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</si>
  <si>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</si>
  <si>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</si>
  <si>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</si>
  <si>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</si>
  <si>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</si>
  <si>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</si>
  <si>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</si>
  <si>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</si>
  <si>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</si>
  <si>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</si>
  <si>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</si>
  <si>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</si>
  <si>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</si>
  <si>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</si>
  <si>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</si>
  <si>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</si>
  <si>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</si>
  <si>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</si>
  <si>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</si>
  <si>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</si>
  <si>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</si>
  <si>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</si>
  <si>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</si>
  <si>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</si>
  <si>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</si>
  <si>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</si>
  <si>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</si>
  <si>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</si>
  <si>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</si>
  <si>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</si>
  <si>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</si>
  <si>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</si>
  <si>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</si>
  <si>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</si>
  <si>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</si>
  <si>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</si>
  <si>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</si>
  <si>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</si>
  <si>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</si>
  <si>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</si>
  <si>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</si>
  <si>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</si>
  <si>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</si>
  <si>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</si>
  <si>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</si>
  <si>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</si>
  <si>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</si>
  <si>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</si>
  <si>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</si>
  <si>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</si>
  <si>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</si>
  <si>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</si>
  <si>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</si>
  <si>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</si>
  <si>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</si>
  <si>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</si>
  <si>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</si>
  <si>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</si>
  <si>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</si>
  <si>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</si>
  <si>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</si>
  <si>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</si>
  <si>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</si>
  <si>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</si>
  <si>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</si>
  <si>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</si>
  <si>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</si>
  <si>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</si>
  <si>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</si>
  <si>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</si>
  <si>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</si>
  <si>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</si>
  <si>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</si>
  <si>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</si>
  <si>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</si>
  <si>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</si>
  <si>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</si>
  <si>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</si>
  <si>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</si>
  <si>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</si>
  <si>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</si>
  <si>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</si>
  <si>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</si>
  <si>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</si>
  <si>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</si>
  <si>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</si>
  <si>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</si>
  <si>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</si>
  <si>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</si>
  <si>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</si>
  <si>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</si>
  <si>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</si>
  <si>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</si>
  <si>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</si>
  <si>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</si>
  <si>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</si>
  <si>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</si>
  <si>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</si>
  <si>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</si>
  <si>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</si>
  <si>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</si>
  <si>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</si>
  <si>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</si>
  <si>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</si>
  <si>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</si>
  <si>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</si>
  <si>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</si>
  <si>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</si>
  <si>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</si>
  <si>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</si>
  <si>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</si>
  <si>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</si>
  <si>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</si>
  <si>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</si>
  <si>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</si>
  <si>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</si>
  <si>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</si>
  <si>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</si>
  <si>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</si>
  <si>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</si>
  <si>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</si>
  <si>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</si>
  <si>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</si>
  <si>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</si>
  <si>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</si>
  <si>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</si>
  <si>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</si>
  <si>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</si>
  <si>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</si>
  <si>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</si>
  <si>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</si>
  <si>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</si>
  <si>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</si>
  <si>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</si>
  <si>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</si>
  <si>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</si>
  <si>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</si>
  <si>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</si>
  <si>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</si>
  <si>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</si>
  <si>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</si>
  <si>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</si>
  <si>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</si>
  <si>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</si>
  <si>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</si>
  <si>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</si>
  <si>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</si>
  <si>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</si>
  <si>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</si>
  <si>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</si>
  <si>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</si>
  <si>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</si>
  <si>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</si>
  <si>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</si>
  <si>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</si>
  <si>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</si>
  <si>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</si>
  <si>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</si>
  <si>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</si>
  <si>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</si>
  <si>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</si>
  <si>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</si>
  <si>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</si>
  <si>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</si>
  <si>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</si>
  <si>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</si>
  <si>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</si>
  <si>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</si>
  <si>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</si>
  <si>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</si>
  <si>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</si>
  <si>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</si>
  <si>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</si>
  <si>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</si>
  <si>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</si>
  <si>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</si>
  <si>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</si>
  <si>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</si>
  <si>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</si>
  <si>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</si>
  <si>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</si>
  <si>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</si>
  <si>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</si>
  <si>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</si>
  <si>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</si>
  <si>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</si>
  <si>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</si>
  <si>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</si>
  <si>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</si>
  <si>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</si>
  <si>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</si>
  <si>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</si>
  <si>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</si>
  <si>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</si>
  <si>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</si>
  <si>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</si>
  <si>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</si>
  <si>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</si>
  <si>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</si>
  <si>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</si>
  <si>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</si>
  <si>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</si>
  <si>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</si>
  <si>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</si>
  <si>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</si>
  <si>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</si>
  <si>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</si>
  <si>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</si>
  <si>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</si>
  <si>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</si>
  <si>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</si>
  <si>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</si>
  <si>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</si>
  <si>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</si>
  <si>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</si>
  <si>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</si>
  <si>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</si>
  <si>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</si>
  <si>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</si>
  <si>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</si>
  <si>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</si>
  <si>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</si>
  <si>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</si>
  <si>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</si>
  <si>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</si>
  <si>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</si>
  <si>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</si>
  <si>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</si>
  <si>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</si>
  <si>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</si>
  <si>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</si>
  <si>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</si>
  <si>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</si>
  <si>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</si>
  <si>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</si>
  <si>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</si>
  <si>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</si>
  <si>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</si>
  <si>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</si>
  <si>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</si>
  <si>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</si>
  <si>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</si>
  <si>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</si>
  <si>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</si>
  <si>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</si>
  <si>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</si>
  <si>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</si>
  <si>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</si>
  <si>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</si>
  <si>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</si>
  <si>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</si>
  <si>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</si>
  <si>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</si>
  <si>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</si>
  <si>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</si>
  <si>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</si>
  <si>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</si>
  <si>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</si>
  <si>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</si>
  <si>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</si>
  <si>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</si>
  <si>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</si>
  <si>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</si>
  <si>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</si>
  <si>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</si>
  <si>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</si>
  <si>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</si>
  <si>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</si>
  <si>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</si>
  <si>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</si>
  <si>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</si>
  <si>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</si>
  <si>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</si>
  <si>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</si>
  <si>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</si>
  <si>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</si>
  <si>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</si>
  <si>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</si>
  <si>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</si>
  <si>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</si>
  <si>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</si>
  <si>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</si>
  <si>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</si>
  <si>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</si>
  <si>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</si>
  <si>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</si>
  <si>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</si>
  <si>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</si>
  <si>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</si>
  <si>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</si>
  <si>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</si>
  <si>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</si>
  <si>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</si>
  <si>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</si>
  <si>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</si>
  <si>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</si>
  <si>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</si>
  <si>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</si>
  <si>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</si>
  <si>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</si>
  <si>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</si>
  <si>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</si>
  <si>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</si>
  <si>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</si>
  <si>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</si>
  <si>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</si>
  <si>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</si>
  <si>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</si>
  <si>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</si>
  <si>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</si>
  <si>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</si>
  <si>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</si>
  <si>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</si>
  <si>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</si>
  <si>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</si>
  <si>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</si>
  <si>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</si>
  <si>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</si>
  <si>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</si>
  <si>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</si>
  <si>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</si>
  <si>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</si>
  <si>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</si>
  <si>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</si>
  <si>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</si>
  <si>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</si>
  <si>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</si>
  <si>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</si>
  <si>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</si>
  <si>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</si>
  <si>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</si>
  <si>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</si>
  <si>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</si>
  <si>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</si>
  <si>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</si>
  <si>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</si>
  <si>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</si>
  <si>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</si>
  <si>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</si>
  <si>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</si>
  <si>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</si>
  <si>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</si>
  <si>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</si>
  <si>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</si>
  <si>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</si>
  <si>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</si>
  <si>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</si>
  <si>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</si>
  <si>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</si>
  <si>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</si>
  <si>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</si>
  <si>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</si>
  <si>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</si>
  <si>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</si>
  <si>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</si>
  <si>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</si>
  <si>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</si>
  <si>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</si>
  <si>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</si>
  <si>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</si>
  <si>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</si>
  <si>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</si>
  <si>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</si>
  <si>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</si>
  <si>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</si>
  <si>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</si>
  <si>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</si>
  <si>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</si>
  <si>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</si>
  <si>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</si>
  <si>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</si>
  <si>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</si>
  <si>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</si>
  <si>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</si>
  <si>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</si>
  <si>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</si>
  <si>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</si>
  <si>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</si>
  <si>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</si>
  <si>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</si>
  <si>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</si>
  <si>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</si>
  <si>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</si>
  <si>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</si>
  <si>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</si>
  <si>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</si>
  <si>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</si>
  <si>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</si>
  <si>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</si>
  <si>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</si>
  <si>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</si>
  <si>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</si>
  <si>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</si>
  <si>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</si>
  <si>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</si>
  <si>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</si>
  <si>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</si>
  <si>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</si>
  <si>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</si>
  <si>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</si>
  <si>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</si>
  <si>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</si>
  <si>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</si>
  <si>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</si>
  <si>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35000 to 39999</t>
  </si>
  <si>
    <t>10000 to 14999</t>
  </si>
  <si>
    <t>30000 to 34999</t>
  </si>
  <si>
    <t>40000 to 44999</t>
  </si>
  <si>
    <t>45000 to 49999</t>
  </si>
  <si>
    <t>Greater than or equal to 50000</t>
  </si>
  <si>
    <t>25000 to 29999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</si>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</sst>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1-B94E-8FA5-2ABFA043D62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1-B94E-8FA5-2ABFA043D62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1-B94E-8FA5-2ABFA043D62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01-B94E-8FA5-2ABFA043D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51008"/>
        <c:axId val="1740552080"/>
      </c:barChart>
      <c:catAx>
        <c:axId val="17226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552080"/>
        <c:crosses val="autoZero"/>
        <c:auto val="1"/>
        <c:lblAlgn val="ctr"/>
        <c:lblOffset val="100"/>
        <c:noMultiLvlLbl val="0"/>
      </c:catAx>
      <c:valAx>
        <c:axId val="17405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5-504C-B0BF-7A00A52CD8C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5-504C-B0BF-7A00A52CD8C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5-504C-B0BF-7A00A52CD8C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5-504C-B0BF-7A00A52C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621232"/>
        <c:axId val="1674622864"/>
      </c:barChart>
      <c:catAx>
        <c:axId val="16746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22864"/>
        <c:crosses val="autoZero"/>
        <c:auto val="1"/>
        <c:lblAlgn val="ctr"/>
        <c:lblOffset val="100"/>
        <c:noMultiLvlLbl val="0"/>
      </c:catAx>
      <c:valAx>
        <c:axId val="167462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5-0247-8A9E-70138A472D0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5-0247-8A9E-70138A472D0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5-0247-8A9E-70138A472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494576"/>
        <c:axId val="1722209984"/>
      </c:lineChart>
      <c:catAx>
        <c:axId val="175349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209984"/>
        <c:crosses val="autoZero"/>
        <c:auto val="1"/>
        <c:lblAlgn val="ctr"/>
        <c:lblOffset val="100"/>
        <c:noMultiLvlLbl val="0"/>
      </c:catAx>
      <c:valAx>
        <c:axId val="172220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49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B-614A-88C2-B2A91DDBBCD8}"/>
            </c:ext>
          </c:extLst>
        </c:ser>
        <c:ser>
          <c:idx val="1"/>
          <c:order val="1"/>
          <c:tx>
            <c:strRef>
              <c:f>'Bonus 1'!$G$2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B-614A-88C2-B2A91DDBBCD8}"/>
            </c:ext>
          </c:extLst>
        </c:ser>
        <c:ser>
          <c:idx val="2"/>
          <c:order val="2"/>
          <c:tx>
            <c:strRef>
              <c:f>'Bonus 1'!$H$2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B-614A-88C2-B2A91DDBB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547792"/>
        <c:axId val="1772386928"/>
      </c:lineChart>
      <c:catAx>
        <c:axId val="17235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386928"/>
        <c:crosses val="autoZero"/>
        <c:auto val="1"/>
        <c:lblAlgn val="ctr"/>
        <c:lblOffset val="100"/>
        <c:noMultiLvlLbl val="0"/>
      </c:catAx>
      <c:valAx>
        <c:axId val="17723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5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0</xdr:row>
      <xdr:rowOff>25400</xdr:rowOff>
    </xdr:from>
    <xdr:to>
      <xdr:col>13</xdr:col>
      <xdr:colOff>495300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92BF1-A5DD-B348-8F9E-495F16CC7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25400</xdr:rowOff>
    </xdr:from>
    <xdr:to>
      <xdr:col>16</xdr:col>
      <xdr:colOff>228600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636D5-18F6-3F42-83D7-628BDEE5D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50800</xdr:rowOff>
    </xdr:from>
    <xdr:to>
      <xdr:col>13</xdr:col>
      <xdr:colOff>190500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858DAF-0652-3843-8C57-D9F61EB33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15</xdr:row>
      <xdr:rowOff>177800</xdr:rowOff>
    </xdr:from>
    <xdr:to>
      <xdr:col>8</xdr:col>
      <xdr:colOff>330200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D039B-E3E9-4C4C-9678-ACCF4CD22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0</xdr:row>
      <xdr:rowOff>101600</xdr:rowOff>
    </xdr:from>
    <xdr:to>
      <xdr:col>11</xdr:col>
      <xdr:colOff>165100</xdr:colOff>
      <xdr:row>12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DFE345A-E086-E548-8C4F-734F0BF522F6}"/>
            </a:ext>
          </a:extLst>
        </xdr:cNvPr>
        <xdr:cNvSpPr txBox="1"/>
      </xdr:nvSpPr>
      <xdr:spPr>
        <a:xfrm>
          <a:off x="254000" y="101600"/>
          <a:ext cx="8991600" cy="222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Given the provided data, what are three conclusions we can draw about Kickstarter campaigns</a:t>
          </a:r>
          <a:r>
            <a:rPr lang="en-US"/>
            <a:t>?</a:t>
          </a:r>
        </a:p>
        <a:p>
          <a:r>
            <a:rPr lang="en-US"/>
            <a:t>- It appears that the lower the goal, the more chances of success.</a:t>
          </a:r>
        </a:p>
        <a:p>
          <a:endParaRPr lang="en-US"/>
        </a:p>
        <a:p>
          <a:r>
            <a:rPr lang="en-US" b="1"/>
            <a:t>2. What are some limitations of this dataset</a:t>
          </a:r>
          <a:r>
            <a:rPr lang="en-US"/>
            <a:t>?</a:t>
          </a:r>
        </a:p>
        <a:p>
          <a:r>
            <a:rPr lang="en-US"/>
            <a:t>- It's unclear</a:t>
          </a:r>
          <a:r>
            <a:rPr lang="en-US" baseline="0"/>
            <a:t> what "spotlight" means in the data. It might be valuable insight.</a:t>
          </a:r>
          <a:endParaRPr lang="en-US"/>
        </a:p>
        <a:p>
          <a:endParaRPr lang="en-US"/>
        </a:p>
        <a:p>
          <a:r>
            <a:rPr lang="en-US" b="1"/>
            <a:t>3.</a:t>
          </a:r>
          <a:r>
            <a:rPr lang="en-US" b="1" baseline="0"/>
            <a:t> </a:t>
          </a:r>
          <a:r>
            <a:rPr lang="en-US" b="1"/>
            <a:t>What are some other possible tables and/or graphs that we could create</a:t>
          </a:r>
          <a:r>
            <a:rPr lang="en-US"/>
            <a:t>?</a:t>
          </a:r>
        </a:p>
        <a:p>
          <a:r>
            <a:rPr lang="en-US" sz="1100"/>
            <a:t>- Other possible analysis that could</a:t>
          </a:r>
          <a:r>
            <a:rPr lang="en-US" sz="1100" baseline="0"/>
            <a:t> be performed is calculating the rate of success and failure by category rather than just looking at the actual number.  The rate would be a better indicator of whether or not certain categories have higher/lower success rates.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ee Richardson" refreshedDate="43994.757691319443" createdVersion="6" refreshedVersion="6" minRefreshableVersion="3" recordCount="4114" xr:uid="{2732A006-D996-AF47-BBCE-7E8A6AD092C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94"/>
        <n v="1737"/>
        <n v="175"/>
        <n v="1530"/>
        <n v="108"/>
        <n v="44"/>
        <n v="17"/>
        <n v="30"/>
        <n v="223"/>
        <n v="531"/>
        <n v="676"/>
        <n v="60"/>
        <n v="145"/>
        <n v="429"/>
        <n v="1021"/>
        <n v="39"/>
        <n v="1019"/>
        <n v="176"/>
        <n v="1104"/>
        <n v="365"/>
        <n v="80"/>
        <n v="24"/>
        <n v="15"/>
        <n v="20"/>
        <n v="607"/>
        <n v="49"/>
        <n v="271"/>
        <n v="510"/>
        <n v="266"/>
        <n v="284"/>
        <n v="1328"/>
        <n v="160"/>
        <n v="95"/>
        <n v="278"/>
        <n v="138"/>
        <n v="237"/>
        <n v="249"/>
        <n v="112"/>
        <n v="102"/>
        <n v="96"/>
        <n v="512"/>
        <n v="1013"/>
        <n v="127"/>
        <n v="126"/>
        <n v="551"/>
        <n v="3863"/>
        <n v="103"/>
        <n v="167"/>
        <n v="90"/>
        <n v="1281"/>
        <n v="2051"/>
        <n v="22"/>
        <n v="537"/>
        <n v="99"/>
        <n v="314"/>
        <n v="185"/>
        <n v="168"/>
        <n v="455"/>
        <n v="303"/>
        <n v="47"/>
        <n v="182"/>
        <n v="456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32"/>
        <n v="670"/>
        <n v="834"/>
        <n v="93"/>
        <n v="644"/>
        <n v="58"/>
        <n v="4"/>
        <n v="253"/>
        <n v="1513"/>
        <n v="48"/>
        <n v="236"/>
        <n v="172"/>
        <n v="34"/>
        <n v="133"/>
        <n v="311"/>
        <n v="109"/>
        <n v="666"/>
        <n v="392"/>
        <n v="113"/>
        <n v="125"/>
        <n v="729"/>
        <n v="1876"/>
        <n v="55"/>
        <n v="1"/>
        <n v="1556"/>
        <n v="141"/>
        <n v="682"/>
        <n v="1364"/>
        <n v="107"/>
        <n v="61"/>
        <n v="306"/>
        <n v="122"/>
        <n v="16"/>
        <n v="5812"/>
        <n v="688"/>
        <n v="66"/>
        <n v="441"/>
        <n v="302"/>
        <n v="53"/>
        <n v="29"/>
        <n v="23"/>
        <n v="12"/>
        <n v="11"/>
        <n v="38"/>
        <n v="1510"/>
        <n v="67"/>
        <n v="445"/>
        <n v="224"/>
        <n v="244"/>
        <n v="158"/>
        <n v="364"/>
        <n v="73"/>
        <n v="157"/>
        <n v="54"/>
        <n v="56"/>
        <n v="140"/>
        <n v="81"/>
        <n v="43"/>
        <n v="115"/>
        <n v="70"/>
        <n v="110"/>
        <n v="89"/>
        <n v="78"/>
        <n v="41"/>
        <n v="539"/>
        <n v="31"/>
        <n v="57"/>
        <n v="85"/>
        <n v="91"/>
        <n v="188"/>
        <n v="21"/>
        <n v="72"/>
        <n v="180"/>
        <n v="410"/>
        <n v="111"/>
        <n v="660"/>
        <n v="101"/>
        <n v="885"/>
        <n v="827"/>
        <n v="63"/>
        <n v="234"/>
        <n v="389"/>
        <n v="615"/>
        <n v="353"/>
        <n v="98"/>
        <n v="930"/>
        <n v="8"/>
        <n v="51"/>
        <n v="301"/>
        <n v="305"/>
        <n v="555"/>
        <n v="424"/>
        <n v="2139"/>
        <n v="149"/>
        <n v="104"/>
        <n v="75"/>
        <n v="467"/>
        <n v="190"/>
        <n v="181"/>
        <n v="1088"/>
        <n v="554"/>
        <n v="37"/>
        <n v="470"/>
        <n v="27"/>
        <n v="215"/>
        <n v="9"/>
        <n v="1373"/>
        <n v="62"/>
        <n v="1596"/>
        <n v="251"/>
        <n v="274"/>
        <n v="1095"/>
        <n v="205"/>
        <n v="465"/>
        <n v="222"/>
        <n v="42"/>
        <n v="740"/>
        <n v="246"/>
        <n v="156"/>
        <n v="283"/>
        <n v="2"/>
        <n v="76"/>
        <n v="1251"/>
        <n v="375"/>
        <n v="1107"/>
        <n v="577"/>
        <n v="207"/>
        <n v="82"/>
        <n v="275"/>
        <n v="452"/>
        <n v="336"/>
        <n v="117"/>
        <n v="859"/>
        <n v="209"/>
        <n v="71"/>
        <n v="379"/>
        <n v="227"/>
        <n v="874"/>
        <n v="211"/>
        <n v="454"/>
        <n v="665"/>
        <n v="651"/>
        <n v="64"/>
        <n v="265"/>
        <n v="153"/>
        <n v="942"/>
        <n v="848"/>
        <n v="165"/>
        <n v="320"/>
        <n v="143"/>
        <n v="217"/>
        <n v="174"/>
        <n v="68"/>
        <n v="242"/>
        <n v="189"/>
        <n v="166"/>
        <n v="83"/>
        <n v="86"/>
        <n v="97"/>
        <n v="259"/>
        <n v="7"/>
        <n v="426"/>
        <n v="119"/>
        <n v="100"/>
        <n v="964"/>
        <n v="329"/>
        <n v="184"/>
        <n v="4883"/>
        <n v="264"/>
        <n v="498"/>
        <n v="372"/>
        <n v="77"/>
        <n v="325"/>
        <n v="299"/>
        <n v="134"/>
        <n v="196"/>
        <n v="179"/>
        <n v="173"/>
        <n v="121"/>
        <n v="340"/>
        <n v="226"/>
        <n v="118"/>
        <n v="177"/>
        <n v="280"/>
        <n v="742"/>
        <n v="128"/>
        <n v="187"/>
        <n v="106"/>
        <n v="322"/>
        <n v="69"/>
        <n v="315"/>
        <n v="129"/>
        <n v="146"/>
        <n v="499"/>
        <n v="963"/>
        <n v="361"/>
        <n v="213"/>
        <n v="255"/>
        <n v="40"/>
        <n v="635"/>
        <n v="493"/>
        <n v="130"/>
        <n v="286"/>
        <n v="114"/>
        <n v="137"/>
        <n v="186"/>
        <n v="600"/>
        <n v="203"/>
        <n v="813"/>
        <n v="221"/>
        <n v="229"/>
        <n v="123"/>
        <n v="202"/>
        <n v="1062"/>
        <n v="136"/>
        <n v="621"/>
        <n v="557"/>
        <n v="162"/>
        <n v="1151"/>
        <n v="235"/>
        <n v="277"/>
        <n v="376"/>
        <n v="1260"/>
        <n v="383"/>
        <n v="150"/>
        <n v="576"/>
        <n v="178"/>
        <n v="350"/>
        <n v="351"/>
        <n v="951"/>
        <n v="385"/>
        <n v="1071"/>
        <n v="348"/>
        <n v="132"/>
        <n v="135"/>
        <n v="2436"/>
        <n v="574"/>
        <n v="307"/>
        <n v="116"/>
        <n v="613"/>
        <n v="321"/>
        <n v="332"/>
        <n v="218"/>
        <n v="248"/>
        <n v="1762"/>
        <n v="220"/>
        <n v="560"/>
        <n v="438"/>
        <n v="342"/>
        <n v="352"/>
        <n v="413"/>
        <n v="943"/>
        <n v="152"/>
        <n v="403"/>
        <n v="437"/>
        <n v="406"/>
        <n v="171"/>
        <n v="288"/>
        <n v="232"/>
        <n v="287"/>
        <n v="142"/>
        <n v="760"/>
        <n v="276"/>
        <n v="380"/>
        <n v="736"/>
        <n v="148"/>
        <n v="270"/>
        <n v="200"/>
        <n v="6"/>
        <n v="273"/>
        <n v="343"/>
        <n v="345"/>
        <n v="447"/>
        <n v="267"/>
        <n v="433"/>
        <n v="443"/>
        <n v="208"/>
        <n v="328"/>
        <n v="293"/>
        <n v="124"/>
        <n v="323"/>
        <n v="282"/>
        <n v="450"/>
        <n v="1420"/>
        <n v="285"/>
        <n v="216"/>
        <n v="524"/>
        <n v="298"/>
        <n v="308"/>
        <n v="884"/>
        <n v="614"/>
        <n v="92"/>
        <n v="316"/>
        <n v="15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ee Richardson" refreshedDate="43994.772167708332" createdVersion="6" refreshedVersion="6" minRefreshableVersion="3" recordCount="4114" xr:uid="{8807AD5D-2EA4-5340-94F9-86A6BCF32FF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856"/>
        <n v="3362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462"/>
        <n v="3599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1679"/>
        <n v="3255"/>
        <n v="3591"/>
        <n v="2973"/>
        <n v="3654"/>
        <n v="1653"/>
        <n v="1525"/>
        <n v="357"/>
        <n v="64"/>
        <n v="1360"/>
        <n v="2291"/>
        <n v="2445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2639"/>
        <n v="3265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26"/>
        <n v="348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2102"/>
        <n v="2820"/>
        <n v="3611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25"/>
        <n v="1619"/>
        <n v="1899"/>
        <n v="2937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2817"/>
        <n v="3271"/>
        <n v="3345"/>
        <n v="3413"/>
        <n v="3429"/>
        <n v="3577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2471"/>
        <n v="2936"/>
        <n v="3042"/>
        <n v="3268"/>
        <n v="3531"/>
        <n v="3691"/>
        <n v="2803"/>
        <n v="3479"/>
        <n v="3252"/>
        <n v="3136"/>
        <n v="102"/>
        <n v="3487"/>
        <n v="2629"/>
        <n v="2813"/>
        <n v="2495"/>
        <n v="2478"/>
        <n v="3490"/>
        <n v="3589"/>
        <n v="351"/>
        <n v="3242"/>
        <n v="814"/>
        <n v="3592"/>
        <n v="70"/>
        <n v="3032"/>
        <n v="68"/>
        <n v="3162"/>
        <n v="3466"/>
        <n v="79"/>
        <n v="1930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731"/>
        <n v="2807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1345"/>
        <n v="2492"/>
        <n v="2926"/>
        <n v="3227"/>
        <n v="1523"/>
        <n v="3222"/>
        <n v="3616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1621"/>
        <n v="3290"/>
        <n v="3488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1245"/>
        <n v="2827"/>
        <n v="2838"/>
        <n v="2027"/>
        <n v="416"/>
        <n v="2049"/>
        <n v="2717"/>
        <n v="291"/>
        <n v="45"/>
        <n v="91"/>
        <n v="104"/>
        <n v="375"/>
        <n v="1755"/>
        <n v="2167"/>
        <n v="2782"/>
        <n v="3623"/>
        <n v="3690"/>
        <n v="3754"/>
        <n v="3780"/>
        <n v="2716"/>
        <n v="2287"/>
        <n v="1654"/>
        <n v="849"/>
        <n v="2547"/>
        <n v="3009"/>
        <n v="3180"/>
        <n v="3211"/>
        <n v="2191"/>
        <n v="2787"/>
        <n v="3539"/>
        <n v="2274"/>
        <n v="3416"/>
        <n v="1665"/>
        <n v="3347"/>
        <n v="3209"/>
        <n v="2484"/>
        <n v="3816"/>
        <n v="822"/>
        <n v="3826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23"/>
        <n v="751"/>
        <n v="2467"/>
        <n v="3595"/>
        <n v="1744"/>
        <n v="2557"/>
        <n v="1678"/>
        <n v="3513"/>
        <n v="1609"/>
        <n v="3294"/>
        <n v="368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67"/>
        <n v="2463"/>
        <n v="52"/>
        <n v="3299"/>
        <n v="3167"/>
        <n v="1377"/>
        <n v="379"/>
        <n v="3313"/>
        <n v="3021"/>
        <n v="3217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2796"/>
        <n v="3584"/>
        <n v="2451"/>
        <n v="75"/>
        <n v="1676"/>
        <n v="3477"/>
        <n v="3241"/>
        <n v="3665"/>
        <n v="816"/>
        <n v="1467"/>
        <n v="89"/>
        <n v="2090"/>
        <n v="1206"/>
        <n v="2804"/>
        <n v="3172"/>
        <n v="3784"/>
        <n v="2062"/>
        <n v="1979"/>
        <n v="1022"/>
        <n v="798"/>
        <n v="3176"/>
        <n v="350"/>
        <n v="1270"/>
        <n v="2832"/>
        <n v="1758"/>
        <n v="96"/>
        <n v="522"/>
        <n v="2631"/>
        <n v="2081"/>
        <n v="2616"/>
        <n v="1894"/>
        <n v="2783"/>
        <n v="3389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526"/>
        <n v="2623"/>
        <n v="3158"/>
        <n v="3291"/>
        <n v="371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325"/>
        <n v="3836"/>
        <n v="650"/>
        <n v="1036"/>
        <n v="3238"/>
        <n v="400"/>
        <n v="2706"/>
        <n v="1474"/>
        <n v="2162"/>
        <n v="3170"/>
        <n v="3263"/>
        <n v="1223"/>
        <n v="384"/>
        <n v="3285"/>
        <n v="2806"/>
        <n v="2626"/>
        <n v="3397"/>
        <n v="3435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358"/>
        <n v="1677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568"/>
        <n v="3661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742"/>
        <n v="1281"/>
        <n v="2462"/>
        <n v="1368"/>
        <n v="1939"/>
        <n v="2533"/>
        <n v="2667"/>
        <n v="2831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1391"/>
        <n v="1646"/>
        <n v="3337"/>
        <n v="3772"/>
        <n v="2458"/>
        <n v="364"/>
        <n v="369"/>
        <n v="338"/>
        <n v="3598"/>
        <n v="3679"/>
        <n v="2606"/>
        <n v="3518"/>
        <n v="38"/>
        <n v="3822"/>
        <n v="3043"/>
        <n v="1292"/>
        <n v="1612"/>
        <n v="2537"/>
        <n v="2805"/>
        <n v="3315"/>
        <n v="3346"/>
        <n v="3514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2980"/>
        <n v="3688"/>
        <n v="3702"/>
        <n v="1402"/>
        <n v="286"/>
        <n v="21"/>
        <n v="1684"/>
        <n v="1390"/>
        <n v="1362"/>
        <n v="3422"/>
        <n v="1191"/>
        <n v="3834"/>
        <n v="2965"/>
        <n v="3181"/>
        <n v="3183"/>
        <n v="298"/>
        <n v="1840"/>
        <n v="2558"/>
        <n v="2719"/>
        <n v="3171"/>
        <n v="24"/>
        <n v="3567"/>
        <n v="3035"/>
        <n v="819"/>
        <n v="1742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2810"/>
        <n v="3446"/>
        <n v="3773"/>
        <n v="3426"/>
        <n v="2221"/>
        <n v="339"/>
        <n v="395"/>
        <n v="1663"/>
        <n v="1753"/>
        <n v="2449"/>
        <n v="2934"/>
        <n v="3133"/>
        <n v="3319"/>
        <n v="3697"/>
        <n v="3824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2448"/>
        <n v="3040"/>
        <n v="3694"/>
        <n v="2605"/>
        <n v="105"/>
        <n v="261"/>
        <n v="740"/>
        <n v="1031"/>
        <n v="2289"/>
        <n v="3273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738"/>
        <n v="1186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5"/>
        <n v="1759"/>
        <n v="1889"/>
        <n v="320"/>
        <n v="3374"/>
        <n v="3419"/>
        <n v="2109"/>
        <n v="2829"/>
        <n v="2111"/>
        <n v="2552"/>
        <n v="6"/>
        <n v="1514"/>
        <n v="86"/>
        <n v="260"/>
        <n v="3819"/>
        <n v="3509"/>
        <n v="18"/>
        <n v="2332"/>
        <n v="3500"/>
        <n v="3257"/>
        <n v="3553"/>
        <n v="3330"/>
        <n v="97"/>
        <n v="98"/>
        <n v="3359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1209"/>
        <n v="1272"/>
        <n v="2931"/>
        <n v="2968"/>
        <n v="2970"/>
        <n v="3050"/>
        <n v="3525"/>
        <n v="3823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216"/>
        <n v="2640"/>
        <n v="2498"/>
        <n v="250"/>
        <n v="308"/>
        <n v="728"/>
        <n v="749"/>
        <n v="1891"/>
        <n v="3434"/>
        <n v="2556"/>
        <n v="329"/>
        <n v="2986"/>
        <n v="349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"/>
        <n v="805"/>
        <n v="810"/>
        <n v="1638"/>
        <n v="2534"/>
        <n v="3386"/>
        <n v="3541"/>
        <n v="3749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283"/>
        <n v="3566"/>
        <n v="313"/>
        <n v="381"/>
        <n v="1647"/>
        <n v="2475"/>
        <n v="2114"/>
        <n v="271"/>
        <n v="2785"/>
        <n v="859"/>
        <n v="534"/>
        <n v="3543"/>
        <n v="3832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94"/>
        <n v="112"/>
        <n v="780"/>
        <n v="811"/>
        <n v="829"/>
        <n v="1001"/>
        <n v="1835"/>
        <n v="1893"/>
        <n v="2317"/>
        <n v="2840"/>
        <n v="3149"/>
        <n v="3365"/>
        <n v="3476"/>
        <n v="3649"/>
        <n v="3651"/>
        <n v="3663"/>
        <n v="3779"/>
        <n v="365"/>
        <n v="1193"/>
        <n v="354"/>
        <n v="397"/>
        <n v="3"/>
        <n v="3369"/>
        <n v="791"/>
        <n v="1471"/>
        <n v="401"/>
        <n v="1244"/>
        <n v="1637"/>
        <n v="2461"/>
        <n v="3388"/>
        <n v="809"/>
        <n v="2535"/>
        <n v="1220"/>
        <n v="3505"/>
        <n v="754"/>
        <n v="2703"/>
        <n v="3399"/>
        <n v="2997"/>
        <n v="245"/>
        <n v="1370"/>
        <n v="1629"/>
        <n v="3379"/>
        <n v="328"/>
        <n v="2718"/>
        <n v="3424"/>
        <n v="1505"/>
        <n v="2542"/>
        <n v="3411"/>
        <n v="1636"/>
        <n v="2087"/>
        <n v="3748"/>
        <n v="1273"/>
        <n v="3208"/>
        <n v="3372"/>
        <n v="3414"/>
        <n v="3559"/>
        <n v="3668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14"/>
        <n v="827"/>
        <n v="1927"/>
        <n v="2740"/>
        <n v="2825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48"/>
        <n v="1831"/>
        <n v="3023"/>
        <n v="3173"/>
        <n v="3264"/>
        <n v="3280"/>
        <n v="3465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515"/>
        <n v="3625"/>
        <n v="321"/>
        <n v="3766"/>
        <n v="3282"/>
        <n v="2797"/>
        <n v="1662"/>
        <n v="1668"/>
        <n v="2164"/>
        <n v="1538"/>
        <n v="3016"/>
        <n v="1217"/>
        <n v="1670"/>
        <n v="2268"/>
        <n v="2315"/>
        <n v="3441"/>
        <n v="3597"/>
        <n v="243"/>
        <n v="750"/>
        <n v="1403"/>
        <n v="3715"/>
        <n v="3724"/>
        <n v="1661"/>
        <n v="83"/>
        <n v="535"/>
        <n v="784"/>
        <n v="2074"/>
        <n v="2788"/>
        <n v="2791"/>
        <n v="3678"/>
        <n v="107"/>
        <n v="2093"/>
        <n v="1897"/>
        <n v="1203"/>
        <n v="2925"/>
        <n v="1201"/>
        <n v="3498"/>
        <n v="2330"/>
        <n v="2809"/>
        <n v="3390"/>
        <n v="3561"/>
        <n v="1468"/>
        <n v="1393"/>
        <n v="3225"/>
        <n v="3714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520"/>
        <n v="1037"/>
        <n v="3218"/>
        <n v="3267"/>
        <n v="3837"/>
        <n v="33"/>
        <n v="344"/>
        <n v="1886"/>
        <n v="2929"/>
        <n v="2982"/>
        <n v="3472"/>
        <n v="3723"/>
        <n v="3224"/>
        <n v="3659"/>
        <n v="343"/>
        <n v="3305"/>
        <n v="758"/>
        <n v="2614"/>
        <n v="2974"/>
        <n v="3526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51"/>
        <n v="1267"/>
        <n v="1271"/>
        <n v="3286"/>
        <n v="1841"/>
        <n v="3782"/>
        <n v="3298"/>
        <n v="2638"/>
        <n v="1622"/>
        <n v="300"/>
        <n v="1895"/>
        <n v="833"/>
        <n v="2096"/>
        <n v="3270"/>
        <n v="3324"/>
        <n v="3342"/>
        <n v="1285"/>
        <n v="1632"/>
        <n v="2709"/>
        <n v="324"/>
        <n v="2208"/>
        <n v="2524"/>
        <n v="3284"/>
        <n v="3524"/>
        <n v="3250"/>
        <n v="407"/>
        <n v="2450"/>
        <n v="1830"/>
        <n v="3160"/>
        <n v="3672"/>
        <n v="1850"/>
        <n v="3322"/>
        <n v="292"/>
        <n v="1613"/>
        <n v="2219"/>
        <n v="3269"/>
        <n v="3506"/>
        <n v="3713"/>
        <n v="2603"/>
        <n v="826"/>
        <n v="1502"/>
        <n v="3344"/>
        <n v="408"/>
        <n v="3686"/>
        <n v="3662"/>
        <n v="1681"/>
        <n v="3363"/>
        <n v="726"/>
        <n v="1641"/>
        <n v="1844"/>
        <n v="2798"/>
        <n v="2979"/>
        <n v="3356"/>
        <n v="293"/>
        <n v="3360"/>
        <n v="360"/>
        <n v="2938"/>
        <n v="3326"/>
        <n v="40"/>
        <n v="796"/>
        <n v="3519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1261"/>
        <n v="1608"/>
        <n v="1856"/>
        <n v="2300"/>
        <n v="3327"/>
        <n v="3809"/>
        <n v="3839"/>
        <n v="315"/>
        <n v="1461"/>
        <n v="3451"/>
        <n v="2305"/>
        <n v="7"/>
        <n v="3511"/>
        <n v="2217"/>
        <n v="334"/>
        <n v="282"/>
        <n v="1626"/>
        <n v="337"/>
        <n v="2789"/>
        <n v="3003"/>
        <n v="3008"/>
        <n v="3528"/>
        <n v="3421"/>
        <n v="2338"/>
        <n v="2220"/>
        <n v="3174"/>
        <n v="3756"/>
        <n v="1211"/>
        <n v="3351"/>
        <n v="1623"/>
        <n v="411"/>
        <n v="3377"/>
        <n v="1510"/>
        <n v="2053"/>
        <n v="3760"/>
        <n v="2613"/>
        <n v="2494"/>
        <n v="1606"/>
        <n v="54"/>
        <n v="1284"/>
        <n v="1826"/>
        <n v="3150"/>
        <n v="3157"/>
        <n v="3320"/>
        <n v="3357"/>
        <n v="3437"/>
        <n v="3467"/>
        <n v="3474"/>
        <n v="3618"/>
        <n v="3813"/>
        <n v="14"/>
        <n v="836"/>
        <n v="1628"/>
        <n v="2930"/>
        <n v="2116"/>
        <n v="392"/>
        <n v="1882"/>
        <n v="2935"/>
        <n v="3182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699"/>
        <n v="3721"/>
        <n v="3248"/>
        <n v="2460"/>
        <n v="3237"/>
        <n v="1651"/>
        <n v="2119"/>
        <n v="3520"/>
        <n v="3717"/>
        <n v="3727"/>
        <n v="3382"/>
        <n v="253"/>
        <n v="2711"/>
        <n v="3018"/>
        <n v="3454"/>
        <n v="2964"/>
        <n v="2304"/>
        <n v="2086"/>
        <n v="1605"/>
        <n v="1529"/>
        <n v="1671"/>
        <n v="17"/>
        <n v="1652"/>
        <n v="3501"/>
        <n v="3658"/>
        <n v="1827"/>
        <n v="3455"/>
        <n v="539"/>
        <n v="297"/>
        <n v="418"/>
        <n v="1947"/>
        <n v="391"/>
        <n v="832"/>
        <n v="3485"/>
        <n v="2297"/>
        <n v="3236"/>
        <n v="1649"/>
        <n v="3020"/>
        <n v="659"/>
        <n v="3240"/>
        <n v="3510"/>
        <n v="651"/>
        <n v="10"/>
        <n v="106"/>
        <n v="1634"/>
        <n v="3038"/>
        <n v="3564"/>
        <n v="3588"/>
        <n v="3653"/>
        <n v="117"/>
        <n v="3569"/>
        <n v="1266"/>
        <n v="652"/>
        <n v="302"/>
        <n v="3261"/>
        <n v="3556"/>
        <n v="1288"/>
        <n v="3750"/>
        <n v="792"/>
        <n v="419"/>
        <n v="825"/>
        <n v="1743"/>
        <n v="3400"/>
        <n v="90"/>
        <n v="2531"/>
        <n v="3151"/>
        <n v="3545"/>
        <n v="3234"/>
        <n v="3648"/>
        <n v="2828"/>
        <n v="342"/>
        <n v="2984"/>
        <n v="3215"/>
        <n v="28"/>
        <n v="725"/>
        <n v="2110"/>
        <n v="1656"/>
        <n v="1849"/>
        <n v="2098"/>
        <n v="3701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748"/>
        <n v="2539"/>
        <n v="3373"/>
        <n v="3775"/>
        <n v="417"/>
        <n v="32"/>
        <n v="3687"/>
        <n v="2808"/>
        <n v="16"/>
        <n v="20"/>
        <n v="533"/>
        <n v="3829"/>
        <n v="386"/>
        <n v="1602"/>
        <n v="1828"/>
        <n v="2971"/>
        <n v="1838"/>
        <n v="59"/>
        <n v="2975"/>
        <n v="3695"/>
        <n v="2177"/>
        <n v="2246"/>
        <n v="3213"/>
        <n v="3219"/>
        <n v="2288"/>
        <n v="2482"/>
        <n v="2560"/>
        <n v="3622"/>
        <n v="3316"/>
        <n v="1851"/>
        <n v="3310"/>
        <n v="3297"/>
        <n v="1824"/>
        <n v="2286"/>
        <n v="3590"/>
        <n v="2487"/>
        <n v="3216"/>
        <n v="3602"/>
        <n v="8"/>
        <n v="747"/>
        <n v="3312"/>
        <n v="3557"/>
        <n v="1603"/>
        <n v="799"/>
        <n v="3578"/>
        <n v="82"/>
        <n v="3376"/>
        <n v="3384"/>
        <n v="1026"/>
        <n v="2474"/>
        <n v="3815"/>
        <n v="3417"/>
        <n v="31"/>
        <n v="41"/>
        <n v="44"/>
        <n v="49"/>
        <n v="50"/>
        <n v="73"/>
        <n v="84"/>
        <n v="100"/>
        <n v="101"/>
        <n v="139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689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2885"/>
        <n v="3891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8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455"/>
        <n v="1711"/>
        <n v="2645"/>
        <n v="2759"/>
        <n v="3146"/>
        <n v="197"/>
        <n v="2756"/>
        <n v="2124"/>
        <n v="2770"/>
        <n v="1870"/>
        <n v="716"/>
        <n v="1725"/>
        <n v="1150"/>
        <n v="4003"/>
        <n v="667"/>
        <n v="893"/>
        <n v="2123"/>
        <n v="3730"/>
        <n v="3745"/>
        <n v="3913"/>
        <n v="392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139"/>
        <n v="2874"/>
        <n v="871"/>
        <n v="3992"/>
        <n v="3139"/>
        <n v="3900"/>
        <n v="392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42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592"/>
        <n v="772"/>
        <n v="1810"/>
        <n v="3137"/>
        <n v="500"/>
        <n v="1338"/>
        <n v="448"/>
        <n v="2372"/>
        <n v="3789"/>
        <n v="170"/>
        <n v="891"/>
        <n v="909"/>
        <n v="3946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343"/>
        <n v="2775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779"/>
        <n v="925"/>
        <n v="1015"/>
        <n v="3871"/>
        <n v="4095"/>
        <n v="2156"/>
        <n v="1045"/>
        <n v="605"/>
        <n v="1079"/>
        <n v="975"/>
        <n v="2501"/>
        <n v="4058"/>
        <n v="556"/>
        <n v="1100"/>
        <n v="1565"/>
        <n v="2382"/>
        <n v="2949"/>
        <n v="3067"/>
        <n v="3855"/>
        <n v="4059"/>
        <n v="945"/>
        <n v="1573"/>
        <n v="4062"/>
        <n v="3085"/>
        <n v="895"/>
        <n v="2587"/>
        <n v="1325"/>
        <n v="1118"/>
        <n v="430"/>
        <n v="1488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600"/>
        <n v="2148"/>
        <n v="2766"/>
        <n v="3742"/>
        <n v="3858"/>
        <n v="4082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775"/>
        <n v="1590"/>
        <n v="1127"/>
        <n v="1713"/>
        <n v="3795"/>
        <n v="1404"/>
        <n v="3142"/>
        <n v="1167"/>
        <n v="996"/>
        <n v="1103"/>
        <n v="1915"/>
        <n v="2133"/>
        <n v="2864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878"/>
        <n v="997"/>
        <n v="4013"/>
        <n v="719"/>
        <n v="873"/>
        <n v="2388"/>
        <n v="3201"/>
        <n v="3899"/>
        <n v="4024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1092"/>
        <n v="2890"/>
        <n v="4017"/>
        <n v="621"/>
        <n v="1918"/>
        <n v="470"/>
        <n v="1703"/>
        <n v="3192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508"/>
        <n v="569"/>
        <n v="881"/>
        <n v="1232"/>
        <n v="2154"/>
        <n v="2384"/>
        <n v="2693"/>
        <n v="2901"/>
        <n v="3129"/>
        <n v="964"/>
        <n v="713"/>
        <n v="450"/>
        <n v="2903"/>
        <n v="1436"/>
        <n v="2762"/>
        <n v="423"/>
        <n v="1999"/>
        <n v="466"/>
        <n v="1155"/>
        <n v="718"/>
        <n v="1492"/>
        <n v="2562"/>
        <n v="1736"/>
        <n v="2159"/>
        <n v="220"/>
        <n v="2326"/>
        <n v="2761"/>
        <n v="153"/>
        <n v="2401"/>
        <n v="574"/>
        <n v="1483"/>
        <n v="2692"/>
        <n v="2700"/>
        <n v="550"/>
        <n v="777"/>
        <n v="1070"/>
        <n v="2430"/>
        <n v="2147"/>
        <n v="2355"/>
        <n v="2681"/>
        <n v="456"/>
        <n v="2387"/>
        <n v="1710"/>
        <n v="4065"/>
        <n v="1561"/>
        <n v="497"/>
        <n v="1133"/>
        <n v="2757"/>
        <n v="3121"/>
        <n v="3736"/>
        <n v="3788"/>
        <n v="1571"/>
        <n v="609"/>
        <n v="1153"/>
        <n v="3087"/>
        <n v="3950"/>
        <n v="1312"/>
        <n v="2411"/>
        <n v="917"/>
        <n v="2506"/>
        <n v="2580"/>
        <n v="3966"/>
        <n v="2650"/>
        <n v="1724"/>
        <n v="146"/>
        <n v="2351"/>
        <n v="2121"/>
        <n v="586"/>
        <n v="974"/>
        <n v="1082"/>
        <n v="2415"/>
        <n v="541"/>
        <n v="1577"/>
        <n v="3866"/>
        <n v="1242"/>
        <n v="164"/>
        <n v="691"/>
        <n v="1110"/>
        <n v="1875"/>
        <n v="1916"/>
        <n v="1320"/>
        <n v="919"/>
        <n v="1099"/>
        <n v="1113"/>
        <n v="1126"/>
        <n v="1407"/>
        <n v="1581"/>
        <n v="1789"/>
        <n v="1866"/>
        <n v="2568"/>
        <n v="2583"/>
        <n v="2893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900"/>
        <n v="1405"/>
        <n v="3961"/>
        <n v="4041"/>
        <n v="190"/>
        <n v="1988"/>
        <n v="1143"/>
        <n v="2884"/>
        <n v="709"/>
        <n v="230"/>
        <n v="662"/>
        <n v="778"/>
        <n v="1170"/>
        <n v="1738"/>
        <n v="1863"/>
        <n v="3053"/>
        <n v="4072"/>
        <n v="694"/>
        <n v="573"/>
        <n v="2122"/>
        <n v="2348"/>
        <n v="1011"/>
        <n v="561"/>
        <n v="2380"/>
        <n v="3198"/>
        <n v="1686"/>
        <n v="938"/>
        <n v="1138"/>
        <n v="663"/>
        <n v="862"/>
        <n v="3095"/>
        <n v="142"/>
        <n v="237"/>
        <n v="1423"/>
        <n v="1559"/>
        <n v="2438"/>
        <n v="2777"/>
        <n v="3915"/>
        <n v="4084"/>
        <n v="2679"/>
        <n v="2370"/>
        <n v="2698"/>
        <n v="543"/>
        <n v="870"/>
        <n v="3118"/>
        <n v="717"/>
        <n v="1322"/>
        <n v="904"/>
        <n v="902"/>
        <n v="3926"/>
        <n v="460"/>
        <n v="1040"/>
        <n v="489"/>
        <n v="3917"/>
        <n v="4085"/>
        <n v="1907"/>
        <n v="1595"/>
        <n v="3083"/>
        <n v="3792"/>
        <n v="123"/>
        <n v="3103"/>
        <n v="1008"/>
        <n v="157"/>
        <n v="597"/>
        <n v="2567"/>
        <n v="2151"/>
        <n v="2879"/>
        <n v="1499"/>
        <n v="2368"/>
        <n v="2571"/>
        <n v="2769"/>
        <n v="3086"/>
        <n v="3945"/>
        <n v="3994"/>
        <n v="4007"/>
        <n v="1486"/>
        <n v="2683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1701"/>
        <n v="3088"/>
        <n v="1010"/>
        <n v="2773"/>
        <n v="2389"/>
        <n v="484"/>
        <n v="629"/>
        <n v="1169"/>
        <n v="1905"/>
        <n v="570"/>
        <n v="1114"/>
        <n v="2128"/>
        <n v="2152"/>
        <n v="2585"/>
        <n v="2586"/>
        <n v="2592"/>
        <n v="2887"/>
        <n v="4066"/>
        <n v="4079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506"/>
        <n v="1145"/>
        <n v="1406"/>
        <n v="1598"/>
        <n v="2391"/>
        <n v="4000"/>
        <n v="194"/>
        <n v="1879"/>
        <n v="3078"/>
        <n v="763"/>
        <n v="2140"/>
        <n v="868"/>
        <n v="682"/>
        <n v="1129"/>
        <n v="594"/>
        <n v="990"/>
        <n v="1422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2907"/>
        <n v="4049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694"/>
        <n v="1867"/>
        <n v="1986"/>
        <n v="2126"/>
        <n v="2393"/>
        <n v="3119"/>
        <n v="1097"/>
        <n v="2374"/>
        <n v="2519"/>
        <n v="1101"/>
        <n v="213"/>
        <n v="681"/>
        <n v="1111"/>
        <n v="2360"/>
        <n v="2863"/>
        <n v="3065"/>
        <n v="3110"/>
        <n v="3859"/>
        <n v="4112"/>
        <n v="1090"/>
        <n v="2436"/>
        <n v="1116"/>
        <n v="2875"/>
        <n v="1722"/>
        <n v="121"/>
        <n v="580"/>
        <n v="1541"/>
        <n v="1545"/>
        <n v="1727"/>
        <n v="3132"/>
        <n v="3630"/>
        <n v="474"/>
        <n v="596"/>
        <n v="674"/>
        <n v="3904"/>
        <n v="2425"/>
        <n v="453"/>
        <n v="771"/>
        <n v="3853"/>
        <n v="2416"/>
        <n v="3094"/>
        <n v="3957"/>
        <n v="1173"/>
        <n v="1911"/>
        <n v="3073"/>
        <n v="1734"/>
        <n v="559"/>
        <n v="566"/>
        <n v="627"/>
        <n v="634"/>
        <n v="2146"/>
        <n v="2418"/>
        <n v="2685"/>
        <n v="2913"/>
        <n v="3856"/>
        <n v="4045"/>
        <n v="3080"/>
        <n v="4092"/>
        <n v="1081"/>
        <n v="982"/>
        <n v="447"/>
        <n v="1410"/>
        <n v="2421"/>
        <n v="2902"/>
        <n v="3058"/>
        <n v="3072"/>
        <n v="1874"/>
        <n v="212"/>
        <n v="1447"/>
        <n v="120"/>
        <n v="2432"/>
        <n v="4015"/>
        <n v="2678"/>
        <n v="1593"/>
        <n v="589"/>
        <n v="1587"/>
        <n v="2423"/>
        <n v="3862"/>
        <n v="981"/>
        <n v="425"/>
        <n v="560"/>
        <n v="1121"/>
        <n v="578"/>
        <n v="583"/>
        <n v="2909"/>
        <n v="1451"/>
        <n v="161"/>
        <n v="167"/>
        <n v="2589"/>
        <n v="3120"/>
        <n v="2153"/>
        <n v="486"/>
        <n v="638"/>
        <n v="3932"/>
        <n v="214"/>
        <n v="635"/>
        <n v="1181"/>
        <n v="152"/>
        <n v="1440"/>
        <n v="540"/>
        <n v="1178"/>
        <n v="1497"/>
        <n v="3912"/>
        <n v="4006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171"/>
        <n v="2427"/>
        <n v="2431"/>
        <n v="3200"/>
        <n v="3805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x v="0"/>
    <b v="0"/>
    <x v="0"/>
    <b v="1"/>
    <s v="technology/hardware"/>
    <x v="0"/>
    <n v="138.66871165644173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b v="0"/>
    <x v="1"/>
    <b v="1"/>
    <s v="games/tabletop games"/>
    <x v="1"/>
    <n v="4.5712530712530715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b v="1"/>
    <x v="2"/>
    <b v="1"/>
    <s v="music/rock"/>
    <x v="2"/>
    <n v="42.73322081575246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x v="3"/>
    <b v="0"/>
    <x v="3"/>
    <b v="0"/>
    <s v="technology/wearables"/>
    <x v="3"/>
    <n v="1389.3561935483872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b v="1"/>
    <x v="4"/>
    <b v="1"/>
    <s v="technology/hardware"/>
    <x v="4"/>
    <n v="88.601680840609291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x v="5"/>
    <b v="0"/>
    <x v="5"/>
    <b v="1"/>
    <s v="theater/plays"/>
    <x v="5"/>
    <n v="21.666666666666668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b v="1"/>
    <x v="6"/>
    <b v="1"/>
    <s v="technology/space exploration"/>
    <x v="6"/>
    <n v="83.802893802893806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b v="0"/>
    <x v="7"/>
    <b v="1"/>
    <s v="film &amp; video/shorts"/>
    <x v="7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x v="8"/>
    <b v="0"/>
    <x v="8"/>
    <b v="1"/>
    <s v="games/tabletop games"/>
    <x v="8"/>
    <n v="53.475252525252522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x v="9"/>
    <b v="0"/>
    <x v="9"/>
    <b v="1"/>
    <s v="games/tabletop games"/>
    <x v="9"/>
    <n v="90.635922330097088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b v="0"/>
    <x v="10"/>
    <b v="1"/>
    <s v="games/tabletop games"/>
    <x v="10"/>
    <n v="149.0345104333868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x v="11"/>
    <b v="0"/>
    <x v="11"/>
    <b v="1"/>
    <s v="games/tabletop games"/>
    <x v="11"/>
    <n v="49.934589800443462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x v="12"/>
    <b v="1"/>
    <x v="12"/>
    <b v="1"/>
    <s v="technology/hardware"/>
    <x v="12"/>
    <n v="68.815577078288939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x v="13"/>
    <b v="0"/>
    <x v="13"/>
    <b v="1"/>
    <s v="technology/hardware"/>
    <x v="13"/>
    <n v="20.465926829268295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x v="14"/>
    <b v="0"/>
    <x v="14"/>
    <b v="1"/>
    <s v="technology/hardware"/>
    <x v="14"/>
    <n v="40.76208178438661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b v="0"/>
    <x v="15"/>
    <b v="1"/>
    <s v="technology/wearables"/>
    <x v="15"/>
    <n v="134.3592456301748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b v="1"/>
    <x v="16"/>
    <b v="1"/>
    <s v="technology/hardware"/>
    <x v="16"/>
    <n v="74.107684365781708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x v="17"/>
    <b v="0"/>
    <x v="17"/>
    <b v="1"/>
    <s v="technology/space exploration"/>
    <x v="17"/>
    <n v="31.820544982698959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x v="18"/>
    <b v="0"/>
    <x v="18"/>
    <b v="1"/>
    <s v="games/tabletop games"/>
    <x v="18"/>
    <n v="53.865251485148519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x v="19"/>
    <b v="0"/>
    <x v="19"/>
    <b v="1"/>
    <s v="games/tabletop games"/>
    <x v="19"/>
    <n v="14.37076271186440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x v="20"/>
    <b v="0"/>
    <x v="20"/>
    <b v="1"/>
    <s v="music/pop"/>
    <x v="20"/>
    <n v="27.861111111111111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x v="21"/>
    <b v="0"/>
    <x v="21"/>
    <b v="1"/>
    <s v="games/tabletop games"/>
    <x v="21"/>
    <n v="27.22663072776280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b v="1"/>
    <x v="22"/>
    <b v="1"/>
    <s v="publishing/radio &amp; podcasts"/>
    <x v="22"/>
    <n v="29.187190495010373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b v="0"/>
    <x v="23"/>
    <b v="1"/>
    <s v="games/tabletop games"/>
    <x v="23"/>
    <n v="81.561805555555551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x v="24"/>
    <b v="0"/>
    <x v="24"/>
    <b v="1"/>
    <s v="games/tabletop games"/>
    <x v="24"/>
    <n v="41.607142857142854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x v="25"/>
    <b v="1"/>
    <x v="25"/>
    <b v="1"/>
    <s v="technology/hardware"/>
    <x v="25"/>
    <n v="80.727532097004286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x v="26"/>
    <b v="1"/>
    <x v="26"/>
    <b v="1"/>
    <s v="technology/hardware"/>
    <x v="26"/>
    <n v="67.69021432945498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b v="0"/>
    <x v="27"/>
    <b v="1"/>
    <s v="games/tabletop games"/>
    <x v="27"/>
    <n v="40.070667078443485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b v="1"/>
    <x v="28"/>
    <b v="1"/>
    <s v="technology/hardware"/>
    <x v="28"/>
    <n v="1323.2540463917526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b v="1"/>
    <x v="29"/>
    <b v="1"/>
    <s v="games/tabletop games"/>
    <x v="29"/>
    <n v="56.970381807973048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x v="30"/>
    <b v="0"/>
    <x v="30"/>
    <b v="1"/>
    <s v="technology/hardware"/>
    <x v="30"/>
    <n v="21.640147492625371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x v="31"/>
    <b v="0"/>
    <x v="31"/>
    <b v="1"/>
    <s v="games/tabletop games"/>
    <x v="31"/>
    <n v="426.93169877408059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x v="32"/>
    <b v="0"/>
    <x v="32"/>
    <b v="1"/>
    <s v="technology/space exploration"/>
    <x v="32"/>
    <n v="27.576923076923077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x v="33"/>
    <b v="0"/>
    <x v="33"/>
    <b v="1"/>
    <s v="games/tabletop games"/>
    <x v="33"/>
    <n v="65.891300230946882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x v="34"/>
    <b v="0"/>
    <x v="34"/>
    <b v="1"/>
    <s v="games/tabletop games"/>
    <x v="34"/>
    <n v="164.79651993355483"/>
    <x v="1"/>
    <x v="1"/>
  </r>
  <r>
    <n v="2016"/>
    <x v="35"/>
    <s v="A smart, compact power supply designed to power anything, anywhere"/>
    <n v="10000"/>
    <n v="92154.22"/>
    <x v="0"/>
    <x v="0"/>
    <s v="USD"/>
    <n v="1362863299"/>
    <x v="35"/>
    <b v="1"/>
    <x v="35"/>
    <b v="1"/>
    <s v="technology/hardware"/>
    <x v="35"/>
    <n v="192.38876826722338"/>
    <x v="0"/>
    <x v="0"/>
  </r>
  <r>
    <n v="1762"/>
    <x v="36"/>
    <s v="Project rewards $25 gets you 190+ digital images"/>
    <n v="100"/>
    <n v="885"/>
    <x v="0"/>
    <x v="0"/>
    <s v="USD"/>
    <n v="1457739245"/>
    <x v="36"/>
    <b v="0"/>
    <x v="36"/>
    <b v="1"/>
    <s v="photography/photobooks"/>
    <x v="36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x v="37"/>
    <b v="1"/>
    <x v="37"/>
    <b v="1"/>
    <s v="technology/space exploration"/>
    <x v="37"/>
    <n v="27.5974842767295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x v="38"/>
    <b v="1"/>
    <x v="38"/>
    <b v="1"/>
    <s v="technology/hardware"/>
    <x v="38"/>
    <n v="422.02059732234807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b v="0"/>
    <x v="39"/>
    <b v="1"/>
    <s v="technology/hardware"/>
    <x v="39"/>
    <n v="152.62361216730039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x v="40"/>
    <b v="0"/>
    <x v="0"/>
    <b v="1"/>
    <s v="games/tabletop games"/>
    <x v="40"/>
    <n v="49.472392638036808"/>
    <x v="1"/>
    <x v="1"/>
  </r>
  <r>
    <n v="1948"/>
    <x v="41"/>
    <s v="10 times more powerful than Raspberry Pi 3, x86 64-bit architecture"/>
    <n v="100000"/>
    <n v="800211"/>
    <x v="0"/>
    <x v="0"/>
    <s v="USD"/>
    <n v="1465232520"/>
    <x v="41"/>
    <b v="1"/>
    <x v="40"/>
    <b v="1"/>
    <s v="technology/hardware"/>
    <x v="41"/>
    <n v="188.50671378091872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b v="1"/>
    <x v="41"/>
    <b v="1"/>
    <s v="technology/hardware"/>
    <x v="42"/>
    <n v="176.200223588597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b v="0"/>
    <x v="42"/>
    <b v="1"/>
    <s v="photography/photobooks"/>
    <x v="43"/>
    <n v="71.592003642987251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b v="0"/>
    <x v="43"/>
    <b v="1"/>
    <s v="games/tabletop games"/>
    <x v="44"/>
    <n v="37.11904761904762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x v="45"/>
    <b v="0"/>
    <x v="44"/>
    <b v="1"/>
    <s v="games/tabletop games"/>
    <x v="45"/>
    <n v="107.82155688622754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x v="46"/>
    <b v="0"/>
    <x v="45"/>
    <b v="1"/>
    <s v="music/electronic music"/>
    <x v="46"/>
    <n v="39.066920943134534"/>
    <x v="2"/>
    <x v="10"/>
  </r>
  <r>
    <n v="1954"/>
    <x v="47"/>
    <s v="The First Home Battery System You Simply Plug in to Install"/>
    <n v="50000"/>
    <n v="349474"/>
    <x v="0"/>
    <x v="0"/>
    <s v="USD"/>
    <n v="1457758800"/>
    <x v="47"/>
    <b v="1"/>
    <x v="46"/>
    <b v="1"/>
    <s v="technology/hardware"/>
    <x v="47"/>
    <n v="842.10602409638557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x v="48"/>
    <b v="1"/>
    <x v="47"/>
    <b v="1"/>
    <s v="technology/hardware"/>
    <x v="48"/>
    <n v="70.848739495798313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x v="49"/>
    <b v="1"/>
    <x v="48"/>
    <b v="1"/>
    <s v="publishing/radio &amp; podcasts"/>
    <x v="49"/>
    <n v="43.333275109170302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x v="50"/>
    <b v="1"/>
    <x v="49"/>
    <b v="1"/>
    <s v="technology/space exploration"/>
    <x v="50"/>
    <n v="21.900662251655628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x v="51"/>
    <b v="0"/>
    <x v="50"/>
    <b v="1"/>
    <s v="technology/space exploration"/>
    <x v="51"/>
    <n v="21.555555555555557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b v="0"/>
    <x v="51"/>
    <b v="1"/>
    <s v="games/tabletop games"/>
    <x v="52"/>
    <n v="94.103550295857985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x v="53"/>
    <b v="1"/>
    <x v="52"/>
    <b v="1"/>
    <s v="technology/hardware"/>
    <x v="53"/>
    <n v="222.9904761904761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b v="1"/>
    <x v="53"/>
    <b v="1"/>
    <s v="technology/hardware"/>
    <x v="54"/>
    <n v="61.37572866984631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x v="55"/>
    <b v="1"/>
    <x v="54"/>
    <b v="1"/>
    <s v="photography/photobooks"/>
    <x v="55"/>
    <n v="58.379104477611939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x v="56"/>
    <b v="0"/>
    <x v="55"/>
    <b v="1"/>
    <s v="technology/hardware"/>
    <x v="56"/>
    <n v="116.35303146309367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b v="0"/>
    <x v="39"/>
    <b v="1"/>
    <s v="games/tabletop games"/>
    <x v="57"/>
    <n v="41.228136882129277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b v="0"/>
    <x v="56"/>
    <b v="1"/>
    <s v="games/tabletop games"/>
    <x v="58"/>
    <n v="61.203872437357631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x v="59"/>
    <b v="0"/>
    <x v="57"/>
    <b v="1"/>
    <s v="games/tabletop games"/>
    <x v="59"/>
    <n v="22.116176470588236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x v="60"/>
    <b v="1"/>
    <x v="58"/>
    <b v="1"/>
    <s v="food/small batch"/>
    <x v="60"/>
    <n v="54.883162444113267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x v="61"/>
    <b v="0"/>
    <x v="59"/>
    <b v="1"/>
    <s v="games/tabletop games"/>
    <x v="61"/>
    <n v="44.171348314606739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b v="1"/>
    <x v="60"/>
    <b v="1"/>
    <s v="food/small batch"/>
    <x v="62"/>
    <n v="48.104623556581984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x v="63"/>
    <b v="0"/>
    <x v="61"/>
    <b v="1"/>
    <s v="technology/hardware"/>
    <x v="63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x v="64"/>
    <b v="0"/>
    <x v="62"/>
    <b v="1"/>
    <s v="technology/hardware"/>
    <x v="64"/>
    <n v="36.326424870466319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x v="65"/>
    <b v="0"/>
    <x v="63"/>
    <b v="1"/>
    <s v="games/tabletop games"/>
    <x v="65"/>
    <n v="68.625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b v="0"/>
    <x v="64"/>
    <b v="1"/>
    <s v="music/rock"/>
    <x v="66"/>
    <n v="51.720833333333331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x v="67"/>
    <b v="0"/>
    <x v="65"/>
    <b v="1"/>
    <s v="games/tabletop games"/>
    <x v="67"/>
    <n v="25.091093117408906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x v="68"/>
    <b v="1"/>
    <x v="66"/>
    <b v="1"/>
    <s v="technology/hardware"/>
    <x v="68"/>
    <n v="173.57781674704077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x v="69"/>
    <b v="0"/>
    <x v="67"/>
    <b v="1"/>
    <s v="technology/hardware"/>
    <x v="69"/>
    <n v="69.760961810466767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b v="0"/>
    <x v="68"/>
    <b v="1"/>
    <s v="games/tabletop games"/>
    <x v="70"/>
    <n v="31.56630824372759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b v="1"/>
    <x v="69"/>
    <b v="1"/>
    <s v="technology/hardware"/>
    <x v="71"/>
    <n v="108.96848314606741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x v="72"/>
    <b v="1"/>
    <x v="70"/>
    <b v="1"/>
    <s v="photography/photobooks"/>
    <x v="72"/>
    <n v="82.316326530612244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b v="0"/>
    <x v="71"/>
    <b v="1"/>
    <s v="technology/hardware"/>
    <x v="73"/>
    <n v="278.39411764705881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x v="74"/>
    <b v="0"/>
    <x v="72"/>
    <b v="1"/>
    <s v="games/tabletop games"/>
    <x v="74"/>
    <n v="11.67005076142132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x v="75"/>
    <b v="0"/>
    <x v="73"/>
    <b v="1"/>
    <s v="theater/spaces"/>
    <x v="75"/>
    <n v="23.275254237288134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b v="1"/>
    <x v="74"/>
    <b v="1"/>
    <s v="publishing/radio &amp; podcasts"/>
    <x v="76"/>
    <n v="52.622732513451197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x v="77"/>
    <b v="0"/>
    <x v="75"/>
    <b v="1"/>
    <s v="games/tabletop games"/>
    <x v="77"/>
    <n v="75.647714604236342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b v="1"/>
    <x v="76"/>
    <b v="1"/>
    <s v="music/indie rock"/>
    <x v="78"/>
    <n v="64.816470588235291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b v="0"/>
    <x v="77"/>
    <b v="1"/>
    <s v="food/small batch"/>
    <x v="79"/>
    <n v="31.691394658753708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x v="80"/>
    <b v="0"/>
    <x v="78"/>
    <b v="1"/>
    <s v="music/rock"/>
    <x v="80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x v="81"/>
    <b v="1"/>
    <x v="79"/>
    <b v="1"/>
    <s v="technology/hardware"/>
    <x v="81"/>
    <n v="164.90686274509804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x v="82"/>
    <b v="1"/>
    <x v="80"/>
    <b v="1"/>
    <s v="photography/photobooks"/>
    <x v="82"/>
    <n v="84.90514905149051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x v="83"/>
    <b v="0"/>
    <x v="81"/>
    <b v="1"/>
    <s v="games/tabletop games"/>
    <x v="83"/>
    <n v="44.056420233463037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x v="84"/>
    <b v="0"/>
    <x v="82"/>
    <b v="1"/>
    <s v="games/tabletop games"/>
    <x v="84"/>
    <n v="33.550632911392405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x v="85"/>
    <b v="1"/>
    <x v="83"/>
    <b v="1"/>
    <s v="technology/space exploration"/>
    <x v="85"/>
    <n v="81.949748743718587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b v="0"/>
    <x v="84"/>
    <b v="1"/>
    <s v="games/tabletop games"/>
    <x v="86"/>
    <n v="82.39687499999999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x v="87"/>
    <b v="1"/>
    <x v="85"/>
    <b v="1"/>
    <s v="technology/hardware"/>
    <x v="87"/>
    <n v="245.02436053593178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b v="1"/>
    <x v="86"/>
    <b v="1"/>
    <s v="technology/hardware"/>
    <x v="88"/>
    <n v="577.27593103448271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x v="89"/>
    <b v="0"/>
    <x v="87"/>
    <b v="1"/>
    <s v="film &amp; video/shorts"/>
    <x v="89"/>
    <n v="60.384615384615387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b v="1"/>
    <x v="88"/>
    <b v="1"/>
    <s v="technology/hardware"/>
    <x v="90"/>
    <n v="593.93620078740162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b v="1"/>
    <x v="89"/>
    <b v="1"/>
    <s v="film &amp; video/documentary"/>
    <x v="91"/>
    <n v="32.09583333333333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x v="92"/>
    <b v="0"/>
    <x v="90"/>
    <b v="1"/>
    <s v="technology/hardware"/>
    <x v="92"/>
    <n v="22.120418848167539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x v="93"/>
    <b v="0"/>
    <x v="24"/>
    <b v="1"/>
    <s v="music/electronic music"/>
    <x v="93"/>
    <n v="15.035357142857142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x v="94"/>
    <b v="1"/>
    <x v="91"/>
    <b v="1"/>
    <s v="technology/hardware"/>
    <x v="94"/>
    <n v="128.38790470372632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b v="0"/>
    <x v="92"/>
    <b v="1"/>
    <s v="games/tabletop games"/>
    <x v="95"/>
    <n v="188.37871287128712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x v="96"/>
    <b v="0"/>
    <x v="93"/>
    <b v="1"/>
    <s v="publishing/nonfiction"/>
    <x v="96"/>
    <n v="40.762589928057551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x v="97"/>
    <b v="0"/>
    <x v="86"/>
    <b v="1"/>
    <s v="games/tabletop games"/>
    <x v="97"/>
    <n v="65.00344827586207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b v="1"/>
    <x v="94"/>
    <b v="1"/>
    <s v="technology/hardware"/>
    <x v="98"/>
    <n v="186.8139303482587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b v="1"/>
    <x v="95"/>
    <b v="1"/>
    <s v="technology/hardware"/>
    <x v="99"/>
    <n v="182.78024691358024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x v="100"/>
    <b v="1"/>
    <x v="96"/>
    <b v="1"/>
    <s v="technology/hardware"/>
    <x v="100"/>
    <n v="96.063829787234042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x v="101"/>
    <b v="1"/>
    <x v="97"/>
    <b v="1"/>
    <s v="technology/hardware"/>
    <x v="101"/>
    <n v="91.214401028277635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x v="102"/>
    <b v="0"/>
    <x v="98"/>
    <b v="1"/>
    <s v="technology/space exploration"/>
    <x v="102"/>
    <n v="89.100502512562812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b v="0"/>
    <x v="99"/>
    <b v="1"/>
    <s v="technology/hardware"/>
    <x v="103"/>
    <n v="326.29205175600737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x v="104"/>
    <b v="0"/>
    <x v="100"/>
    <b v="1"/>
    <s v="games/tabletop games"/>
    <x v="104"/>
    <n v="64.625635808748726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x v="105"/>
    <b v="1"/>
    <x v="101"/>
    <b v="1"/>
    <s v="music/electronic music"/>
    <x v="105"/>
    <n v="22.079728033472804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x v="106"/>
    <b v="1"/>
    <x v="102"/>
    <b v="1"/>
    <s v="theater/spaces"/>
    <x v="106"/>
    <n v="71.237487309644663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x v="107"/>
    <b v="0"/>
    <x v="103"/>
    <b v="1"/>
    <s v="music/rock"/>
    <x v="107"/>
    <n v="75.035714285714292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x v="108"/>
    <b v="1"/>
    <x v="57"/>
    <b v="1"/>
    <s v="technology/hardware"/>
    <x v="108"/>
    <n v="511.79117647058825"/>
    <x v="0"/>
    <x v="0"/>
  </r>
  <r>
    <n v="1976"/>
    <x v="109"/>
    <s v="Can you help us make an ultra bright white one a reality?"/>
    <n v="4000"/>
    <n v="13864"/>
    <x v="0"/>
    <x v="1"/>
    <s v="GBP"/>
    <n v="1373751325"/>
    <x v="109"/>
    <b v="1"/>
    <x v="104"/>
    <b v="1"/>
    <s v="technology/hardware"/>
    <x v="109"/>
    <n v="29.310782241014799"/>
    <x v="0"/>
    <x v="0"/>
  </r>
  <r>
    <n v="1030"/>
    <x v="110"/>
    <s v="Help fund the latest Gothsicles mega-album, I FEEL SICLE!"/>
    <n v="2000"/>
    <n v="6842"/>
    <x v="0"/>
    <x v="0"/>
    <s v="USD"/>
    <n v="1473680149"/>
    <x v="110"/>
    <b v="0"/>
    <x v="37"/>
    <b v="1"/>
    <s v="music/electronic music"/>
    <x v="110"/>
    <n v="43.031446540880502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b v="0"/>
    <x v="105"/>
    <b v="1"/>
    <s v="theater/plays"/>
    <x v="111"/>
    <n v="62.586956521739133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x v="112"/>
    <b v="1"/>
    <x v="106"/>
    <b v="1"/>
    <s v="theater/plays"/>
    <x v="112"/>
    <n v="41.773858921161825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x v="113"/>
    <b v="0"/>
    <x v="107"/>
    <b v="1"/>
    <s v="games/tabletop games"/>
    <x v="113"/>
    <n v="21.230179028132991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x v="114"/>
    <b v="0"/>
    <x v="108"/>
    <b v="1"/>
    <s v="theater/plays"/>
    <x v="114"/>
    <n v="43.421052631578945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x v="115"/>
    <b v="0"/>
    <x v="109"/>
    <b v="1"/>
    <s v="games/tabletop games"/>
    <x v="115"/>
    <n v="97.297619047619051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x v="116"/>
    <b v="1"/>
    <x v="110"/>
    <b v="1"/>
    <s v="technology/space exploration"/>
    <x v="116"/>
    <n v="80.022494887525568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x v="117"/>
    <b v="0"/>
    <x v="111"/>
    <b v="1"/>
    <s v="photography/photobooks"/>
    <x v="117"/>
    <n v="56.414565826330531"/>
    <x v="6"/>
    <x v="9"/>
  </r>
  <r>
    <n v="2266"/>
    <x v="118"/>
    <s v="Want to be LORD OF THE GOATS? Start building your herd using thievery, magic, bombs and mostly goats."/>
    <n v="1500"/>
    <n v="4804"/>
    <x v="0"/>
    <x v="0"/>
    <s v="USD"/>
    <n v="1461722400"/>
    <x v="118"/>
    <b v="0"/>
    <x v="112"/>
    <b v="1"/>
    <s v="games/tabletop games"/>
    <x v="118"/>
    <n v="24.762886597938145"/>
    <x v="1"/>
    <x v="1"/>
  </r>
  <r>
    <n v="2010"/>
    <x v="119"/>
    <s v="Weighitz are miniature smart scales designed to weigh anything in the home."/>
    <n v="30000"/>
    <n v="96015.9"/>
    <x v="0"/>
    <x v="0"/>
    <s v="USD"/>
    <n v="1471564491"/>
    <x v="119"/>
    <b v="1"/>
    <x v="113"/>
    <b v="1"/>
    <s v="technology/hardware"/>
    <x v="119"/>
    <n v="55.276856649395505"/>
    <x v="0"/>
    <x v="0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x v="120"/>
    <b v="0"/>
    <x v="114"/>
    <b v="1"/>
    <s v="theater/spaces"/>
    <x v="120"/>
    <n v="131.37719999999999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x v="121"/>
    <b v="0"/>
    <x v="115"/>
    <b v="1"/>
    <s v="technology/hardware"/>
    <x v="121"/>
    <n v="259.25424836601309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x v="122"/>
    <b v="0"/>
    <x v="116"/>
    <b v="1"/>
    <s v="publishing/nonfiction"/>
    <x v="122"/>
    <n v="105.04629629629629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x v="123"/>
    <b v="0"/>
    <x v="117"/>
    <b v="1"/>
    <s v="theater/plays"/>
    <x v="123"/>
    <n v="35.79545454545454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b v="1"/>
    <x v="118"/>
    <b v="1"/>
    <s v="technology/hardware"/>
    <x v="124"/>
    <n v="91.764705882352942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b v="0"/>
    <x v="39"/>
    <b v="1"/>
    <s v="film &amp; video/television"/>
    <x v="125"/>
    <n v="117.36121673003802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b v="0"/>
    <x v="119"/>
    <b v="1"/>
    <s v="music/rock"/>
    <x v="126"/>
    <n v="61.36666666666666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x v="127"/>
    <b v="1"/>
    <x v="120"/>
    <b v="1"/>
    <s v="film &amp; video/documentary"/>
    <x v="127"/>
    <n v="68.488789237668158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x v="128"/>
    <b v="1"/>
    <x v="83"/>
    <b v="1"/>
    <s v="technology/hardware"/>
    <x v="128"/>
    <n v="383.3643216080402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x v="129"/>
    <b v="1"/>
    <x v="121"/>
    <b v="1"/>
    <s v="technology/hardware"/>
    <x v="129"/>
    <n v="143.21468926553672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x v="130"/>
    <b v="1"/>
    <x v="122"/>
    <b v="1"/>
    <s v="technology/space exploration"/>
    <x v="130"/>
    <n v="157.29347633136095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x v="131"/>
    <b v="0"/>
    <x v="123"/>
    <b v="1"/>
    <s v="theater/plays"/>
    <x v="131"/>
    <n v="252.01666666666668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x v="132"/>
    <b v="0"/>
    <x v="124"/>
    <b v="1"/>
    <s v="theater/spaces"/>
    <x v="132"/>
    <n v="52.103448275862071"/>
    <x v="3"/>
    <x v="12"/>
  </r>
  <r>
    <n v="2037"/>
    <x v="133"/>
    <s v="With an efficiency of 97%, bicycle technology is nearly perfect. So why do we use it only for transportation?"/>
    <n v="10000"/>
    <n v="30047.64"/>
    <x v="0"/>
    <x v="0"/>
    <s v="USD"/>
    <n v="1388383353"/>
    <x v="133"/>
    <b v="1"/>
    <x v="125"/>
    <b v="1"/>
    <s v="technology/hardware"/>
    <x v="133"/>
    <n v="70.041118881118877"/>
    <x v="0"/>
    <x v="0"/>
  </r>
  <r>
    <n v="644"/>
    <x v="134"/>
    <s v="Sofft...it's Soft with an Off! A stain-blocking fabric softener that simplifies your laundry and helps the environment at the same time"/>
    <n v="25000"/>
    <n v="75029.48"/>
    <x v="0"/>
    <x v="0"/>
    <s v="USD"/>
    <n v="1414544400"/>
    <x v="134"/>
    <b v="0"/>
    <x v="126"/>
    <b v="1"/>
    <s v="technology/wearables"/>
    <x v="134"/>
    <n v="73.486268364348675"/>
    <x v="0"/>
    <x v="3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x v="135"/>
    <b v="0"/>
    <x v="127"/>
    <b v="1"/>
    <s v="theater/plays"/>
    <x v="135"/>
    <n v="53.846153846153847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x v="136"/>
    <b v="0"/>
    <x v="118"/>
    <b v="1"/>
    <s v="games/tabletop games"/>
    <x v="136"/>
    <n v="35.117647058823529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x v="137"/>
    <b v="0"/>
    <x v="128"/>
    <b v="1"/>
    <s v="technology/hardware"/>
    <x v="137"/>
    <n v="7.1902649656526005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x v="138"/>
    <b v="1"/>
    <x v="129"/>
    <b v="1"/>
    <s v="music/rock"/>
    <x v="138"/>
    <n v="92.102272727272734"/>
    <x v="2"/>
    <x v="2"/>
  </r>
  <r>
    <n v="2339"/>
    <x v="139"/>
    <s v="The 'food of the gods' has returned in molten glory! CACOCO revives drinking chocolate with a revolutionary sustainable model."/>
    <n v="25000"/>
    <n v="73552"/>
    <x v="0"/>
    <x v="0"/>
    <s v="USD"/>
    <n v="1482134340"/>
    <x v="139"/>
    <b v="1"/>
    <x v="130"/>
    <b v="1"/>
    <s v="food/small batch"/>
    <x v="139"/>
    <n v="66.623188405797094"/>
    <x v="7"/>
    <x v="11"/>
  </r>
  <r>
    <n v="1956"/>
    <x v="140"/>
    <s v="Designed to be used at home, the Sparx Skate Sharpener gives hockey players an automated way to sharpen at the professional level"/>
    <n v="60000"/>
    <n v="176420"/>
    <x v="0"/>
    <x v="0"/>
    <s v="USD"/>
    <n v="1429391405"/>
    <x v="140"/>
    <b v="1"/>
    <x v="131"/>
    <b v="1"/>
    <s v="technology/hardware"/>
    <x v="140"/>
    <n v="483.34246575342468"/>
    <x v="0"/>
    <x v="0"/>
  </r>
  <r>
    <n v="306"/>
    <x v="141"/>
    <s v="A feature-length documentary on the life of Boston escape artist Jason Escape."/>
    <n v="1000"/>
    <n v="2929"/>
    <x v="0"/>
    <x v="0"/>
    <s v="USD"/>
    <n v="1363806333"/>
    <x v="141"/>
    <b v="1"/>
    <x v="132"/>
    <b v="1"/>
    <s v="film &amp; video/documentary"/>
    <x v="141"/>
    <n v="36.612499999999997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x v="142"/>
    <b v="0"/>
    <x v="133"/>
    <b v="1"/>
    <s v="music/electronic music"/>
    <x v="142"/>
    <n v="73.125416666666666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x v="143"/>
    <b v="0"/>
    <x v="134"/>
    <b v="1"/>
    <s v="photography/photobooks"/>
    <x v="143"/>
    <n v="19.333333333333332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x v="144"/>
    <b v="0"/>
    <x v="135"/>
    <b v="1"/>
    <s v="theater/plays"/>
    <x v="144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b v="0"/>
    <x v="136"/>
    <b v="1"/>
    <s v="technology/hardware"/>
    <x v="145"/>
    <n v="47.474464579901152"/>
    <x v="0"/>
    <x v="0"/>
  </r>
  <r>
    <n v="3582"/>
    <x v="146"/>
    <s v="A contemporary American play touching on the scorching realities of growing up in the Millennial generation."/>
    <n v="1000"/>
    <n v="2870"/>
    <x v="0"/>
    <x v="0"/>
    <s v="USD"/>
    <n v="1459822682"/>
    <x v="146"/>
    <b v="0"/>
    <x v="137"/>
    <b v="1"/>
    <s v="theater/plays"/>
    <x v="146"/>
    <n v="58.571428571428569"/>
    <x v="3"/>
    <x v="4"/>
  </r>
  <r>
    <n v="2255"/>
    <x v="147"/>
    <s v="This is the second set of 5 expansions for our route-building game, Jet Set!"/>
    <n v="3950"/>
    <n v="11323"/>
    <x v="0"/>
    <x v="0"/>
    <s v="USD"/>
    <n v="1462661451"/>
    <x v="147"/>
    <b v="0"/>
    <x v="138"/>
    <b v="1"/>
    <s v="games/tabletop games"/>
    <x v="147"/>
    <n v="41.782287822878232"/>
    <x v="1"/>
    <x v="1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x v="148"/>
    <b v="0"/>
    <x v="134"/>
    <b v="1"/>
    <s v="theater/plays"/>
    <x v="148"/>
    <n v="19.266666666666666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x v="149"/>
    <b v="1"/>
    <x v="139"/>
    <b v="1"/>
    <s v="technology/hardware"/>
    <x v="149"/>
    <n v="279.37843137254902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b v="1"/>
    <x v="140"/>
    <b v="1"/>
    <s v="games/tabletop games"/>
    <x v="150"/>
    <n v="107.04511278195488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x v="151"/>
    <b v="1"/>
    <x v="141"/>
    <b v="1"/>
    <s v="film &amp; video/documentary"/>
    <x v="151"/>
    <n v="49.88028169014084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x v="152"/>
    <b v="0"/>
    <x v="142"/>
    <b v="1"/>
    <s v="games/tabletop games"/>
    <x v="152"/>
    <n v="42.63403614457831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x v="153"/>
    <b v="1"/>
    <x v="143"/>
    <b v="1"/>
    <s v="photography/photobooks"/>
    <x v="153"/>
    <n v="52.793750000000003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b v="1"/>
    <x v="144"/>
    <b v="1"/>
    <s v="technology/hardware"/>
    <x v="154"/>
    <n v="147.94736842105263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x v="155"/>
    <b v="0"/>
    <x v="145"/>
    <b v="1"/>
    <s v="technology/hardware"/>
    <x v="155"/>
    <n v="201.96402877697841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x v="156"/>
    <b v="0"/>
    <x v="146"/>
    <b v="1"/>
    <s v="photography/photobooks"/>
    <x v="156"/>
    <n v="81.268115942028984"/>
    <x v="6"/>
    <x v="9"/>
  </r>
  <r>
    <n v="645"/>
    <x v="157"/>
    <s v="Ever wanted to own something made out of carbon fiber? Now you can!"/>
    <n v="2000"/>
    <n v="5574"/>
    <x v="0"/>
    <x v="0"/>
    <s v="USD"/>
    <n v="1470962274"/>
    <x v="157"/>
    <b v="0"/>
    <x v="147"/>
    <b v="1"/>
    <s v="technology/wearables"/>
    <x v="157"/>
    <n v="23.518987341772153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x v="158"/>
    <b v="1"/>
    <x v="14"/>
    <b v="1"/>
    <s v="photography/photobooks"/>
    <x v="158"/>
    <n v="67.159851301115239"/>
    <x v="6"/>
    <x v="9"/>
  </r>
  <r>
    <n v="2252"/>
    <x v="159"/>
    <s v="A new faction for the 30 mm scale wargame, featuring skirmishes between gangs in a pimp and lethal post-apocalyptic world."/>
    <n v="9000"/>
    <n v="24505"/>
    <x v="0"/>
    <x v="8"/>
    <s v="EUR"/>
    <n v="1470469938"/>
    <x v="159"/>
    <b v="0"/>
    <x v="148"/>
    <b v="1"/>
    <s v="games/tabletop games"/>
    <x v="159"/>
    <n v="98.413654618473899"/>
    <x v="1"/>
    <x v="1"/>
  </r>
  <r>
    <n v="1610"/>
    <x v="160"/>
    <s v="So The Story Goes is the upcoming album from &quot;Just Joe&quot; Altier."/>
    <n v="2000"/>
    <n v="5437"/>
    <x v="0"/>
    <x v="0"/>
    <s v="USD"/>
    <n v="1355609510"/>
    <x v="160"/>
    <b v="0"/>
    <x v="149"/>
    <b v="1"/>
    <s v="music/rock"/>
    <x v="160"/>
    <n v="48.544642857142854"/>
    <x v="2"/>
    <x v="2"/>
  </r>
  <r>
    <n v="2278"/>
    <x v="161"/>
    <s v="Dice forged from stone one by one entirely by hand for demanding Gamers and Collectors."/>
    <n v="2000"/>
    <n v="5414"/>
    <x v="0"/>
    <x v="4"/>
    <s v="EUR"/>
    <n v="1451861940"/>
    <x v="161"/>
    <b v="0"/>
    <x v="150"/>
    <b v="1"/>
    <s v="games/tabletop games"/>
    <x v="161"/>
    <n v="53.078431372549019"/>
    <x v="1"/>
    <x v="1"/>
  </r>
  <r>
    <n v="2240"/>
    <x v="162"/>
    <s v="Protect, store, organize and display 225 of your favorite dice in this modular and easy to use dice vault system. Oak and leather."/>
    <n v="5000"/>
    <n v="13534"/>
    <x v="0"/>
    <x v="0"/>
    <s v="USD"/>
    <n v="1461354544"/>
    <x v="162"/>
    <b v="0"/>
    <x v="151"/>
    <b v="1"/>
    <s v="games/tabletop games"/>
    <x v="162"/>
    <n v="140.97916666666666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x v="163"/>
    <b v="0"/>
    <x v="152"/>
    <b v="1"/>
    <s v="photography/photobooks"/>
    <x v="163"/>
    <n v="76.439453125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x v="164"/>
    <b v="0"/>
    <x v="153"/>
    <b v="1"/>
    <s v="technology/wearables"/>
    <x v="164"/>
    <n v="31.663376110562684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b v="0"/>
    <x v="154"/>
    <b v="1"/>
    <s v="music/metal"/>
    <x v="165"/>
    <n v="63.102362204724407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b v="0"/>
    <x v="119"/>
    <b v="1"/>
    <s v="music/indie rock"/>
    <x v="166"/>
    <n v="26.566666666666666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x v="167"/>
    <b v="0"/>
    <x v="155"/>
    <b v="1"/>
    <s v="music/rock"/>
    <x v="167"/>
    <n v="84.206349206349202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b v="1"/>
    <x v="156"/>
    <b v="1"/>
    <s v="theater/spaces"/>
    <x v="168"/>
    <n v="57.631016333938291"/>
    <x v="3"/>
    <x v="12"/>
  </r>
  <r>
    <n v="1971"/>
    <x v="169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69"/>
    <b v="1"/>
    <x v="157"/>
    <b v="1"/>
    <s v="technology/hardware"/>
    <x v="169"/>
    <n v="272.35590732591254"/>
    <x v="0"/>
    <x v="0"/>
  </r>
  <r>
    <n v="1833"/>
    <x v="170"/>
    <s v="I am writing the second volume in a series of hair band encyclopedias, however I lack the means to afford the costs of the photos."/>
    <n v="400"/>
    <n v="1050"/>
    <x v="0"/>
    <x v="0"/>
    <s v="USD"/>
    <n v="1362211140"/>
    <x v="170"/>
    <b v="0"/>
    <x v="36"/>
    <b v="1"/>
    <s v="music/rock"/>
    <x v="170"/>
    <n v="42"/>
    <x v="2"/>
    <x v="2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x v="171"/>
    <b v="1"/>
    <x v="158"/>
    <b v="1"/>
    <s v="technology/hardware"/>
    <x v="171"/>
    <n v="127.32038834951456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x v="172"/>
    <b v="0"/>
    <x v="159"/>
    <b v="1"/>
    <s v="photography/photobooks"/>
    <x v="172"/>
    <n v="54.616766467065865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x v="173"/>
    <b v="0"/>
    <x v="160"/>
    <b v="1"/>
    <s v="photography/photobooks"/>
    <x v="173"/>
    <n v="34.6888888888888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x v="174"/>
    <b v="1"/>
    <x v="161"/>
    <b v="1"/>
    <s v="technology/hardware"/>
    <x v="174"/>
    <n v="180.75185011709601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b v="1"/>
    <x v="162"/>
    <b v="1"/>
    <s v="technology/hardware"/>
    <x v="175"/>
    <n v="247.94003412969283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b v="0"/>
    <x v="163"/>
    <b v="1"/>
    <s v="film &amp; video/documentary"/>
    <x v="176"/>
    <n v="69.772727272727266"/>
    <x v="4"/>
    <x v="14"/>
  </r>
  <r>
    <n v="2328"/>
    <x v="177"/>
    <s v="Our mission: To launch our Crimson Hot Sauce &amp; introduce our Chili &amp; Garlic Pickles. _x000a__x000a_Let's change the game together!"/>
    <n v="10000"/>
    <n v="25445"/>
    <x v="0"/>
    <x v="0"/>
    <s v="USD"/>
    <n v="1434307537"/>
    <x v="177"/>
    <b v="1"/>
    <x v="164"/>
    <b v="1"/>
    <s v="food/small batch"/>
    <x v="177"/>
    <n v="47.383612662942269"/>
    <x v="7"/>
    <x v="11"/>
  </r>
  <r>
    <n v="1210"/>
    <x v="178"/>
    <s v="En fotobok om livet i det enda andra GÃ¶teborg i vÃ¤rlden"/>
    <n v="20000"/>
    <n v="50863"/>
    <x v="0"/>
    <x v="10"/>
    <s v="SEK"/>
    <n v="1433106000"/>
    <x v="178"/>
    <b v="0"/>
    <x v="158"/>
    <b v="1"/>
    <s v="photography/photobooks"/>
    <x v="178"/>
    <n v="493.81553398058253"/>
    <x v="6"/>
    <x v="9"/>
  </r>
  <r>
    <n v="2105"/>
    <x v="179"/>
    <s v="Help Layla the Wolf fund the printing and releasing of our first E.P. Release called &quot;Sugar&quot;."/>
    <n v="2000"/>
    <n v="5080"/>
    <x v="0"/>
    <x v="0"/>
    <s v="USD"/>
    <n v="1416542400"/>
    <x v="179"/>
    <b v="0"/>
    <x v="165"/>
    <b v="1"/>
    <s v="music/indie rock"/>
    <x v="179"/>
    <n v="51.313131313131315"/>
    <x v="2"/>
    <x v="13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b v="0"/>
    <x v="166"/>
    <b v="1"/>
    <s v="photography/photobooks"/>
    <x v="180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b v="0"/>
    <x v="167"/>
    <b v="1"/>
    <s v="technology/hardware"/>
    <x v="181"/>
    <n v="68.254054054054052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x v="182"/>
    <b v="0"/>
    <x v="168"/>
    <b v="1"/>
    <s v="music/rock"/>
    <x v="182"/>
    <n v="55.607142857142854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x v="183"/>
    <b v="0"/>
    <x v="118"/>
    <b v="1"/>
    <s v="theater/plays"/>
    <x v="183"/>
    <n v="44.235294117647058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b v="1"/>
    <x v="169"/>
    <b v="1"/>
    <s v="photography/photobooks"/>
    <x v="184"/>
    <n v="66.015406593406595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b v="0"/>
    <x v="87"/>
    <b v="1"/>
    <s v="music/rock"/>
    <x v="185"/>
    <n v="67.307692307692307"/>
    <x v="2"/>
    <x v="2"/>
  </r>
  <r>
    <n v="2040"/>
    <x v="186"/>
    <s v="4.29 Billion+ Capacitor Combinations._x000a_No Coding Required."/>
    <n v="3000"/>
    <n v="7445.14"/>
    <x v="0"/>
    <x v="0"/>
    <s v="USD"/>
    <n v="1384557303"/>
    <x v="186"/>
    <b v="1"/>
    <x v="138"/>
    <b v="1"/>
    <s v="technology/hardware"/>
    <x v="186"/>
    <n v="27.472841328413285"/>
    <x v="0"/>
    <x v="0"/>
  </r>
  <r>
    <n v="2006"/>
    <x v="187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7"/>
    <b v="1"/>
    <x v="170"/>
    <b v="1"/>
    <s v="technology/hardware"/>
    <x v="187"/>
    <n v="408.97689768976898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x v="188"/>
    <b v="0"/>
    <x v="171"/>
    <b v="1"/>
    <s v="film &amp; video/shorts"/>
    <x v="188"/>
    <n v="78.723404255319153"/>
    <x v="4"/>
    <x v="6"/>
  </r>
  <r>
    <n v="3024"/>
    <x v="189"/>
    <s v="Steel City Improv Theater has found a new space in the Shadyside neighborhood of Pittsburgh and we're raising $5000 to build it!"/>
    <n v="5000"/>
    <n v="12321"/>
    <x v="0"/>
    <x v="0"/>
    <s v="USD"/>
    <n v="1349567475"/>
    <x v="189"/>
    <b v="0"/>
    <x v="172"/>
    <b v="1"/>
    <s v="theater/spaces"/>
    <x v="189"/>
    <n v="67.697802197802204"/>
    <x v="3"/>
    <x v="12"/>
  </r>
  <r>
    <n v="2737"/>
    <x v="190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90"/>
    <b v="0"/>
    <x v="173"/>
    <b v="1"/>
    <s v="technology/hardware"/>
    <x v="190"/>
    <n v="161.88210526315791"/>
    <x v="0"/>
    <x v="0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x v="191"/>
    <b v="0"/>
    <x v="174"/>
    <b v="1"/>
    <s v="games/tabletop games"/>
    <x v="191"/>
    <n v="82.145270270270274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b v="0"/>
    <x v="36"/>
    <b v="1"/>
    <s v="theater/plays"/>
    <x v="19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x v="193"/>
    <b v="0"/>
    <x v="103"/>
    <b v="1"/>
    <s v="theater/plays"/>
    <x v="192"/>
    <n v="43.214285714285715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x v="194"/>
    <b v="0"/>
    <x v="175"/>
    <b v="1"/>
    <s v="music/indie rock"/>
    <x v="193"/>
    <n v="23.153846153846153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x v="195"/>
    <b v="1"/>
    <x v="124"/>
    <b v="1"/>
    <s v="film &amp; video/documentary"/>
    <x v="194"/>
    <n v="41.379310344827587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x v="196"/>
    <b v="0"/>
    <x v="105"/>
    <b v="1"/>
    <s v="theater/plays"/>
    <x v="195"/>
    <n v="26.021739130434781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x v="197"/>
    <b v="0"/>
    <x v="176"/>
    <b v="1"/>
    <s v="publishing/nonfiction"/>
    <x v="196"/>
    <n v="33.055555555555557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x v="198"/>
    <b v="0"/>
    <x v="177"/>
    <b v="1"/>
    <s v="music/electronic music"/>
    <x v="197"/>
    <n v="36.206106870229007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x v="199"/>
    <b v="1"/>
    <x v="178"/>
    <b v="1"/>
    <s v="technology/hardware"/>
    <x v="198"/>
    <n v="64.180327868852459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b v="1"/>
    <x v="179"/>
    <b v="1"/>
    <s v="technology/hardware"/>
    <x v="199"/>
    <n v="331.10237288135596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x v="201"/>
    <b v="0"/>
    <x v="135"/>
    <b v="1"/>
    <s v="music/rock"/>
    <x v="200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x v="202"/>
    <b v="1"/>
    <x v="180"/>
    <b v="1"/>
    <s v="theater/spaces"/>
    <x v="201"/>
    <n v="44.464318398474738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x v="203"/>
    <b v="1"/>
    <x v="181"/>
    <b v="1"/>
    <s v="film &amp; video/documentary"/>
    <x v="202"/>
    <n v="106.43243243243244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x v="204"/>
    <b v="1"/>
    <x v="182"/>
    <b v="1"/>
    <s v="film &amp; video/documentary"/>
    <x v="203"/>
    <n v="56.901438721136763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x v="205"/>
    <b v="0"/>
    <x v="183"/>
    <b v="1"/>
    <s v="theater/plays"/>
    <x v="204"/>
    <n v="57"/>
    <x v="3"/>
    <x v="4"/>
  </r>
  <r>
    <n v="2030"/>
    <x v="206"/>
    <s v="A stylish, retro, and fun arcade cabinet for your Raspberry Pi, Mini-ITX, Pandaboard, or other mini PC from the makers of Pibow"/>
    <n v="32768"/>
    <n v="74134"/>
    <x v="0"/>
    <x v="1"/>
    <s v="GBP"/>
    <n v="1354233296"/>
    <x v="206"/>
    <b v="1"/>
    <x v="184"/>
    <b v="1"/>
    <s v="technology/hardware"/>
    <x v="205"/>
    <n v="118.6144"/>
    <x v="0"/>
    <x v="0"/>
  </r>
  <r>
    <n v="1953"/>
    <x v="207"/>
    <s v="The NTH is an open source music synthesizer featuring instant fun, awesome sound, and a hackable design."/>
    <n v="15000"/>
    <n v="33892"/>
    <x v="0"/>
    <x v="0"/>
    <s v="USD"/>
    <n v="1330657200"/>
    <x v="207"/>
    <b v="1"/>
    <x v="185"/>
    <b v="1"/>
    <s v="technology/hardware"/>
    <x v="206"/>
    <n v="230.55782312925169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x v="208"/>
    <b v="0"/>
    <x v="20"/>
    <b v="1"/>
    <s v="music/indie rock"/>
    <x v="207"/>
    <n v="94.027777777777771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x v="209"/>
    <b v="0"/>
    <x v="5"/>
    <b v="1"/>
    <s v="theater/plays"/>
    <x v="208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x v="210"/>
    <b v="1"/>
    <x v="186"/>
    <b v="1"/>
    <s v="technology/space exploration"/>
    <x v="209"/>
    <n v="58.92763157894737"/>
    <x v="0"/>
    <x v="5"/>
  </r>
  <r>
    <n v="3391"/>
    <x v="211"/>
    <s v="New play about the comfort and the danger of living with memories. Gay themes. Experienced team looking to present first reading"/>
    <n v="500"/>
    <n v="1115"/>
    <x v="0"/>
    <x v="0"/>
    <s v="USD"/>
    <n v="1407536880"/>
    <x v="211"/>
    <b v="0"/>
    <x v="176"/>
    <b v="1"/>
    <s v="theater/plays"/>
    <x v="210"/>
    <n v="61.944444444444443"/>
    <x v="3"/>
    <x v="4"/>
  </r>
  <r>
    <n v="2256"/>
    <x v="212"/>
    <s v="Build your crypto-currency empire and sabotage your opponents. A deck building, card game. 2-4 players. 15 minutes."/>
    <n v="480"/>
    <n v="1069"/>
    <x v="0"/>
    <x v="1"/>
    <s v="GBP"/>
    <n v="1479811846"/>
    <x v="212"/>
    <b v="0"/>
    <x v="61"/>
    <b v="1"/>
    <s v="games/tabletop games"/>
    <x v="211"/>
    <n v="21.38"/>
    <x v="1"/>
    <x v="1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x v="213"/>
    <b v="0"/>
    <x v="176"/>
    <b v="1"/>
    <s v="theater/plays"/>
    <x v="212"/>
    <n v="61.388888888888886"/>
    <x v="3"/>
    <x v="4"/>
  </r>
  <r>
    <n v="2273"/>
    <x v="214"/>
    <s v="London, 1937. Top-Secret docs are missing. So, too, is Agent Adler! Intelligence has 7 hrs to find him. Deduction, Deception &amp; Action!"/>
    <n v="2500"/>
    <n v="5509"/>
    <x v="0"/>
    <x v="7"/>
    <s v="CAD"/>
    <n v="1489320642"/>
    <x v="214"/>
    <b v="0"/>
    <x v="185"/>
    <b v="1"/>
    <s v="games/tabletop games"/>
    <x v="213"/>
    <n v="37.476190476190474"/>
    <x v="1"/>
    <x v="1"/>
  </r>
  <r>
    <n v="109"/>
    <x v="215"/>
    <s v="This video may be bigger than you and it may be bigger than me but, itâ€™s not bigger than you and me! Can you dig it?"/>
    <n v="1000"/>
    <n v="2195"/>
    <x v="0"/>
    <x v="0"/>
    <s v="USD"/>
    <n v="1298680630"/>
    <x v="215"/>
    <b v="0"/>
    <x v="171"/>
    <b v="1"/>
    <s v="film &amp; video/shorts"/>
    <x v="214"/>
    <n v="46.702127659574465"/>
    <x v="4"/>
    <x v="6"/>
  </r>
  <r>
    <n v="1386"/>
    <x v="216"/>
    <s v="We are a classic hard rock/heavy metal band just trying to keep rock alive!"/>
    <n v="400"/>
    <n v="875"/>
    <x v="0"/>
    <x v="0"/>
    <s v="USD"/>
    <n v="1438183889"/>
    <x v="216"/>
    <b v="0"/>
    <x v="103"/>
    <b v="1"/>
    <s v="music/rock"/>
    <x v="215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x v="217"/>
    <b v="0"/>
    <x v="187"/>
    <b v="1"/>
    <s v="technology/hardware"/>
    <x v="216"/>
    <n v="67.261538461538464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b v="0"/>
    <x v="24"/>
    <b v="1"/>
    <s v="music/metal"/>
    <x v="217"/>
    <n v="19.464285714285715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x v="219"/>
    <b v="0"/>
    <x v="135"/>
    <b v="1"/>
    <s v="theater/plays"/>
    <x v="217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x v="220"/>
    <b v="1"/>
    <x v="188"/>
    <b v="1"/>
    <s v="technology/hardware"/>
    <x v="218"/>
    <n v="78.834261818181815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b v="1"/>
    <x v="189"/>
    <b v="1"/>
    <s v="photography/photobooks"/>
    <x v="219"/>
    <n v="78.18181818181818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x v="222"/>
    <b v="0"/>
    <x v="119"/>
    <b v="1"/>
    <s v="theater/plays"/>
    <x v="220"/>
    <n v="35.766666666666666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b v="0"/>
    <x v="190"/>
    <b v="1"/>
    <s v="film &amp; video/documentary"/>
    <x v="221"/>
    <n v="144.69039145907473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x v="224"/>
    <b v="0"/>
    <x v="191"/>
    <b v="1"/>
    <s v="technology/wearables"/>
    <x v="222"/>
    <n v="122.73563218390805"/>
    <x v="0"/>
    <x v="3"/>
  </r>
  <r>
    <n v="3037"/>
    <x v="225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5"/>
    <b v="0"/>
    <x v="192"/>
    <b v="1"/>
    <s v="theater/spaces"/>
    <x v="223"/>
    <n v="33.3125"/>
    <x v="3"/>
    <x v="12"/>
  </r>
  <r>
    <n v="1258"/>
    <x v="226"/>
    <s v="Mustard Plug needs help funding their new record.  Please help the Grand Rapids, MI band put out their 7th record!"/>
    <n v="12000"/>
    <n v="25577.56"/>
    <x v="0"/>
    <x v="0"/>
    <s v="USD"/>
    <n v="1377960012"/>
    <x v="226"/>
    <b v="1"/>
    <x v="193"/>
    <b v="1"/>
    <s v="music/rock"/>
    <x v="224"/>
    <n v="38.175462686567165"/>
    <x v="2"/>
    <x v="2"/>
  </r>
  <r>
    <n v="1951"/>
    <x v="227"/>
    <s v="Take learning and playing with LEGOÂ® to the next level with sensors! Build creations with SBrick Plus and make them interactive!"/>
    <n v="50000"/>
    <n v="106222"/>
    <x v="0"/>
    <x v="0"/>
    <s v="USD"/>
    <n v="1478516737"/>
    <x v="227"/>
    <b v="1"/>
    <x v="194"/>
    <b v="1"/>
    <s v="technology/hardware"/>
    <x v="225"/>
    <n v="127.36450839328538"/>
    <x v="0"/>
    <x v="0"/>
  </r>
  <r>
    <n v="1383"/>
    <x v="228"/>
    <s v="Instrumental Post-Rock meets Progressive Rock &amp; Cinematic atmospheres. Get your dose of blissful guitar tones, grooves &amp; live strings!"/>
    <n v="2200"/>
    <n v="4673"/>
    <x v="0"/>
    <x v="7"/>
    <s v="CAD"/>
    <n v="1482457678"/>
    <x v="228"/>
    <b v="0"/>
    <x v="195"/>
    <b v="1"/>
    <s v="music/rock"/>
    <x v="226"/>
    <n v="50.247311827956992"/>
    <x v="2"/>
    <x v="2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x v="229"/>
    <b v="1"/>
    <x v="96"/>
    <b v="1"/>
    <s v="food/small batch"/>
    <x v="227"/>
    <n v="13.542553191489361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x v="230"/>
    <b v="1"/>
    <x v="163"/>
    <b v="1"/>
    <s v="music/rock"/>
    <x v="228"/>
    <n v="95.931818181818187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x v="231"/>
    <b v="1"/>
    <x v="196"/>
    <b v="1"/>
    <s v="technology/hardware"/>
    <x v="229"/>
    <n v="262.15704968944101"/>
    <x v="0"/>
    <x v="0"/>
  </r>
  <r>
    <n v="3408"/>
    <x v="232"/>
    <s v="Help us take &quot;She Has a Name&quot;, the human trafficking story of one victim, on tour to all over Northern and Central California."/>
    <n v="500"/>
    <n v="1055"/>
    <x v="0"/>
    <x v="0"/>
    <s v="USD"/>
    <n v="1405727304"/>
    <x v="232"/>
    <b v="0"/>
    <x v="176"/>
    <b v="1"/>
    <s v="theater/plays"/>
    <x v="230"/>
    <n v="58.611111111111114"/>
    <x v="3"/>
    <x v="4"/>
  </r>
  <r>
    <n v="3314"/>
    <x v="233"/>
    <s v="I want to add a new perspective to the cycling safety debate by taking my play THE WHITE BIKE to the Edinburgh Festival of Cycling"/>
    <n v="800"/>
    <n v="1686"/>
    <x v="0"/>
    <x v="1"/>
    <s v="GBP"/>
    <n v="1431115500"/>
    <x v="233"/>
    <b v="0"/>
    <x v="197"/>
    <b v="1"/>
    <s v="theater/plays"/>
    <x v="231"/>
    <n v="29.068965517241381"/>
    <x v="3"/>
    <x v="4"/>
  </r>
  <r>
    <n v="3719"/>
    <x v="234"/>
    <s v="A new piece of physical theatre about love, regret and longing."/>
    <n v="200"/>
    <n v="420"/>
    <x v="0"/>
    <x v="1"/>
    <s v="GBP"/>
    <n v="1434994266"/>
    <x v="234"/>
    <b v="0"/>
    <x v="198"/>
    <b v="1"/>
    <s v="theater/plays"/>
    <x v="232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x v="235"/>
    <b v="1"/>
    <x v="199"/>
    <b v="1"/>
    <s v="technology/hardware"/>
    <x v="233"/>
    <n v="131.98948616600788"/>
    <x v="0"/>
    <x v="0"/>
  </r>
  <r>
    <n v="1524"/>
    <x v="236"/>
    <s v="Limited edition split zine by photographers AdeY and Kersti K. 100 signed and hand numbered copies!"/>
    <n v="3000"/>
    <n v="6210"/>
    <x v="0"/>
    <x v="10"/>
    <s v="SEK"/>
    <n v="1487592090"/>
    <x v="236"/>
    <b v="1"/>
    <x v="24"/>
    <b v="1"/>
    <s v="photography/photobooks"/>
    <x v="234"/>
    <n v="221.78571428571428"/>
    <x v="6"/>
    <x v="9"/>
  </r>
  <r>
    <n v="1966"/>
    <x v="237"/>
    <s v="InkCase Plus is an always on E Ink second screen; uses sports/fitness apps, an eBook reader, display Photo and receive notifications."/>
    <n v="100000"/>
    <n v="206743.09"/>
    <x v="0"/>
    <x v="0"/>
    <s v="USD"/>
    <n v="1408021098"/>
    <x v="237"/>
    <b v="1"/>
    <x v="200"/>
    <b v="1"/>
    <s v="technology/hardware"/>
    <x v="235"/>
    <n v="136.6444745538665"/>
    <x v="0"/>
    <x v="0"/>
  </r>
  <r>
    <n v="383"/>
    <x v="238"/>
    <s v="An independent documentary web series about storm chasing in tornado alley that features the chase team TornadoRaiders.com"/>
    <n v="999"/>
    <n v="2065"/>
    <x v="0"/>
    <x v="0"/>
    <s v="USD"/>
    <n v="1400467759"/>
    <x v="238"/>
    <b v="0"/>
    <x v="201"/>
    <b v="1"/>
    <s v="film &amp; video/documentary"/>
    <x v="236"/>
    <n v="43.020833333333336"/>
    <x v="4"/>
    <x v="14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x v="239"/>
    <b v="0"/>
    <x v="119"/>
    <b v="1"/>
    <s v="music/electronic music"/>
    <x v="237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x v="240"/>
    <b v="1"/>
    <x v="202"/>
    <b v="1"/>
    <s v="photography/photobooks"/>
    <x v="238"/>
    <n v="130.52966101694915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x v="241"/>
    <b v="0"/>
    <x v="50"/>
    <b v="1"/>
    <s v="music/rock"/>
    <x v="239"/>
    <n v="45.62222222222222"/>
    <x v="2"/>
    <x v="2"/>
  </r>
  <r>
    <n v="1349"/>
    <x v="242"/>
    <s v="The first modern Jasper guidebook including over five hundred rock routes from alpine to bouldering, sport to trad multipitch and more."/>
    <n v="5000"/>
    <n v="10210"/>
    <x v="0"/>
    <x v="7"/>
    <s v="CAD"/>
    <n v="1450249140"/>
    <x v="242"/>
    <b v="0"/>
    <x v="203"/>
    <b v="1"/>
    <s v="publishing/nonfiction"/>
    <x v="240"/>
    <n v="59.360465116279073"/>
    <x v="5"/>
    <x v="15"/>
  </r>
  <r>
    <n v="788"/>
    <x v="243"/>
    <s v="With all of our money going towards our new full-length album and merch, we need your help so we don't end up stranded on tour."/>
    <n v="1000"/>
    <n v="2035.05"/>
    <x v="0"/>
    <x v="0"/>
    <s v="USD"/>
    <n v="1341633540"/>
    <x v="243"/>
    <b v="0"/>
    <x v="204"/>
    <b v="1"/>
    <s v="music/rock"/>
    <x v="241"/>
    <n v="59.85441176470588"/>
    <x v="2"/>
    <x v="2"/>
  </r>
  <r>
    <n v="1378"/>
    <x v="244"/>
    <s v="A psychedelic post rock masterpiece!"/>
    <n v="2000"/>
    <n v="4067"/>
    <x v="0"/>
    <x v="1"/>
    <s v="GBP"/>
    <n v="1470075210"/>
    <x v="244"/>
    <b v="0"/>
    <x v="205"/>
    <b v="1"/>
    <s v="music/rock"/>
    <x v="242"/>
    <n v="30.578947368421051"/>
    <x v="2"/>
    <x v="2"/>
  </r>
  <r>
    <n v="2499"/>
    <x v="245"/>
    <s v="Ryan is headed to the UK for a series of Private House Parties! He needs your help. Don't miss your chance to be a part of the fun!"/>
    <n v="4000"/>
    <n v="8105"/>
    <x v="0"/>
    <x v="0"/>
    <s v="USD"/>
    <n v="1356976800"/>
    <x v="245"/>
    <b v="0"/>
    <x v="71"/>
    <b v="1"/>
    <s v="music/indie rock"/>
    <x v="243"/>
    <n v="47.676470588235297"/>
    <x v="2"/>
    <x v="13"/>
  </r>
  <r>
    <n v="2443"/>
    <x v="246"/>
    <s v="We empower coffee farmers to process their own premium beans, and connect them directly with coffee lovers on our online marketplace."/>
    <n v="20000"/>
    <n v="40502.99"/>
    <x v="0"/>
    <x v="0"/>
    <s v="USD"/>
    <n v="1408114822"/>
    <x v="246"/>
    <b v="0"/>
    <x v="206"/>
    <b v="1"/>
    <s v="food/small batch"/>
    <x v="244"/>
    <n v="130.23469453376205"/>
    <x v="7"/>
    <x v="11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x v="247"/>
    <b v="1"/>
    <x v="207"/>
    <b v="1"/>
    <s v="music/rock"/>
    <x v="245"/>
    <n v="55.697247706422019"/>
    <x v="2"/>
    <x v="2"/>
  </r>
  <r>
    <n v="2057"/>
    <x v="248"/>
    <s v="CableKnife is the best solution for removing insulation from cables for the purpose of maximising the scrap metal value by up to 350%"/>
    <n v="15000"/>
    <n v="30334.83"/>
    <x v="0"/>
    <x v="1"/>
    <s v="GBP"/>
    <n v="1456487532"/>
    <x v="248"/>
    <b v="0"/>
    <x v="208"/>
    <b v="1"/>
    <s v="technology/hardware"/>
    <x v="246"/>
    <n v="45.547792792792798"/>
    <x v="0"/>
    <x v="0"/>
  </r>
  <r>
    <n v="3462"/>
    <x v="249"/>
    <s v="Help the Upstart Crows of Santa Fe bring Shakespeare's Julius Caesar to life with quality wooden stage swords!"/>
    <n v="250"/>
    <n v="505"/>
    <x v="0"/>
    <x v="0"/>
    <s v="USD"/>
    <n v="1436551200"/>
    <x v="249"/>
    <b v="0"/>
    <x v="118"/>
    <b v="1"/>
    <s v="theater/plays"/>
    <x v="247"/>
    <n v="29.705882352941178"/>
    <x v="3"/>
    <x v="4"/>
  </r>
  <r>
    <n v="3599"/>
    <x v="250"/>
    <s v="Help Chrysalis get this production off the ground!  An original play, we only need $500 to get this production on its feet!"/>
    <n v="500"/>
    <n v="1010"/>
    <x v="0"/>
    <x v="0"/>
    <s v="USD"/>
    <n v="1440892800"/>
    <x v="250"/>
    <b v="0"/>
    <x v="118"/>
    <b v="1"/>
    <s v="theater/plays"/>
    <x v="247"/>
    <n v="59.411764705882355"/>
    <x v="3"/>
    <x v="4"/>
  </r>
  <r>
    <n v="2728"/>
    <x v="251"/>
    <s v="SSD, WiFi, RTC w/Battery and high power USB all in one shield."/>
    <n v="15000"/>
    <n v="30274"/>
    <x v="0"/>
    <x v="0"/>
    <s v="USD"/>
    <n v="1451485434"/>
    <x v="251"/>
    <b v="0"/>
    <x v="209"/>
    <b v="1"/>
    <s v="technology/hardware"/>
    <x v="248"/>
    <n v="77.229591836734699"/>
    <x v="0"/>
    <x v="0"/>
  </r>
  <r>
    <n v="1674"/>
    <x v="252"/>
    <s v="This is my biggest project YET! The songs are recorded &amp; I need your help to package &amp; promote this music. Let's finish this together!"/>
    <n v="5000"/>
    <n v="10085"/>
    <x v="0"/>
    <x v="0"/>
    <s v="USD"/>
    <n v="1471503540"/>
    <x v="252"/>
    <b v="0"/>
    <x v="210"/>
    <b v="1"/>
    <s v="music/pop"/>
    <x v="249"/>
    <n v="89.247787610619469"/>
    <x v="2"/>
    <x v="7"/>
  </r>
  <r>
    <n v="1750"/>
    <x v="253"/>
    <s v="A book of portraits and histories making LGBT (Lesbian, Gay, Transgender, Bisexual) loving relationships visible, normal, and accepted."/>
    <n v="5000"/>
    <n v="10081"/>
    <x v="0"/>
    <x v="0"/>
    <s v="USD"/>
    <n v="1461096304"/>
    <x v="253"/>
    <b v="0"/>
    <x v="211"/>
    <b v="1"/>
    <s v="photography/photobooks"/>
    <x v="250"/>
    <n v="80.647999999999996"/>
    <x v="6"/>
    <x v="9"/>
  </r>
  <r>
    <n v="2025"/>
    <x v="254"/>
    <s v="A complete Home Security System in a single device: Flare protects you and your home all by itself. Secure, beautiful and affordable."/>
    <n v="80000"/>
    <n v="160920"/>
    <x v="0"/>
    <x v="2"/>
    <s v="EUR"/>
    <n v="1433996746"/>
    <x v="254"/>
    <b v="1"/>
    <x v="212"/>
    <b v="1"/>
    <s v="technology/hardware"/>
    <x v="251"/>
    <n v="220.74074074074073"/>
    <x v="0"/>
    <x v="0"/>
  </r>
  <r>
    <n v="1950"/>
    <x v="255"/>
    <s v="We're building snap-together model trebuchets that are perfect for office warfare or annoying your roommate!"/>
    <n v="48000"/>
    <n v="96248.960000000006"/>
    <x v="0"/>
    <x v="0"/>
    <s v="USD"/>
    <n v="1303446073"/>
    <x v="255"/>
    <b v="1"/>
    <x v="213"/>
    <b v="1"/>
    <s v="technology/hardware"/>
    <x v="252"/>
    <n v="51.3054157782516"/>
    <x v="0"/>
    <x v="0"/>
  </r>
  <r>
    <n v="1836"/>
    <x v="256"/>
    <s v="Help fund our 2013 Sound &amp; Lighting Touring rig!"/>
    <n v="5000"/>
    <n v="10017"/>
    <x v="0"/>
    <x v="0"/>
    <s v="USD"/>
    <n v="1361129129"/>
    <x v="256"/>
    <b v="0"/>
    <x v="214"/>
    <b v="1"/>
    <s v="music/rock"/>
    <x v="253"/>
    <n v="182.12727272727273"/>
    <x v="2"/>
    <x v="2"/>
  </r>
  <r>
    <n v="1250"/>
    <x v="257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7"/>
    <b v="1"/>
    <x v="88"/>
    <b v="1"/>
    <s v="music/rock"/>
    <x v="254"/>
    <n v="118.2007874015748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b v="0"/>
    <x v="215"/>
    <b v="1"/>
    <s v="music/electronic music"/>
    <x v="255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b v="0"/>
    <x v="138"/>
    <b v="1"/>
    <s v="photography/photobooks"/>
    <x v="256"/>
    <n v="183.80442804428046"/>
    <x v="6"/>
    <x v="9"/>
  </r>
  <r>
    <n v="2065"/>
    <x v="260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0"/>
    <b v="0"/>
    <x v="216"/>
    <b v="1"/>
    <s v="technology/hardware"/>
    <x v="257"/>
    <n v="51.212114395886893"/>
    <x v="0"/>
    <x v="0"/>
  </r>
  <r>
    <n v="1254"/>
    <x v="261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1"/>
    <b v="1"/>
    <x v="217"/>
    <b v="1"/>
    <s v="music/rock"/>
    <x v="258"/>
    <n v="94.489361702127653"/>
    <x v="2"/>
    <x v="2"/>
  </r>
  <r>
    <n v="1952"/>
    <x v="262"/>
    <s v="Nix is a breakthrough smartphone accessory. Just scan an object and instantly view the color on your iPhone, Android, PC, or Mac."/>
    <n v="35000"/>
    <n v="69465.33"/>
    <x v="0"/>
    <x v="7"/>
    <s v="CAD"/>
    <n v="1381934015"/>
    <x v="262"/>
    <b v="1"/>
    <x v="218"/>
    <b v="1"/>
    <s v="technology/hardware"/>
    <x v="259"/>
    <n v="101.85532258064516"/>
    <x v="0"/>
    <x v="0"/>
  </r>
  <r>
    <n v="81"/>
    <x v="263"/>
    <s v="An elderly woman in rural Maine is haunted by figures seeking a sacrifice, but there are more forces at work than mere ghosts."/>
    <n v="750"/>
    <n v="1485"/>
    <x v="0"/>
    <x v="0"/>
    <s v="USD"/>
    <n v="1342234920"/>
    <x v="263"/>
    <b v="0"/>
    <x v="24"/>
    <b v="1"/>
    <s v="film &amp; video/shorts"/>
    <x v="260"/>
    <n v="53.035714285714285"/>
    <x v="4"/>
    <x v="6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x v="264"/>
    <b v="0"/>
    <x v="219"/>
    <b v="1"/>
    <s v="technology/hardware"/>
    <x v="261"/>
    <n v="35.997067448680355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b v="0"/>
    <x v="89"/>
    <b v="1"/>
    <s v="music/electronic music"/>
    <x v="262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b v="0"/>
    <x v="220"/>
    <b v="1"/>
    <s v="music/indie rock"/>
    <x v="263"/>
    <n v="27.3896261682243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x v="267"/>
    <b v="0"/>
    <x v="221"/>
    <b v="1"/>
    <s v="music/classical music"/>
    <x v="264"/>
    <n v="64.032786885245898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x v="268"/>
    <b v="1"/>
    <x v="37"/>
    <b v="1"/>
    <s v="music/metal"/>
    <x v="265"/>
    <n v="36.628930817610062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b v="1"/>
    <x v="222"/>
    <b v="1"/>
    <s v="technology/hardware"/>
    <x v="266"/>
    <n v="63.04738562091503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x v="270"/>
    <b v="1"/>
    <x v="223"/>
    <b v="1"/>
    <s v="technology/hardware"/>
    <x v="267"/>
    <n v="23.647540983606557"/>
    <x v="0"/>
    <x v="0"/>
  </r>
  <r>
    <n v="3456"/>
    <x v="271"/>
    <s v="&quot;Thief,&quot; a one man touring show, a theatrical experience portraying a supernatural story about the 3 days Jesus spent in the grave."/>
    <n v="3000"/>
    <n v="5739"/>
    <x v="0"/>
    <x v="0"/>
    <s v="USD"/>
    <n v="1406876340"/>
    <x v="271"/>
    <b v="0"/>
    <x v="224"/>
    <b v="1"/>
    <s v="theater/plays"/>
    <x v="268"/>
    <n v="358.6875"/>
    <x v="3"/>
    <x v="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x v="272"/>
    <b v="0"/>
    <x v="225"/>
    <b v="1"/>
    <s v="technology/hardware"/>
    <x v="269"/>
    <n v="86.163845492085343"/>
    <x v="0"/>
    <x v="0"/>
  </r>
  <r>
    <n v="258"/>
    <x v="273"/>
    <s v="This film reveals the story of the modern revolution, the power of people to change their world and the man behind it all, Gene Sharp."/>
    <n v="30000"/>
    <n v="57342"/>
    <x v="0"/>
    <x v="0"/>
    <s v="USD"/>
    <n v="1308359666"/>
    <x v="273"/>
    <b v="1"/>
    <x v="226"/>
    <b v="1"/>
    <s v="film &amp; video/documentary"/>
    <x v="270"/>
    <n v="83.345930232558146"/>
    <x v="4"/>
    <x v="14"/>
  </r>
  <r>
    <n v="3046"/>
    <x v="274"/>
    <s v="Your opportunity to help improvMANIA open Chandler, Arizona's new home for family-friendly improv comedy in Historic Downtown Chandler!"/>
    <n v="7900"/>
    <n v="15077"/>
    <x v="0"/>
    <x v="0"/>
    <s v="USD"/>
    <n v="1410324720"/>
    <x v="274"/>
    <b v="0"/>
    <x v="197"/>
    <b v="1"/>
    <s v="theater/spaces"/>
    <x v="271"/>
    <n v="259.94827586206895"/>
    <x v="3"/>
    <x v="12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x v="275"/>
    <b v="0"/>
    <x v="108"/>
    <b v="1"/>
    <s v="theater/plays"/>
    <x v="272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b v="0"/>
    <x v="227"/>
    <b v="1"/>
    <s v="music/rock"/>
    <x v="273"/>
    <n v="43.060606060606062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x v="277"/>
    <b v="1"/>
    <x v="228"/>
    <b v="1"/>
    <s v="publishing/radio &amp; podcasts"/>
    <x v="274"/>
    <n v="64.173356009070289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x v="278"/>
    <b v="1"/>
    <x v="229"/>
    <b v="1"/>
    <s v="theater/plays"/>
    <x v="275"/>
    <n v="31.209370860927152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b v="1"/>
    <x v="230"/>
    <b v="1"/>
    <s v="technology/space exploration"/>
    <x v="276"/>
    <n v="35.547169811320757"/>
    <x v="0"/>
    <x v="5"/>
  </r>
  <r>
    <n v="2636"/>
    <x v="280"/>
    <s v="Real-time high-altitude weather balloon tracking using amateur radios - capturing stunning near-space visuals - now with more science!"/>
    <n v="1000"/>
    <n v="1873"/>
    <x v="0"/>
    <x v="0"/>
    <s v="USD"/>
    <n v="1476579600"/>
    <x v="280"/>
    <b v="0"/>
    <x v="61"/>
    <b v="1"/>
    <s v="technology/space exploration"/>
    <x v="277"/>
    <n v="37.46"/>
    <x v="0"/>
    <x v="5"/>
  </r>
  <r>
    <n v="1937"/>
    <x v="281"/>
    <s v="My Pal Val is headed to Groovebox Studios in Detroit, Michigan on June 15th to record and film a live GBS Detroit EP."/>
    <n v="600"/>
    <n v="1123.47"/>
    <x v="0"/>
    <x v="0"/>
    <s v="USD"/>
    <n v="1339732740"/>
    <x v="281"/>
    <b v="0"/>
    <x v="231"/>
    <b v="1"/>
    <s v="music/indie rock"/>
    <x v="278"/>
    <n v="38.740344827586206"/>
    <x v="2"/>
    <x v="13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x v="282"/>
    <b v="0"/>
    <x v="195"/>
    <b v="1"/>
    <s v="theater/plays"/>
    <x v="279"/>
    <n v="20.118172043010752"/>
    <x v="3"/>
    <x v="4"/>
  </r>
  <r>
    <n v="3707"/>
    <x v="283"/>
    <s v="Support this collection of new plays by Kansas City writers and the artists who are bringing it to life!"/>
    <n v="1000"/>
    <n v="1860"/>
    <x v="0"/>
    <x v="0"/>
    <s v="USD"/>
    <n v="1469165160"/>
    <x v="283"/>
    <b v="0"/>
    <x v="232"/>
    <b v="1"/>
    <s v="theater/plays"/>
    <x v="280"/>
    <n v="80.869565217391298"/>
    <x v="3"/>
    <x v="4"/>
  </r>
  <r>
    <n v="3443"/>
    <x v="284"/>
    <s v="A new play about dual-faced identities in the gay community, particularly among those who are deaf and those living with HIV."/>
    <n v="1000"/>
    <n v="1855"/>
    <x v="0"/>
    <x v="0"/>
    <s v="USD"/>
    <n v="1410266146"/>
    <x v="284"/>
    <b v="0"/>
    <x v="50"/>
    <b v="1"/>
    <s v="theater/plays"/>
    <x v="281"/>
    <n v="41.222222222222221"/>
    <x v="3"/>
    <x v="4"/>
  </r>
  <r>
    <n v="2282"/>
    <x v="285"/>
    <s v="Sage King is recording his debut album and wants YOU to be a part of the creation process"/>
    <n v="750"/>
    <n v="1390"/>
    <x v="0"/>
    <x v="0"/>
    <s v="USD"/>
    <n v="1452744686"/>
    <x v="285"/>
    <b v="0"/>
    <x v="233"/>
    <b v="1"/>
    <s v="music/rock"/>
    <x v="282"/>
    <n v="115.83333333333333"/>
    <x v="2"/>
    <x v="2"/>
  </r>
  <r>
    <n v="2281"/>
    <x v="286"/>
    <s v="I am trying to get a new band off the ground, and in order to be taken seriously and get gigs, we need some killer recordings!"/>
    <n v="300"/>
    <n v="555"/>
    <x v="0"/>
    <x v="0"/>
    <s v="USD"/>
    <n v="1311576600"/>
    <x v="286"/>
    <b v="0"/>
    <x v="234"/>
    <b v="1"/>
    <s v="music/rock"/>
    <x v="283"/>
    <n v="50.454545454545453"/>
    <x v="2"/>
    <x v="2"/>
  </r>
  <r>
    <n v="2190"/>
    <x v="287"/>
    <s v="You are an evil Overlord.  Your mission?  To make everyone as miserable as possible.  Can you achieve world domination?"/>
    <n v="19000"/>
    <n v="35076"/>
    <x v="0"/>
    <x v="0"/>
    <s v="USD"/>
    <n v="1458716340"/>
    <x v="287"/>
    <b v="0"/>
    <x v="164"/>
    <b v="1"/>
    <s v="games/tabletop games"/>
    <x v="284"/>
    <n v="65.318435754189949"/>
    <x v="1"/>
    <x v="1"/>
  </r>
  <r>
    <n v="252"/>
    <x v="288"/>
    <s v="The definitive story of indie comics and the foremost institution of higher learning for those who draw them."/>
    <n v="5000"/>
    <n v="9228"/>
    <x v="0"/>
    <x v="0"/>
    <s v="USD"/>
    <n v="1275364740"/>
    <x v="288"/>
    <b v="1"/>
    <x v="116"/>
    <b v="1"/>
    <s v="film &amp; video/documentary"/>
    <x v="285"/>
    <n v="85.444444444444443"/>
    <x v="4"/>
    <x v="14"/>
  </r>
  <r>
    <n v="3395"/>
    <x v="289"/>
    <s v="Miramar is a a darkly funny play exploring what it is we call â€˜homeâ€™."/>
    <n v="500"/>
    <n v="920"/>
    <x v="0"/>
    <x v="1"/>
    <s v="GBP"/>
    <n v="1433009400"/>
    <x v="289"/>
    <b v="0"/>
    <x v="235"/>
    <b v="1"/>
    <s v="theater/plays"/>
    <x v="286"/>
    <n v="24.210526315789473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x v="290"/>
    <b v="0"/>
    <x v="134"/>
    <b v="1"/>
    <s v="theater/plays"/>
    <x v="286"/>
    <n v="30.666666666666668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b v="0"/>
    <x v="199"/>
    <b v="1"/>
    <s v="film &amp; video/television"/>
    <x v="287"/>
    <n v="159.51383399209487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b v="0"/>
    <x v="191"/>
    <b v="1"/>
    <s v="publishing/nonfiction"/>
    <x v="288"/>
    <n v="71.443218390804603"/>
    <x v="5"/>
    <x v="15"/>
  </r>
  <r>
    <n v="2455"/>
    <x v="293"/>
    <s v="Mama wants everyone to try her secret recipes for sauces and rubs. She uses only the freshest ingredients for them."/>
    <n v="300"/>
    <n v="546"/>
    <x v="0"/>
    <x v="0"/>
    <s v="USD"/>
    <n v="1461177950"/>
    <x v="293"/>
    <b v="0"/>
    <x v="224"/>
    <b v="1"/>
    <s v="food/small batch"/>
    <x v="289"/>
    <n v="34.125"/>
    <x v="7"/>
    <x v="11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b v="0"/>
    <x v="89"/>
    <b v="1"/>
    <s v="technology/hardware"/>
    <x v="290"/>
    <n v="143.97499999999999"/>
    <x v="0"/>
    <x v="0"/>
  </r>
  <r>
    <n v="389"/>
    <x v="295"/>
    <s v="What difference can food really make? A documentary film about six people who make the radical choice to face cancer with their plates."/>
    <n v="68000"/>
    <n v="123444.12"/>
    <x v="0"/>
    <x v="0"/>
    <s v="USD"/>
    <n v="1394233140"/>
    <x v="295"/>
    <b v="0"/>
    <x v="236"/>
    <b v="1"/>
    <s v="film &amp; video/documentary"/>
    <x v="291"/>
    <n v="81.75107284768211"/>
    <x v="4"/>
    <x v="14"/>
  </r>
  <r>
    <n v="2456"/>
    <x v="296"/>
    <s v="These beef sticks will make your taste buds dance with happiness. Plus they are healthier than most available today!"/>
    <n v="1500"/>
    <n v="2713"/>
    <x v="0"/>
    <x v="0"/>
    <s v="USD"/>
    <n v="1488063839"/>
    <x v="296"/>
    <b v="0"/>
    <x v="237"/>
    <b v="1"/>
    <s v="food/small batch"/>
    <x v="292"/>
    <n v="40.492537313432834"/>
    <x v="7"/>
    <x v="11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x v="297"/>
    <b v="0"/>
    <x v="108"/>
    <b v="1"/>
    <s v="music/rock"/>
    <x v="293"/>
    <n v="33.315789473684212"/>
    <x v="2"/>
    <x v="2"/>
  </r>
  <r>
    <n v="785"/>
    <x v="298"/>
    <s v="Treedom wants to record a second album! We have a lot of new material, and we wanted to capture our new sound in a record for our fans."/>
    <n v="500"/>
    <n v="903.14"/>
    <x v="0"/>
    <x v="0"/>
    <s v="USD"/>
    <n v="1362060915"/>
    <x v="298"/>
    <b v="0"/>
    <x v="231"/>
    <b v="1"/>
    <s v="music/rock"/>
    <x v="294"/>
    <n v="31.142758620689655"/>
    <x v="2"/>
    <x v="2"/>
  </r>
  <r>
    <n v="3537"/>
    <x v="299"/>
    <s v="A fast-pace, zany comedy involving six actors performing seven usually untold Grimm Fairy Tales about giants, witches, demons and more!"/>
    <n v="675"/>
    <n v="1218"/>
    <x v="0"/>
    <x v="7"/>
    <s v="CAD"/>
    <n v="1416211140"/>
    <x v="299"/>
    <b v="0"/>
    <x v="24"/>
    <b v="1"/>
    <s v="theater/plays"/>
    <x v="295"/>
    <n v="43.5"/>
    <x v="3"/>
    <x v="4"/>
  </r>
  <r>
    <n v="2465"/>
    <x v="300"/>
    <s v="An indie band from Spokane, WA looking to master and package their first full length album."/>
    <n v="700"/>
    <n v="1261"/>
    <x v="0"/>
    <x v="0"/>
    <s v="USD"/>
    <n v="1348420548"/>
    <x v="300"/>
    <b v="0"/>
    <x v="201"/>
    <b v="1"/>
    <s v="music/indie rock"/>
    <x v="296"/>
    <n v="26.270833333333332"/>
    <x v="2"/>
    <x v="13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x v="301"/>
    <b v="0"/>
    <x v="238"/>
    <b v="1"/>
    <s v="games/tabletop games"/>
    <x v="297"/>
    <n v="24.274157303370785"/>
    <x v="1"/>
    <x v="1"/>
  </r>
  <r>
    <n v="3007"/>
    <x v="302"/>
    <s v="Consuite for 2015 CoreCon.  An adventure into insanity."/>
    <n v="600"/>
    <n v="1080"/>
    <x v="0"/>
    <x v="0"/>
    <s v="USD"/>
    <n v="1429938683"/>
    <x v="302"/>
    <b v="0"/>
    <x v="135"/>
    <b v="1"/>
    <s v="theater/spaces"/>
    <x v="298"/>
    <n v="54"/>
    <x v="3"/>
    <x v="12"/>
  </r>
  <r>
    <n v="3508"/>
    <x v="303"/>
    <s v="Roll The Dice Theatre Company revolves around taking risks in the game of life vicariously through beloved childhood games."/>
    <n v="100"/>
    <n v="180"/>
    <x v="0"/>
    <x v="1"/>
    <s v="GBP"/>
    <n v="1462914000"/>
    <x v="303"/>
    <b v="0"/>
    <x v="134"/>
    <b v="1"/>
    <s v="theater/plays"/>
    <x v="298"/>
    <n v="12"/>
    <x v="3"/>
    <x v="4"/>
  </r>
  <r>
    <n v="1537"/>
    <x v="304"/>
    <s v="A Photobook about one of the most fascinating places on earth -     the sacred Mount Kailash in Tibet."/>
    <n v="12000"/>
    <n v="21588"/>
    <x v="0"/>
    <x v="2"/>
    <s v="EUR"/>
    <n v="1470506400"/>
    <x v="304"/>
    <b v="1"/>
    <x v="239"/>
    <b v="1"/>
    <s v="photography/photobooks"/>
    <x v="299"/>
    <n v="96.375"/>
    <x v="6"/>
    <x v="9"/>
  </r>
  <r>
    <n v="823"/>
    <x v="305"/>
    <s v="Eyes For Fire is finally ready to release their Debut Album but we need YOU to help us put the final touches on it."/>
    <n v="800"/>
    <n v="1436"/>
    <x v="0"/>
    <x v="0"/>
    <s v="USD"/>
    <n v="1427062852"/>
    <x v="305"/>
    <b v="0"/>
    <x v="189"/>
    <b v="1"/>
    <s v="music/rock"/>
    <x v="300"/>
    <n v="43.515151515151516"/>
    <x v="2"/>
    <x v="2"/>
  </r>
  <r>
    <n v="745"/>
    <x v="306"/>
    <s v="Help launch a FREE guide that can help activists &amp; community organizers leverage social media tools for change like never before."/>
    <n v="2220"/>
    <n v="3976"/>
    <x v="0"/>
    <x v="0"/>
    <s v="USD"/>
    <n v="1367588645"/>
    <x v="306"/>
    <b v="0"/>
    <x v="181"/>
    <b v="1"/>
    <s v="publishing/nonfiction"/>
    <x v="301"/>
    <n v="53.729729729729726"/>
    <x v="5"/>
    <x v="15"/>
  </r>
  <r>
    <n v="299"/>
    <x v="307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7"/>
    <b v="1"/>
    <x v="240"/>
    <b v="1"/>
    <s v="film &amp; video/documentary"/>
    <x v="302"/>
    <n v="73.341188524590166"/>
    <x v="4"/>
    <x v="14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b v="1"/>
    <x v="241"/>
    <b v="1"/>
    <s v="technology/hardware"/>
    <x v="303"/>
    <n v="282.7151898734177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b v="1"/>
    <x v="187"/>
    <b v="1"/>
    <s v="film &amp; video/documentary"/>
    <x v="304"/>
    <n v="81.892461538461546"/>
    <x v="4"/>
    <x v="14"/>
  </r>
  <r>
    <n v="2989"/>
    <x v="310"/>
    <s v="Bring the movies back to Bethel, Maine."/>
    <n v="20000"/>
    <n v="35307"/>
    <x v="0"/>
    <x v="0"/>
    <s v="USD"/>
    <n v="1450673940"/>
    <x v="310"/>
    <b v="0"/>
    <x v="242"/>
    <b v="1"/>
    <s v="theater/spaces"/>
    <x v="305"/>
    <n v="96.997252747252745"/>
    <x v="3"/>
    <x v="12"/>
  </r>
  <r>
    <n v="287"/>
    <x v="311"/>
    <s v="War is hell. Why would anyone want to spend their weekends there?"/>
    <n v="15000"/>
    <n v="26445"/>
    <x v="0"/>
    <x v="0"/>
    <s v="USD"/>
    <n v="1351828800"/>
    <x v="311"/>
    <b v="1"/>
    <x v="86"/>
    <b v="1"/>
    <s v="film &amp; video/documentary"/>
    <x v="306"/>
    <n v="91.189655172413794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b v="1"/>
    <x v="243"/>
    <b v="1"/>
    <s v="photography/photobooks"/>
    <x v="307"/>
    <n v="56.643835616438359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x v="313"/>
    <b v="1"/>
    <x v="244"/>
    <b v="1"/>
    <s v="music/indie rock"/>
    <x v="308"/>
    <n v="56.000127388535034"/>
    <x v="2"/>
    <x v="13"/>
  </r>
  <r>
    <n v="3306"/>
    <x v="314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4"/>
    <b v="0"/>
    <x v="245"/>
    <b v="1"/>
    <s v="theater/plays"/>
    <x v="309"/>
    <n v="48.703703703703702"/>
    <x v="3"/>
    <x v="4"/>
  </r>
  <r>
    <n v="1679"/>
    <x v="315"/>
    <s v="Your ticket for an adventure in STEREOPHONIC, INTERSTELLAR  HI-FIDELITY_x000a_w/ your crooning Star-Captain, Jody Mulgrew. Pre-Order Today."/>
    <n v="2000"/>
    <n v="3500"/>
    <x v="0"/>
    <x v="0"/>
    <s v="USD"/>
    <n v="1311298745"/>
    <x v="315"/>
    <b v="0"/>
    <x v="246"/>
    <b v="1"/>
    <s v="music/pop"/>
    <x v="310"/>
    <n v="62.5"/>
    <x v="2"/>
    <x v="7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b v="1"/>
    <x v="176"/>
    <b v="1"/>
    <s v="theater/plays"/>
    <x v="310"/>
    <n v="29.166666666666668"/>
    <x v="3"/>
    <x v="4"/>
  </r>
  <r>
    <n v="3591"/>
    <x v="317"/>
    <s v="We are trying to produce a kid friendly show about an imaginative journey through space and time. Help us create our wonderland!!"/>
    <n v="700"/>
    <n v="1225"/>
    <x v="0"/>
    <x v="0"/>
    <s v="USD"/>
    <n v="1422075540"/>
    <x v="317"/>
    <b v="0"/>
    <x v="176"/>
    <b v="1"/>
    <s v="theater/plays"/>
    <x v="310"/>
    <n v="68.055555555555557"/>
    <x v="3"/>
    <x v="4"/>
  </r>
  <r>
    <n v="2973"/>
    <x v="318"/>
    <s v="We're going to represent the entire USA at the World Festival of Children's Theater in Stratford, ON in June, 2016. Help us get there!"/>
    <n v="5000"/>
    <n v="8740"/>
    <x v="0"/>
    <x v="0"/>
    <s v="USD"/>
    <n v="1451620800"/>
    <x v="318"/>
    <b v="0"/>
    <x v="189"/>
    <b v="1"/>
    <s v="theater/plays"/>
    <x v="311"/>
    <n v="264.84848484848487"/>
    <x v="3"/>
    <x v="4"/>
  </r>
  <r>
    <n v="3654"/>
    <x v="319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19"/>
    <b v="0"/>
    <x v="235"/>
    <b v="1"/>
    <s v="theater/plays"/>
    <x v="312"/>
    <n v="68.84210526315789"/>
    <x v="3"/>
    <x v="4"/>
  </r>
  <r>
    <n v="1653"/>
    <x v="320"/>
    <s v="On 4/26, The Narrative will head out on their 1st full US tour with Eisley and aim to raise $7,500 to cover tour expenses. "/>
    <n v="5000"/>
    <n v="8711.52"/>
    <x v="0"/>
    <x v="0"/>
    <s v="USD"/>
    <n v="1303675296"/>
    <x v="320"/>
    <b v="0"/>
    <x v="168"/>
    <b v="1"/>
    <s v="music/pop"/>
    <x v="313"/>
    <n v="51.854285714285716"/>
    <x v="2"/>
    <x v="7"/>
  </r>
  <r>
    <n v="1525"/>
    <x v="321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1"/>
    <b v="1"/>
    <x v="247"/>
    <b v="1"/>
    <s v="photography/photobooks"/>
    <x v="314"/>
    <n v="32.315357142857138"/>
    <x v="6"/>
    <x v="9"/>
  </r>
  <r>
    <n v="357"/>
    <x v="322"/>
    <s v="The last few hours to be part of this immersive film that touches the eternal. We have stretched our goal for editing and sound design."/>
    <n v="15000"/>
    <n v="26100"/>
    <x v="0"/>
    <x v="0"/>
    <s v="USD"/>
    <n v="1429852797"/>
    <x v="322"/>
    <b v="1"/>
    <x v="170"/>
    <b v="1"/>
    <s v="film &amp; video/documentary"/>
    <x v="315"/>
    <n v="86.138613861386133"/>
    <x v="4"/>
    <x v="1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x v="323"/>
    <b v="0"/>
    <x v="133"/>
    <b v="1"/>
    <s v="film &amp; video/shorts"/>
    <x v="316"/>
    <n v="86.666666666666671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x v="324"/>
    <b v="0"/>
    <x v="248"/>
    <b v="1"/>
    <s v="publishing/nonfiction"/>
    <x v="317"/>
    <n v="32.074074074074076"/>
    <x v="5"/>
    <x v="15"/>
  </r>
  <r>
    <n v="2291"/>
    <x v="325"/>
    <s v="So we've recorded a 5-song EP with a 2-time Grammy winner, but we need to raise the  $$$ to mix, master and press it to CD and vinyl!"/>
    <n v="2500"/>
    <n v="4320"/>
    <x v="0"/>
    <x v="0"/>
    <s v="USD"/>
    <n v="1335153600"/>
    <x v="325"/>
    <b v="0"/>
    <x v="249"/>
    <b v="1"/>
    <s v="music/rock"/>
    <x v="318"/>
    <n v="100.46511627906976"/>
    <x v="2"/>
    <x v="2"/>
  </r>
  <r>
    <n v="2445"/>
    <x v="326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6"/>
    <b v="0"/>
    <x v="250"/>
    <b v="1"/>
    <s v="food/small batch"/>
    <x v="318"/>
    <n v="75.130434782608702"/>
    <x v="7"/>
    <x v="11"/>
  </r>
  <r>
    <n v="1881"/>
    <x v="327"/>
    <s v="We're now raising money to produce a music video. Those who donate get a vote in deciding which song!"/>
    <n v="2000"/>
    <n v="3453.69"/>
    <x v="0"/>
    <x v="0"/>
    <s v="USD"/>
    <n v="1425955189"/>
    <x v="327"/>
    <b v="0"/>
    <x v="251"/>
    <b v="1"/>
    <s v="music/indie rock"/>
    <x v="319"/>
    <n v="49.338428571428572"/>
    <x v="2"/>
    <x v="13"/>
  </r>
  <r>
    <n v="1933"/>
    <x v="328"/>
    <s v="After years of preparation and planning, Magic Punches are going to record their debut LP at Type Foundry Studios with John Askew."/>
    <n v="6000"/>
    <n v="10346"/>
    <x v="0"/>
    <x v="0"/>
    <s v="USD"/>
    <n v="1411787307"/>
    <x v="328"/>
    <b v="0"/>
    <x v="252"/>
    <b v="1"/>
    <s v="music/indie rock"/>
    <x v="320"/>
    <n v="94.054545454545448"/>
    <x v="2"/>
    <x v="13"/>
  </r>
  <r>
    <n v="1218"/>
    <x v="329"/>
    <s v="The Mountaineers Books and I, Carl Battreall, have teamed up to create the first photography book of the legendary Alaska Range."/>
    <n v="9000"/>
    <n v="15505"/>
    <x v="0"/>
    <x v="0"/>
    <s v="USD"/>
    <n v="1446346800"/>
    <x v="329"/>
    <b v="0"/>
    <x v="253"/>
    <b v="1"/>
    <s v="photography/photobooks"/>
    <x v="321"/>
    <n v="174.2134831460674"/>
    <x v="6"/>
    <x v="9"/>
  </r>
  <r>
    <n v="2996"/>
    <x v="330"/>
    <s v="A permanent home for comedy in Connecticut in the heart of downtown Hartford."/>
    <n v="35000"/>
    <n v="60180"/>
    <x v="0"/>
    <x v="0"/>
    <s v="USD"/>
    <n v="1432677240"/>
    <x v="330"/>
    <b v="0"/>
    <x v="209"/>
    <b v="1"/>
    <s v="theater/spaces"/>
    <x v="322"/>
    <n v="153.5204081632653"/>
    <x v="3"/>
    <x v="12"/>
  </r>
  <r>
    <n v="2612"/>
    <x v="331"/>
    <s v="What if we built a rocket that is better than a NASA or commercially available rocket? What if we did it with students?"/>
    <n v="10000"/>
    <n v="17176.13"/>
    <x v="0"/>
    <x v="0"/>
    <s v="USD"/>
    <n v="1420773970"/>
    <x v="331"/>
    <b v="1"/>
    <x v="70"/>
    <b v="1"/>
    <s v="technology/space exploration"/>
    <x v="323"/>
    <n v="58.422210884353746"/>
    <x v="0"/>
    <x v="5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b v="1"/>
    <x v="254"/>
    <b v="1"/>
    <s v="theater/plays"/>
    <x v="324"/>
    <n v="33.025641025641029"/>
    <x v="3"/>
    <x v="4"/>
  </r>
  <r>
    <n v="2976"/>
    <x v="333"/>
    <s v="A play that addresses an important social issue, brought to light by members of the UoM Drama Society."/>
    <n v="70"/>
    <n v="120"/>
    <x v="0"/>
    <x v="1"/>
    <s v="GBP"/>
    <n v="1457870400"/>
    <x v="333"/>
    <b v="0"/>
    <x v="103"/>
    <b v="1"/>
    <s v="theater/plays"/>
    <x v="325"/>
    <n v="8.5714285714285712"/>
    <x v="3"/>
    <x v="4"/>
  </r>
  <r>
    <n v="3343"/>
    <x v="334"/>
    <s v="Two sisters make a set of paper dolls which take them on a journey across lands, creating memories along the way."/>
    <n v="700"/>
    <n v="1200"/>
    <x v="0"/>
    <x v="1"/>
    <s v="GBP"/>
    <n v="1460553480"/>
    <x v="334"/>
    <b v="0"/>
    <x v="232"/>
    <b v="1"/>
    <s v="theater/plays"/>
    <x v="325"/>
    <n v="52.173913043478258"/>
    <x v="3"/>
    <x v="4"/>
  </r>
  <r>
    <n v="2477"/>
    <x v="305"/>
    <s v="Releasing my first album in August, and I need your help in order to get it done!"/>
    <n v="750"/>
    <n v="1285"/>
    <x v="0"/>
    <x v="0"/>
    <s v="USD"/>
    <n v="1344789345"/>
    <x v="335"/>
    <b v="0"/>
    <x v="255"/>
    <b v="1"/>
    <s v="music/indie rock"/>
    <x v="326"/>
    <n v="31.341463414634145"/>
    <x v="2"/>
    <x v="13"/>
  </r>
  <r>
    <n v="1375"/>
    <x v="335"/>
    <s v="Pampa Folks, l'album aux couleurs de dÃ©serts. Le quatuor, crÃ©Ã© en 2015  livre une Ã©nergie brute et prÃ©pare son premier album"/>
    <n v="4000"/>
    <n v="6853"/>
    <x v="0"/>
    <x v="3"/>
    <s v="EUR"/>
    <n v="1484444119"/>
    <x v="336"/>
    <b v="0"/>
    <x v="207"/>
    <b v="1"/>
    <s v="music/rock"/>
    <x v="327"/>
    <n v="62.871559633027523"/>
    <x v="2"/>
    <x v="2"/>
  </r>
  <r>
    <n v="2229"/>
    <x v="336"/>
    <s v="Tessen is an exciting 15 minute card game. Gather mystical animals and use your warriors to defend or steal animals from your opponent."/>
    <n v="8012"/>
    <n v="13704.33"/>
    <x v="0"/>
    <x v="0"/>
    <s v="USD"/>
    <n v="1378180800"/>
    <x v="337"/>
    <b v="0"/>
    <x v="256"/>
    <b v="1"/>
    <s v="games/tabletop games"/>
    <x v="328"/>
    <n v="25.42547309833024"/>
    <x v="1"/>
    <x v="1"/>
  </r>
  <r>
    <n v="1940"/>
    <x v="337"/>
    <s v="K. is about *this* close to finishing up our third record, History Grows.  Now we just need to master it and release it!"/>
    <n v="650"/>
    <n v="1111"/>
    <x v="0"/>
    <x v="0"/>
    <s v="USD"/>
    <n v="1308110340"/>
    <x v="338"/>
    <b v="0"/>
    <x v="257"/>
    <b v="1"/>
    <s v="music/indie rock"/>
    <x v="329"/>
    <n v="35.838709677419352"/>
    <x v="2"/>
    <x v="13"/>
  </r>
  <r>
    <n v="2668"/>
    <x v="338"/>
    <s v="Creativity on the go! |_x000a_CrÃ©ativitÃ© en mouvement !"/>
    <n v="1000"/>
    <n v="1707"/>
    <x v="0"/>
    <x v="7"/>
    <s v="CAD"/>
    <n v="1447079520"/>
    <x v="339"/>
    <b v="0"/>
    <x v="24"/>
    <b v="1"/>
    <s v="technology/makerspaces"/>
    <x v="330"/>
    <n v="60.964285714285715"/>
    <x v="0"/>
    <x v="19"/>
  </r>
  <r>
    <n v="3603"/>
    <x v="339"/>
    <s v="Help produce &quot;Thank You For Waiting,&quot; a new play that explores friendship, loss, and mental illness, at the 2016 Frigid Festival!"/>
    <n v="1500"/>
    <n v="2560"/>
    <x v="0"/>
    <x v="0"/>
    <s v="USD"/>
    <n v="1446759880"/>
    <x v="340"/>
    <b v="0"/>
    <x v="258"/>
    <b v="1"/>
    <s v="theater/plays"/>
    <x v="331"/>
    <n v="44.912280701754383"/>
    <x v="3"/>
    <x v="4"/>
  </r>
  <r>
    <n v="2302"/>
    <x v="340"/>
    <s v="Wildcat Strike is looking to complete it's second full length album, titled &quot;Digital Age&quot;, and we want you to be a part of it!"/>
    <n v="2300"/>
    <n v="3925"/>
    <x v="0"/>
    <x v="0"/>
    <s v="USD"/>
    <n v="1388473200"/>
    <x v="341"/>
    <b v="1"/>
    <x v="259"/>
    <b v="1"/>
    <s v="music/indie rock"/>
    <x v="332"/>
    <n v="46.176470588235297"/>
    <x v="2"/>
    <x v="13"/>
  </r>
  <r>
    <n v="3449"/>
    <x v="341"/>
    <s v="Help us produce this original play! The play will be presented at the LSTFI July 12-14. Follow us on Facebook."/>
    <n v="800"/>
    <n v="1365"/>
    <x v="0"/>
    <x v="0"/>
    <s v="USD"/>
    <n v="1468036800"/>
    <x v="342"/>
    <b v="0"/>
    <x v="135"/>
    <b v="1"/>
    <s v="theater/plays"/>
    <x v="333"/>
    <n v="68.25"/>
    <x v="3"/>
    <x v="4"/>
  </r>
  <r>
    <n v="3293"/>
    <x v="342"/>
    <s v="In 1917 Rudolf Steiner's Threefold Social Organism was an attempt to save a devastated Europe. 100 years later do we have a new chance?"/>
    <n v="4500"/>
    <n v="7670"/>
    <x v="0"/>
    <x v="11"/>
    <s v="NZD"/>
    <n v="1488622352"/>
    <x v="343"/>
    <b v="0"/>
    <x v="260"/>
    <b v="1"/>
    <s v="theater/plays"/>
    <x v="334"/>
    <n v="84.285714285714292"/>
    <x v="3"/>
    <x v="4"/>
  </r>
  <r>
    <n v="2730"/>
    <x v="343"/>
    <s v="The world's most powerful portable speaker and guitar amplifier. Turns any surface into a speaker."/>
    <n v="27000"/>
    <n v="45979.01"/>
    <x v="0"/>
    <x v="0"/>
    <s v="USD"/>
    <n v="1366635575"/>
    <x v="344"/>
    <b v="0"/>
    <x v="218"/>
    <b v="1"/>
    <s v="technology/hardware"/>
    <x v="335"/>
    <n v="67.417903225806455"/>
    <x v="0"/>
    <x v="0"/>
  </r>
  <r>
    <n v="346"/>
    <x v="344"/>
    <s v="Engineering students and adults with cerebral palsy learn to communicate, connect and cultivate their abilities by making movies."/>
    <n v="10000"/>
    <n v="17028.88"/>
    <x v="0"/>
    <x v="0"/>
    <s v="USD"/>
    <n v="1444824021"/>
    <x v="345"/>
    <b v="1"/>
    <x v="261"/>
    <b v="1"/>
    <s v="film &amp; video/documentary"/>
    <x v="336"/>
    <n v="90.579148936170213"/>
    <x v="4"/>
    <x v="14"/>
  </r>
  <r>
    <n v="2834"/>
    <x v="345"/>
    <s v="Thank You For Smoking. A play about love, 5 trillion cigarettes and how the Flintstones earned the tobacco industry millions."/>
    <n v="800"/>
    <n v="1360"/>
    <x v="0"/>
    <x v="1"/>
    <s v="GBP"/>
    <n v="1422658930"/>
    <x v="346"/>
    <b v="0"/>
    <x v="262"/>
    <b v="1"/>
    <s v="theater/plays"/>
    <x v="337"/>
    <n v="64.761904761904759"/>
    <x v="3"/>
    <x v="4"/>
  </r>
  <r>
    <n v="1640"/>
    <x v="346"/>
    <s v="We are a friendly neighborhood electronic pop duo from Los Angeles. We want to shoot a music video for a song from our debut album."/>
    <n v="400"/>
    <n v="679.44"/>
    <x v="0"/>
    <x v="0"/>
    <s v="USD"/>
    <n v="1280800740"/>
    <x v="347"/>
    <b v="0"/>
    <x v="118"/>
    <b v="1"/>
    <s v="music/rock"/>
    <x v="338"/>
    <n v="39.967058823529413"/>
    <x v="2"/>
    <x v="2"/>
  </r>
  <r>
    <n v="2615"/>
    <x v="347"/>
    <s v="Mission to launch a vintage Action Man and Space Capsule into space and film from his birthplace in UK to mark his 50th Anniversary."/>
    <n v="2001"/>
    <n v="3397"/>
    <x v="0"/>
    <x v="1"/>
    <s v="GBP"/>
    <n v="1462017600"/>
    <x v="348"/>
    <b v="0"/>
    <x v="263"/>
    <b v="1"/>
    <s v="technology/space exploration"/>
    <x v="339"/>
    <n v="47.180555555555557"/>
    <x v="0"/>
    <x v="5"/>
  </r>
  <r>
    <n v="3521"/>
    <x v="348"/>
    <s v="A professionally directed/acted workshop &amp; reading for a new play depicting sexual addiction and its crippling effect on relationships."/>
    <n v="350"/>
    <n v="593"/>
    <x v="0"/>
    <x v="0"/>
    <s v="USD"/>
    <n v="1411980020"/>
    <x v="349"/>
    <b v="0"/>
    <x v="175"/>
    <b v="1"/>
    <s v="theater/plays"/>
    <x v="340"/>
    <n v="45.615384615384613"/>
    <x v="3"/>
    <x v="4"/>
  </r>
  <r>
    <n v="2249"/>
    <x v="349"/>
    <s v="March with the legions against the enemies of Rome in this role-playing game of military adventures."/>
    <n v="3500"/>
    <n v="5907"/>
    <x v="0"/>
    <x v="0"/>
    <s v="USD"/>
    <n v="1364917965"/>
    <x v="350"/>
    <b v="0"/>
    <x v="264"/>
    <b v="1"/>
    <s v="games/tabletop games"/>
    <x v="341"/>
    <n v="32.81666666666667"/>
    <x v="1"/>
    <x v="1"/>
  </r>
  <r>
    <n v="2058"/>
    <x v="350"/>
    <s v="Making using the serial terminal on the Raspberry Pi as easy as Pi!"/>
    <n v="2560"/>
    <n v="4308"/>
    <x v="0"/>
    <x v="1"/>
    <s v="GBP"/>
    <n v="1425326400"/>
    <x v="351"/>
    <b v="0"/>
    <x v="265"/>
    <b v="1"/>
    <s v="technology/hardware"/>
    <x v="342"/>
    <n v="10.507317073170732"/>
    <x v="0"/>
    <x v="0"/>
  </r>
  <r>
    <n v="3028"/>
    <x v="351"/>
    <s v="We have a space! Help us fill it with a stage, chairs, gear and audiences' laughter!"/>
    <n v="5000"/>
    <n v="8401"/>
    <x v="0"/>
    <x v="0"/>
    <s v="USD"/>
    <n v="1471242025"/>
    <x v="352"/>
    <b v="0"/>
    <x v="165"/>
    <b v="1"/>
    <s v="theater/spaces"/>
    <x v="343"/>
    <n v="84.858585858585855"/>
    <x v="3"/>
    <x v="12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b v="0"/>
    <x v="266"/>
    <b v="1"/>
    <s v="food/small batch"/>
    <x v="344"/>
    <n v="75.666666666666671"/>
    <x v="7"/>
    <x v="11"/>
  </r>
  <r>
    <n v="1957"/>
    <x v="353"/>
    <s v="An open hardware platform for the best microcontroller in the world."/>
    <n v="30000"/>
    <n v="50251.41"/>
    <x v="0"/>
    <x v="0"/>
    <s v="USD"/>
    <n v="1351304513"/>
    <x v="354"/>
    <b v="1"/>
    <x v="267"/>
    <b v="1"/>
    <s v="technology/hardware"/>
    <x v="345"/>
    <n v="76.138500000000008"/>
    <x v="0"/>
    <x v="0"/>
  </r>
  <r>
    <n v="1400"/>
    <x v="354"/>
    <s v="We're looking to our fans to help partially fund the new album. It's 12 tracks in length &amp; will be a musical trip like no other!"/>
    <n v="350"/>
    <n v="586"/>
    <x v="0"/>
    <x v="1"/>
    <s v="GBP"/>
    <n v="1465709400"/>
    <x v="355"/>
    <b v="0"/>
    <x v="204"/>
    <b v="1"/>
    <s v="music/rock"/>
    <x v="346"/>
    <n v="17.235294117647058"/>
    <x v="2"/>
    <x v="2"/>
  </r>
  <r>
    <n v="2055"/>
    <x v="355"/>
    <s v="An Arduino compatible shield matched with a web based tutorial system to teach you how to talk with I2C and SPI components."/>
    <n v="6000"/>
    <n v="10045"/>
    <x v="0"/>
    <x v="0"/>
    <s v="USD"/>
    <n v="1417579200"/>
    <x v="356"/>
    <b v="0"/>
    <x v="268"/>
    <b v="1"/>
    <s v="technology/hardware"/>
    <x v="347"/>
    <n v="99.455445544554451"/>
    <x v="0"/>
    <x v="0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x v="357"/>
    <b v="0"/>
    <x v="189"/>
    <b v="1"/>
    <s v="music/rock"/>
    <x v="348"/>
    <n v="75.765151515151516"/>
    <x v="2"/>
    <x v="2"/>
  </r>
  <r>
    <n v="35"/>
    <x v="357"/>
    <s v="Why Adam? is an independent TV show that explores concepts of basic science in everyday life."/>
    <n v="1000"/>
    <n v="1665"/>
    <x v="0"/>
    <x v="0"/>
    <s v="USD"/>
    <n v="1430179200"/>
    <x v="358"/>
    <b v="0"/>
    <x v="24"/>
    <b v="1"/>
    <s v="film &amp; video/television"/>
    <x v="349"/>
    <n v="59.464285714285715"/>
    <x v="4"/>
    <x v="16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b v="1"/>
    <x v="204"/>
    <b v="1"/>
    <s v="music/rock"/>
    <x v="350"/>
    <n v="31.823529411764707"/>
    <x v="2"/>
    <x v="2"/>
  </r>
  <r>
    <n v="3048"/>
    <x v="359"/>
    <s v="By matching donations up to $5000, Jack Kesler and Maurice Richards have challenged YOU to help Urbanite outfit their brand new space."/>
    <n v="5000"/>
    <n v="8320"/>
    <x v="0"/>
    <x v="0"/>
    <s v="USD"/>
    <n v="1420060920"/>
    <x v="360"/>
    <b v="0"/>
    <x v="171"/>
    <b v="1"/>
    <s v="theater/spaces"/>
    <x v="351"/>
    <n v="177.02127659574469"/>
    <x v="3"/>
    <x v="12"/>
  </r>
  <r>
    <n v="1501"/>
    <x v="360"/>
    <s v="A hardcover book of surf, outdoor and nature photos from the British Columbia coast."/>
    <n v="52000"/>
    <n v="86492"/>
    <x v="0"/>
    <x v="7"/>
    <s v="CAD"/>
    <n v="1436364023"/>
    <x v="361"/>
    <b v="1"/>
    <x v="269"/>
    <b v="1"/>
    <s v="photography/photobooks"/>
    <x v="352"/>
    <n v="97.731073446327684"/>
    <x v="6"/>
    <x v="9"/>
  </r>
  <r>
    <n v="2637"/>
    <x v="361"/>
    <s v="Help us collect the data to solve the mystery of the century: Is light slowing down?"/>
    <n v="500"/>
    <n v="831"/>
    <x v="0"/>
    <x v="0"/>
    <s v="USD"/>
    <n v="1476277875"/>
    <x v="362"/>
    <b v="0"/>
    <x v="87"/>
    <b v="1"/>
    <s v="technology/space exploration"/>
    <x v="353"/>
    <n v="31.96153846153846"/>
    <x v="0"/>
    <x v="5"/>
  </r>
  <r>
    <n v="1888"/>
    <x v="362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3"/>
    <b v="0"/>
    <x v="253"/>
    <b v="1"/>
    <s v="music/indie rock"/>
    <x v="354"/>
    <n v="46.651685393258425"/>
    <x v="2"/>
    <x v="13"/>
  </r>
  <r>
    <n v="1760"/>
    <x v="363"/>
    <s v="Thank you all so much for your pledges! We reached the goal! To continue supporting or for any questions email arisjerome@gmail.com"/>
    <n v="5000"/>
    <n v="8272"/>
    <x v="0"/>
    <x v="0"/>
    <s v="USD"/>
    <n v="1456416513"/>
    <x v="364"/>
    <b v="0"/>
    <x v="150"/>
    <b v="1"/>
    <s v="photography/photobooks"/>
    <x v="355"/>
    <n v="81.098039215686271"/>
    <x v="6"/>
    <x v="9"/>
  </r>
  <r>
    <n v="12"/>
    <x v="364"/>
    <s v="Spinward Traveller is based on the award winning role-playing game. Launch your imagination into the Traveller universe at Jump 6."/>
    <n v="30000"/>
    <n v="49588"/>
    <x v="0"/>
    <x v="0"/>
    <s v="USD"/>
    <n v="1405479600"/>
    <x v="365"/>
    <b v="0"/>
    <x v="270"/>
    <b v="1"/>
    <s v="film &amp; video/television"/>
    <x v="356"/>
    <n v="59.961305925030231"/>
    <x v="4"/>
    <x v="16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x v="366"/>
    <b v="0"/>
    <x v="137"/>
    <b v="1"/>
    <s v="technology/space exploration"/>
    <x v="357"/>
    <n v="10.040816326530612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x v="367"/>
    <b v="1"/>
    <x v="271"/>
    <b v="1"/>
    <s v="theater/plays"/>
    <x v="357"/>
    <n v="70.285714285714292"/>
    <x v="3"/>
    <x v="4"/>
  </r>
  <r>
    <n v="1464"/>
    <x v="367"/>
    <s v="The Best Science Media on the Web"/>
    <n v="5000"/>
    <n v="8160"/>
    <x v="0"/>
    <x v="0"/>
    <s v="USD"/>
    <n v="1361029958"/>
    <x v="368"/>
    <b v="1"/>
    <x v="272"/>
    <b v="1"/>
    <s v="publishing/radio &amp; podcasts"/>
    <x v="358"/>
    <n v="34.871794871794869"/>
    <x v="5"/>
    <x v="8"/>
  </r>
  <r>
    <n v="3165"/>
    <x v="368"/>
    <s v="THE MOON PLAY is a new play written by Carolyn Gilliam. The play follows an astronaut on the moon who has lost his reason to explore."/>
    <n v="750"/>
    <n v="1220"/>
    <x v="0"/>
    <x v="0"/>
    <s v="USD"/>
    <n v="1304395140"/>
    <x v="369"/>
    <b v="1"/>
    <x v="262"/>
    <b v="1"/>
    <s v="theater/plays"/>
    <x v="359"/>
    <n v="58.095238095238095"/>
    <x v="3"/>
    <x v="4"/>
  </r>
  <r>
    <n v="2222"/>
    <x v="369"/>
    <s v="Passing Shot is a tennis dice game for two players. Strategic use of the dice rolls allow you to score points to win game, set &amp; match."/>
    <n v="500"/>
    <n v="813"/>
    <x v="0"/>
    <x v="0"/>
    <s v="USD"/>
    <n v="1327776847"/>
    <x v="370"/>
    <b v="0"/>
    <x v="119"/>
    <b v="1"/>
    <s v="games/tabletop games"/>
    <x v="360"/>
    <n v="27.1"/>
    <x v="1"/>
    <x v="1"/>
  </r>
  <r>
    <n v="2969"/>
    <x v="370"/>
    <s v="A poignant &amp; hilarious tale of Charlie Brown &amp; friends navigating high school. A fresh take on the off Broadway hit by YYC artists."/>
    <n v="1000"/>
    <n v="1625"/>
    <x v="0"/>
    <x v="7"/>
    <s v="CAD"/>
    <n v="1430693460"/>
    <x v="371"/>
    <b v="0"/>
    <x v="118"/>
    <b v="1"/>
    <s v="theater/plays"/>
    <x v="361"/>
    <n v="95.588235294117652"/>
    <x v="3"/>
    <x v="4"/>
  </r>
  <r>
    <n v="3610"/>
    <x v="371"/>
    <s v="The Florence Company premieres its first stage play at the Chelsea Theatre in London with an original piece of writing"/>
    <n v="1000"/>
    <n v="1623"/>
    <x v="0"/>
    <x v="1"/>
    <s v="GBP"/>
    <n v="1439806936"/>
    <x v="372"/>
    <b v="0"/>
    <x v="257"/>
    <b v="1"/>
    <s v="theater/plays"/>
    <x v="362"/>
    <n v="52.354838709677416"/>
    <x v="3"/>
    <x v="4"/>
  </r>
  <r>
    <n v="1275"/>
    <x v="372"/>
    <s v="ONLY A FEW HOURS LEFT TO GET YOUR ADVANCE COPY OF &quot;DANGEROUSLY CLOSE&quot; and to check out our other cool rewards!"/>
    <n v="15000"/>
    <n v="24321.1"/>
    <x v="0"/>
    <x v="0"/>
    <s v="USD"/>
    <n v="1375908587"/>
    <x v="373"/>
    <b v="1"/>
    <x v="273"/>
    <b v="1"/>
    <s v="music/rock"/>
    <x v="363"/>
    <n v="62.522107969151669"/>
    <x v="2"/>
    <x v="2"/>
  </r>
  <r>
    <n v="1517"/>
    <x v="373"/>
    <s v="THE WATCHERS is the first book of photos by Haley Morris-Cafiero.  It will contain the images from Wait Watchers and new photos."/>
    <n v="15000"/>
    <n v="24297"/>
    <x v="0"/>
    <x v="0"/>
    <s v="USD"/>
    <n v="1417845600"/>
    <x v="374"/>
    <b v="1"/>
    <x v="274"/>
    <b v="1"/>
    <s v="photography/photobooks"/>
    <x v="364"/>
    <n v="39.507317073170732"/>
    <x v="6"/>
    <x v="9"/>
  </r>
  <r>
    <n v="2023"/>
    <x v="374"/>
    <s v="A digital window that opens to beautiful scenery from around the world with 4K-shot videos and sound. Place it anywhere, be anywhere."/>
    <n v="100000"/>
    <n v="161459"/>
    <x v="0"/>
    <x v="0"/>
    <s v="USD"/>
    <n v="1434017153"/>
    <x v="375"/>
    <b v="1"/>
    <x v="275"/>
    <b v="1"/>
    <s v="technology/hardware"/>
    <x v="365"/>
    <n v="457.39093484419266"/>
    <x v="0"/>
    <x v="0"/>
  </r>
  <r>
    <n v="2179"/>
    <x v="375"/>
    <s v="Woodhouse is making an EP!  If you are a fan of whiskey and loud guitars, contribute to the cause!"/>
    <n v="1000"/>
    <n v="1614"/>
    <x v="0"/>
    <x v="0"/>
    <s v="USD"/>
    <n v="1428725192"/>
    <x v="376"/>
    <b v="0"/>
    <x v="262"/>
    <b v="1"/>
    <s v="music/rock"/>
    <x v="366"/>
    <n v="76.857142857142861"/>
    <x v="2"/>
    <x v="2"/>
  </r>
  <r>
    <n v="3231"/>
    <x v="376"/>
    <s v="Help us reach our &quot;stretch goal&quot; of $2000! We are an adult group specializing in adapting works of fiction for the stage."/>
    <n v="1000"/>
    <n v="1610"/>
    <x v="0"/>
    <x v="0"/>
    <s v="USD"/>
    <n v="1460846347"/>
    <x v="377"/>
    <b v="0"/>
    <x v="24"/>
    <b v="1"/>
    <s v="theater/plays"/>
    <x v="367"/>
    <n v="57.5"/>
    <x v="3"/>
    <x v="4"/>
  </r>
  <r>
    <n v="1666"/>
    <x v="377"/>
    <s v="Play a KEY role in Venus On Fire's success - Working with a World Class Producer to make a memorable EP."/>
    <n v="2500"/>
    <n v="4022"/>
    <x v="0"/>
    <x v="0"/>
    <s v="USD"/>
    <n v="1364447073"/>
    <x v="378"/>
    <b v="0"/>
    <x v="276"/>
    <b v="1"/>
    <s v="music/pop"/>
    <x v="368"/>
    <n v="41.04081632653061"/>
    <x v="2"/>
    <x v="7"/>
  </r>
  <r>
    <n v="1188"/>
    <x v="378"/>
    <s v="A photobook of young dancers and their inspiring stories, photographed in beautiful and unique locations."/>
    <n v="2000"/>
    <n v="3211"/>
    <x v="0"/>
    <x v="7"/>
    <s v="CAD"/>
    <n v="1482943740"/>
    <x v="379"/>
    <b v="0"/>
    <x v="259"/>
    <b v="1"/>
    <s v="photography/photobooks"/>
    <x v="369"/>
    <n v="37.776470588235291"/>
    <x v="6"/>
    <x v="9"/>
  </r>
  <r>
    <n v="3166"/>
    <x v="379"/>
    <s v="VERDIGRIS: A play written by Jim Beaver, star of Supernatural and Deadwood, opening March 2015 at Theatre West in Los Angeles."/>
    <n v="35000"/>
    <n v="56079.83"/>
    <x v="0"/>
    <x v="0"/>
    <s v="USD"/>
    <n v="1416988740"/>
    <x v="380"/>
    <b v="1"/>
    <x v="277"/>
    <b v="1"/>
    <s v="theater/plays"/>
    <x v="370"/>
    <n v="60.300892473118282"/>
    <x v="3"/>
    <x v="4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x v="381"/>
    <b v="0"/>
    <x v="175"/>
    <b v="1"/>
    <s v="publishing/nonfiction"/>
    <x v="371"/>
    <n v="4.9230769230769234"/>
    <x v="5"/>
    <x v="15"/>
  </r>
  <r>
    <n v="3835"/>
    <x v="381"/>
    <s v="IT DOESN'T MATTER is a new comedic piece of political theatre written by three enthusiastic students. Help us produce it at LIPA!"/>
    <n v="200"/>
    <n v="320"/>
    <x v="0"/>
    <x v="1"/>
    <s v="GBP"/>
    <n v="1461278208"/>
    <x v="382"/>
    <b v="0"/>
    <x v="278"/>
    <b v="1"/>
    <s v="theater/plays"/>
    <x v="371"/>
    <n v="40"/>
    <x v="3"/>
    <x v="4"/>
  </r>
  <r>
    <n v="813"/>
    <x v="382"/>
    <s v="A pre order campaign to fund the pressing of our second full length vinyl LP"/>
    <n v="1500"/>
    <n v="2399.94"/>
    <x v="0"/>
    <x v="0"/>
    <s v="USD"/>
    <n v="1342825365"/>
    <x v="383"/>
    <b v="0"/>
    <x v="151"/>
    <b v="1"/>
    <s v="music/rock"/>
    <x v="372"/>
    <n v="24.999375000000001"/>
    <x v="2"/>
    <x v="2"/>
  </r>
  <r>
    <n v="13"/>
    <x v="383"/>
    <s v="A travel series hosted by touring musicians that profiles a different American city in each episode."/>
    <n v="3500"/>
    <n v="5599"/>
    <x v="0"/>
    <x v="0"/>
    <s v="USD"/>
    <n v="1466713620"/>
    <x v="384"/>
    <b v="0"/>
    <x v="279"/>
    <b v="1"/>
    <s v="film &amp; video/television"/>
    <x v="373"/>
    <n v="109.78431372549019"/>
    <x v="4"/>
    <x v="16"/>
  </r>
  <r>
    <n v="3483"/>
    <x v="384"/>
    <s v="Join 5 high school teachers in the lounge of every high school in America.  Hear what they never say in the classroom."/>
    <n v="3350"/>
    <n v="5358"/>
    <x v="0"/>
    <x v="0"/>
    <s v="USD"/>
    <n v="1404403381"/>
    <x v="385"/>
    <b v="0"/>
    <x v="205"/>
    <b v="1"/>
    <s v="theater/plays"/>
    <x v="374"/>
    <n v="40.285714285714285"/>
    <x v="3"/>
    <x v="4"/>
  </r>
  <r>
    <n v="3309"/>
    <x v="385"/>
    <s v="Two unlikely friends, a garage, tinned beans &amp; the end of the world."/>
    <n v="350"/>
    <n v="558"/>
    <x v="0"/>
    <x v="1"/>
    <s v="GBP"/>
    <n v="1476632178"/>
    <x v="386"/>
    <b v="0"/>
    <x v="257"/>
    <b v="1"/>
    <s v="theater/plays"/>
    <x v="375"/>
    <n v="18"/>
    <x v="3"/>
    <x v="4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b v="0"/>
    <x v="9"/>
    <b v="1"/>
    <s v="technology/makerspaces"/>
    <x v="376"/>
    <n v="77.327718446601949"/>
    <x v="0"/>
    <x v="19"/>
  </r>
  <r>
    <n v="1219"/>
    <x v="387"/>
    <s v="The Box is a fine art book of Ron Amato's innovative and seductive photography project."/>
    <n v="16350"/>
    <n v="26024"/>
    <x v="0"/>
    <x v="0"/>
    <s v="USD"/>
    <n v="1476961513"/>
    <x v="388"/>
    <b v="0"/>
    <x v="199"/>
    <b v="1"/>
    <s v="photography/photobooks"/>
    <x v="377"/>
    <n v="102.86166007905139"/>
    <x v="6"/>
    <x v="9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b v="0"/>
    <x v="93"/>
    <b v="1"/>
    <s v="publishing/nonfiction"/>
    <x v="378"/>
    <n v="68.345323741007192"/>
    <x v="5"/>
    <x v="15"/>
  </r>
  <r>
    <n v="3491"/>
    <x v="389"/>
    <s v="Shakespeare Company at UCLA presents The Tempest under the stars in the Fowler Museum Amphitheater. Bring your blankets and enjoy!"/>
    <n v="500"/>
    <n v="791"/>
    <x v="0"/>
    <x v="0"/>
    <s v="USD"/>
    <n v="1431928784"/>
    <x v="390"/>
    <b v="0"/>
    <x v="183"/>
    <b v="1"/>
    <s v="theater/plays"/>
    <x v="379"/>
    <n v="79.099999999999994"/>
    <x v="3"/>
    <x v="4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b v="0"/>
    <x v="134"/>
    <b v="1"/>
    <s v="theater/spaces"/>
    <x v="380"/>
    <n v="158"/>
    <x v="3"/>
    <x v="12"/>
  </r>
  <r>
    <n v="2630"/>
    <x v="391"/>
    <s v="Free and easy to use information when asteroids pass closer than the Moon. Stretch - take photos of all of these asteroids"/>
    <n v="2000"/>
    <n v="3158"/>
    <x v="0"/>
    <x v="6"/>
    <s v="AUD"/>
    <n v="1467280800"/>
    <x v="392"/>
    <b v="0"/>
    <x v="248"/>
    <b v="1"/>
    <s v="technology/space exploration"/>
    <x v="381"/>
    <n v="38.987654320987652"/>
    <x v="0"/>
    <x v="5"/>
  </r>
  <r>
    <n v="2227"/>
    <x v="392"/>
    <s v="Mechabrick is a set of precision plastic kits to convert your Minifigs into robots then battle with them in an exciting board game."/>
    <n v="13000"/>
    <n v="20459"/>
    <x v="0"/>
    <x v="1"/>
    <s v="GBP"/>
    <n v="1384374155"/>
    <x v="393"/>
    <b v="0"/>
    <x v="280"/>
    <b v="1"/>
    <s v="games/tabletop games"/>
    <x v="382"/>
    <n v="67.970099667774093"/>
    <x v="1"/>
    <x v="1"/>
  </r>
  <r>
    <n v="279"/>
    <x v="393"/>
    <s v="This documentary film is an intimate portrait of love and loss that observes family and nature undergoing the cycle of birth to death."/>
    <n v="17000"/>
    <n v="26744.11"/>
    <x v="0"/>
    <x v="0"/>
    <s v="USD"/>
    <n v="1488160860"/>
    <x v="394"/>
    <b v="1"/>
    <x v="281"/>
    <b v="1"/>
    <s v="film &amp; video/documentary"/>
    <x v="383"/>
    <n v="87.685606557377056"/>
    <x v="4"/>
    <x v="14"/>
  </r>
  <r>
    <n v="1515"/>
    <x v="394"/>
    <s v="Eyes as Big as Plates - The book! Featuring over 50 portraits, field notes and behind the scenes stories from seniors around the world."/>
    <n v="300000"/>
    <n v="471567"/>
    <x v="0"/>
    <x v="12"/>
    <s v="NOK"/>
    <n v="1458104697"/>
    <x v="395"/>
    <b v="1"/>
    <x v="282"/>
    <b v="1"/>
    <s v="photography/photobooks"/>
    <x v="384"/>
    <n v="849.67027027027029"/>
    <x v="6"/>
    <x v="9"/>
  </r>
  <r>
    <n v="2314"/>
    <x v="395"/>
    <s v="Eliot &amp; Eads, an Americana rock band of St. Louis natives, is recording an album about the heartland. Help them complete the record!"/>
    <n v="1200"/>
    <n v="1883.64"/>
    <x v="0"/>
    <x v="0"/>
    <s v="USD"/>
    <n v="1339074857"/>
    <x v="396"/>
    <b v="1"/>
    <x v="61"/>
    <b v="1"/>
    <s v="music/indie rock"/>
    <x v="385"/>
    <n v="37.672800000000002"/>
    <x v="2"/>
    <x v="13"/>
  </r>
  <r>
    <n v="3013"/>
    <x v="396"/>
    <s v="Barebones Productions is developing a new theater and performance facility in Braddock, Pa. &quot;The barebones black box&quot;"/>
    <n v="10000"/>
    <n v="15696"/>
    <x v="0"/>
    <x v="0"/>
    <s v="USD"/>
    <n v="1434917049"/>
    <x v="397"/>
    <b v="0"/>
    <x v="220"/>
    <b v="1"/>
    <s v="theater/spaces"/>
    <x v="386"/>
    <n v="146.69158878504672"/>
    <x v="3"/>
    <x v="12"/>
  </r>
  <r>
    <n v="1959"/>
    <x v="397"/>
    <s v="A thermometer that connects to the internet to help New York City turn the heat on for thousands of tenants with no heat in the winter."/>
    <n v="10000"/>
    <n v="15673.44"/>
    <x v="0"/>
    <x v="0"/>
    <s v="USD"/>
    <n v="1412121600"/>
    <x v="398"/>
    <b v="1"/>
    <x v="283"/>
    <b v="1"/>
    <s v="technology/hardware"/>
    <x v="387"/>
    <n v="36.965660377358489"/>
    <x v="0"/>
    <x v="0"/>
  </r>
  <r>
    <n v="2523"/>
    <x v="398"/>
    <s v="PATER NOSTER (2003) by Thomas Oboe Lee, scored for baritone solo and string quartet.  Hauntingly beautiful, yet never performed."/>
    <n v="900"/>
    <n v="1408"/>
    <x v="0"/>
    <x v="0"/>
    <s v="USD"/>
    <n v="1416270292"/>
    <x v="399"/>
    <b v="0"/>
    <x v="87"/>
    <b v="1"/>
    <s v="music/classical music"/>
    <x v="388"/>
    <n v="54.153846153846153"/>
    <x v="2"/>
    <x v="18"/>
  </r>
  <r>
    <n v="2543"/>
    <x v="399"/>
    <s v="The Station in Hamtramck is supplementing our studio to accommodate live in-studio performances and recordings.   You can help. "/>
    <n v="250"/>
    <n v="391"/>
    <x v="0"/>
    <x v="0"/>
    <s v="USD"/>
    <n v="1293937200"/>
    <x v="400"/>
    <b v="0"/>
    <x v="175"/>
    <b v="1"/>
    <s v="music/classical music"/>
    <x v="389"/>
    <n v="30.076923076923077"/>
    <x v="2"/>
    <x v="18"/>
  </r>
  <r>
    <n v="2215"/>
    <x v="400"/>
    <s v="Ambient Electro Grind-fest!"/>
    <n v="550"/>
    <n v="860"/>
    <x v="0"/>
    <x v="0"/>
    <s v="USD"/>
    <n v="1331621940"/>
    <x v="401"/>
    <b v="0"/>
    <x v="189"/>
    <b v="1"/>
    <s v="music/electronic music"/>
    <x v="390"/>
    <n v="26.060606060606062"/>
    <x v="2"/>
    <x v="10"/>
  </r>
  <r>
    <n v="3534"/>
    <x v="401"/>
    <s v="A Theatrical Prequel to Hell's Rebels, the current Pathfinder Adventure Path from Paizo Publishing"/>
    <n v="5000"/>
    <n v="7810"/>
    <x v="0"/>
    <x v="0"/>
    <s v="USD"/>
    <n v="1443711623"/>
    <x v="402"/>
    <b v="0"/>
    <x v="79"/>
    <b v="1"/>
    <s v="theater/plays"/>
    <x v="391"/>
    <n v="38.284313725490193"/>
    <x v="3"/>
    <x v="4"/>
  </r>
  <r>
    <n v="280"/>
    <x v="402"/>
    <s v="My latest film Korengal, takes us back to the same valley with the same troops as in my Academy AwardÂ® nominated film Restrepo."/>
    <n v="75000"/>
    <n v="117108"/>
    <x v="0"/>
    <x v="0"/>
    <s v="USD"/>
    <n v="1401459035"/>
    <x v="403"/>
    <b v="1"/>
    <x v="284"/>
    <b v="1"/>
    <s v="film &amp; video/documentary"/>
    <x v="392"/>
    <n v="54.748948106591868"/>
    <x v="4"/>
    <x v="14"/>
  </r>
  <r>
    <n v="274"/>
    <x v="403"/>
    <s v="An intimate documentary sharing the powerful voices of Seattle's Somali refugees and their search for peace in their new home."/>
    <n v="4000"/>
    <n v="6240"/>
    <x v="0"/>
    <x v="0"/>
    <s v="USD"/>
    <n v="1333609140"/>
    <x v="404"/>
    <b v="1"/>
    <x v="210"/>
    <b v="1"/>
    <s v="film &amp; video/documentary"/>
    <x v="393"/>
    <n v="55.221238938053098"/>
    <x v="4"/>
    <x v="14"/>
  </r>
  <r>
    <n v="1631"/>
    <x v="404"/>
    <s v="We're putting together our next studio album, and we want you to be a part of it. Check out the video for some clips from the studio."/>
    <n v="10000"/>
    <n v="15591"/>
    <x v="0"/>
    <x v="0"/>
    <s v="USD"/>
    <n v="1350074261"/>
    <x v="405"/>
    <b v="0"/>
    <x v="205"/>
    <b v="1"/>
    <s v="music/rock"/>
    <x v="394"/>
    <n v="117.22556390977444"/>
    <x v="2"/>
    <x v="2"/>
  </r>
  <r>
    <n v="3716"/>
    <x v="405"/>
    <s v="I am raising money to pay for the rights to produce Sylvia by A.R. Gurney. The show will be a fundraiser for Wayside Waifs."/>
    <n v="800"/>
    <n v="1246"/>
    <x v="0"/>
    <x v="0"/>
    <s v="USD"/>
    <n v="1453411109"/>
    <x v="406"/>
    <b v="0"/>
    <x v="133"/>
    <b v="1"/>
    <s v="theater/plays"/>
    <x v="395"/>
    <n v="51.916666666666664"/>
    <x v="3"/>
    <x v="4"/>
  </r>
  <r>
    <n v="818"/>
    <x v="406"/>
    <s v="Orwell is hitting the road this August for a West Coast tour and we need substantial van repairs in order to get there.  Dates booked."/>
    <n v="350"/>
    <n v="545"/>
    <x v="0"/>
    <x v="0"/>
    <s v="USD"/>
    <n v="1344358860"/>
    <x v="407"/>
    <b v="0"/>
    <x v="108"/>
    <b v="1"/>
    <s v="music/rock"/>
    <x v="396"/>
    <n v="28.684210526315791"/>
    <x v="2"/>
    <x v="2"/>
  </r>
  <r>
    <n v="2553"/>
    <x v="407"/>
    <s v="Help me be one of the first to record these beautiful songs and arrangements by 18-19th century masters of the classical guitar."/>
    <n v="1500"/>
    <n v="2333"/>
    <x v="0"/>
    <x v="0"/>
    <s v="USD"/>
    <n v="1348202807"/>
    <x v="408"/>
    <b v="0"/>
    <x v="123"/>
    <b v="1"/>
    <s v="music/classical music"/>
    <x v="397"/>
    <n v="38.883333333333333"/>
    <x v="2"/>
    <x v="18"/>
  </r>
  <r>
    <n v="727"/>
    <x v="408"/>
    <s v="A surgeon's call for today's Christians to practice biblical compassion. Pre-order now and turn the tide towards the model Christ gave!"/>
    <n v="3500"/>
    <n v="5443"/>
    <x v="0"/>
    <x v="0"/>
    <s v="USD"/>
    <n v="1358198400"/>
    <x v="409"/>
    <b v="0"/>
    <x v="285"/>
    <b v="1"/>
    <s v="publishing/nonfiction"/>
    <x v="398"/>
    <n v="36.530201342281877"/>
    <x v="5"/>
    <x v="15"/>
  </r>
  <r>
    <n v="1625"/>
    <x v="409"/>
    <s v="Progressive metal band Redemption is preparing to film its second live DVD at the Progpower festival in Atlanta, GA in September, 2012."/>
    <n v="7500"/>
    <n v="11650"/>
    <x v="0"/>
    <x v="0"/>
    <s v="USD"/>
    <n v="1347382053"/>
    <x v="410"/>
    <b v="0"/>
    <x v="286"/>
    <b v="1"/>
    <s v="music/rock"/>
    <x v="399"/>
    <n v="112.01923076923077"/>
    <x v="2"/>
    <x v="2"/>
  </r>
  <r>
    <n v="1208"/>
    <x v="410"/>
    <s v="Help me complete the photography and publish a fine art book on White Sands National Monument, a uniquely significant place."/>
    <n v="10000"/>
    <n v="15530"/>
    <x v="0"/>
    <x v="0"/>
    <s v="USD"/>
    <n v="1458835264"/>
    <x v="411"/>
    <b v="0"/>
    <x v="287"/>
    <b v="1"/>
    <s v="photography/photobooks"/>
    <x v="400"/>
    <n v="207.06666666666666"/>
    <x v="6"/>
    <x v="9"/>
  </r>
  <r>
    <n v="26"/>
    <x v="411"/>
    <s v="Highlighting Sicily's points of light: its extraordinary people. Editing phase is now underway!!!"/>
    <n v="1250"/>
    <n v="1940"/>
    <x v="0"/>
    <x v="0"/>
    <s v="USD"/>
    <n v="1408278144"/>
    <x v="412"/>
    <b v="0"/>
    <x v="108"/>
    <b v="1"/>
    <s v="film &amp; video/television"/>
    <x v="401"/>
    <n v="102.10526315789474"/>
    <x v="4"/>
    <x v="16"/>
  </r>
  <r>
    <n v="3486"/>
    <x v="412"/>
    <s v="Dorothy Parker's unforgettable characters come to life onstage in &quot;Might As Well Live&quot; at the 2015 Hollywood Fringe Festival."/>
    <n v="3000"/>
    <n v="4656"/>
    <x v="0"/>
    <x v="0"/>
    <s v="USD"/>
    <n v="1433314740"/>
    <x v="413"/>
    <b v="0"/>
    <x v="246"/>
    <b v="1"/>
    <s v="theater/plays"/>
    <x v="401"/>
    <n v="83.142857142857139"/>
    <x v="3"/>
    <x v="4"/>
  </r>
  <r>
    <n v="850"/>
    <x v="413"/>
    <s v="Help Chicago-based instrumental group Sioum complete the production of their 2nd full-length album."/>
    <n v="4000"/>
    <n v="6207"/>
    <x v="0"/>
    <x v="0"/>
    <s v="USD"/>
    <n v="1461560340"/>
    <x v="414"/>
    <b v="0"/>
    <x v="205"/>
    <b v="1"/>
    <s v="music/metal"/>
    <x v="402"/>
    <n v="46.669172932330824"/>
    <x v="2"/>
    <x v="17"/>
  </r>
  <r>
    <n v="1761"/>
    <x v="414"/>
    <s v="A hardcover photobook telling the naked truth of a young photographers journey."/>
    <n v="100"/>
    <n v="155"/>
    <x v="0"/>
    <x v="1"/>
    <s v="GBP"/>
    <n v="1442065060"/>
    <x v="415"/>
    <b v="0"/>
    <x v="5"/>
    <b v="1"/>
    <s v="photography/photobooks"/>
    <x v="403"/>
    <n v="51.666666666666664"/>
    <x v="6"/>
    <x v="9"/>
  </r>
  <r>
    <n v="3696"/>
    <x v="415"/>
    <s v="We are 10 years old - please help us celebrate the last 10 years and secure our future for the next 10 years."/>
    <n v="2000"/>
    <n v="3100"/>
    <x v="0"/>
    <x v="1"/>
    <s v="GBP"/>
    <n v="1423838916"/>
    <x v="416"/>
    <b v="0"/>
    <x v="254"/>
    <b v="1"/>
    <s v="theater/plays"/>
    <x v="403"/>
    <n v="39.743589743589745"/>
    <x v="3"/>
    <x v="4"/>
  </r>
  <r>
    <n v="1274"/>
    <x v="416"/>
    <s v="Sun Shot is the working title of Assembly of Dust's new studio release.  It features 9 brand new songs and 4 never recorded"/>
    <n v="25000"/>
    <n v="38743.839999999997"/>
    <x v="0"/>
    <x v="0"/>
    <s v="USD"/>
    <n v="1346344425"/>
    <x v="417"/>
    <b v="1"/>
    <x v="288"/>
    <b v="1"/>
    <s v="music/rock"/>
    <x v="404"/>
    <n v="82.963254817987149"/>
    <x v="2"/>
    <x v="2"/>
  </r>
  <r>
    <n v="1278"/>
    <x v="417"/>
    <s v="The Bitter Suite is a 5 song rock medley to be released as a limited edition 180 gram vinyl record with custom etching on the B side."/>
    <n v="6500"/>
    <n v="10071"/>
    <x v="0"/>
    <x v="0"/>
    <s v="USD"/>
    <n v="1403661600"/>
    <x v="418"/>
    <b v="1"/>
    <x v="289"/>
    <b v="1"/>
    <s v="music/rock"/>
    <x v="405"/>
    <n v="53.005263157894738"/>
    <x v="2"/>
    <x v="2"/>
  </r>
  <r>
    <n v="62"/>
    <x v="418"/>
    <s v="A man is forced to repeatedly crawl through a mysterious maze not knowing who captured him or why, but he is determined to find out."/>
    <n v="3000"/>
    <n v="4642"/>
    <x v="0"/>
    <x v="0"/>
    <s v="USD"/>
    <n v="1362337878"/>
    <x v="419"/>
    <b v="0"/>
    <x v="201"/>
    <b v="1"/>
    <s v="film &amp; video/shorts"/>
    <x v="406"/>
    <n v="96.708333333333329"/>
    <x v="4"/>
    <x v="6"/>
  </r>
  <r>
    <n v="2453"/>
    <x v="419"/>
    <s v="Creating naturally smoked Jerky without the use of artificial ingredients or preservatives. A healthier snack that taste great!"/>
    <n v="3000"/>
    <n v="4641"/>
    <x v="0"/>
    <x v="0"/>
    <s v="USD"/>
    <n v="1486053409"/>
    <x v="420"/>
    <b v="0"/>
    <x v="237"/>
    <b v="1"/>
    <s v="food/small batch"/>
    <x v="407"/>
    <n v="69.268656716417908"/>
    <x v="7"/>
    <x v="11"/>
  </r>
  <r>
    <n v="111"/>
    <x v="420"/>
    <s v="Two actors, one bookie and a very bad day.  Judi Dench is Cool in Person is fast, funny and only a little bit nasty."/>
    <n v="3500"/>
    <n v="5410"/>
    <x v="0"/>
    <x v="6"/>
    <s v="AUD"/>
    <n v="1433059187"/>
    <x v="421"/>
    <b v="0"/>
    <x v="230"/>
    <b v="1"/>
    <s v="film &amp; video/shorts"/>
    <x v="408"/>
    <n v="102.0754716981132"/>
    <x v="4"/>
    <x v="6"/>
  </r>
  <r>
    <n v="3272"/>
    <x v="421"/>
    <s v="A new original play that follows two Israeli singles navigate the humorous and confusing dating scene of NYC."/>
    <n v="10000"/>
    <n v="15443"/>
    <x v="0"/>
    <x v="0"/>
    <s v="USD"/>
    <n v="1446814809"/>
    <x v="422"/>
    <b v="1"/>
    <x v="124"/>
    <b v="1"/>
    <s v="theater/plays"/>
    <x v="409"/>
    <n v="106.50344827586207"/>
    <x v="3"/>
    <x v="4"/>
  </r>
  <r>
    <n v="2262"/>
    <x v="422"/>
    <s v="An RPG about mortal servants of the Horsemen of the Apocalypse deciding to not end the world."/>
    <n v="3300"/>
    <n v="5087"/>
    <x v="0"/>
    <x v="0"/>
    <s v="USD"/>
    <n v="1416268800"/>
    <x v="423"/>
    <b v="0"/>
    <x v="290"/>
    <b v="1"/>
    <s v="games/tabletop games"/>
    <x v="410"/>
    <n v="28.104972375690608"/>
    <x v="1"/>
    <x v="1"/>
  </r>
  <r>
    <n v="1855"/>
    <x v="423"/>
    <s v="11 year old Sara &amp; Motion Device want rock &amp; metal fans all over the world to unite and join the ROCK REVOLUTION!!!"/>
    <n v="8750"/>
    <n v="13480.16"/>
    <x v="0"/>
    <x v="7"/>
    <s v="CAD"/>
    <n v="1389012940"/>
    <x v="424"/>
    <b v="0"/>
    <x v="90"/>
    <b v="1"/>
    <s v="music/rock"/>
    <x v="411"/>
    <n v="70.576753926701571"/>
    <x v="2"/>
    <x v="2"/>
  </r>
  <r>
    <n v="2710"/>
    <x v="424"/>
    <s v="Building Brooklyn's own creative venue for circus, theater and events of all types."/>
    <n v="60000"/>
    <n v="92340.21"/>
    <x v="0"/>
    <x v="0"/>
    <s v="USD"/>
    <n v="1407549600"/>
    <x v="425"/>
    <b v="1"/>
    <x v="291"/>
    <b v="1"/>
    <s v="theater/spaces"/>
    <x v="412"/>
    <n v="84.871516544117654"/>
    <x v="3"/>
    <x v="12"/>
  </r>
  <r>
    <n v="2279"/>
    <x v="425"/>
    <s v="The Zombie Apocalypse has begun! Fortunately, YOU have your priorities straight. What could be more important than Geocaching?"/>
    <n v="1000"/>
    <n v="1538"/>
    <x v="0"/>
    <x v="0"/>
    <s v="USD"/>
    <n v="1423022400"/>
    <x v="426"/>
    <b v="0"/>
    <x v="192"/>
    <b v="1"/>
    <s v="games/tabletop games"/>
    <x v="413"/>
    <n v="48.0625"/>
    <x v="1"/>
    <x v="1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x v="427"/>
    <b v="0"/>
    <x v="286"/>
    <b v="1"/>
    <s v="theater/plays"/>
    <x v="414"/>
    <n v="110.86538461538461"/>
    <x v="3"/>
    <x v="4"/>
  </r>
  <r>
    <n v="2056"/>
    <x v="427"/>
    <s v="A lightweight backpack that can charge your smartphone 4 times or an iPad one full charge, and recharge via a USB port"/>
    <n v="50000"/>
    <n v="76726"/>
    <x v="0"/>
    <x v="0"/>
    <s v="USD"/>
    <n v="1366222542"/>
    <x v="428"/>
    <b v="0"/>
    <x v="292"/>
    <b v="1"/>
    <s v="technology/hardware"/>
    <x v="415"/>
    <n v="138.49458483754512"/>
    <x v="0"/>
    <x v="0"/>
  </r>
  <r>
    <n v="3349"/>
    <x v="428"/>
    <s v="In this ninety-minute adaptation of the classic Shakespeare play, a cast of nine women asks the question: What even is virginity anyway"/>
    <n v="1000"/>
    <n v="1534"/>
    <x v="0"/>
    <x v="0"/>
    <s v="USD"/>
    <n v="1465837200"/>
    <x v="429"/>
    <b v="0"/>
    <x v="103"/>
    <b v="1"/>
    <s v="theater/plays"/>
    <x v="416"/>
    <n v="109.57142857142857"/>
    <x v="3"/>
    <x v="4"/>
  </r>
  <r>
    <n v="76"/>
    <x v="429"/>
    <s v="Karn A'Mor has awoken bloodied on a distant battlefield with no memory of his past! JOIN THE RESISTANCE and find out more..."/>
    <n v="300"/>
    <n v="460"/>
    <x v="0"/>
    <x v="0"/>
    <s v="USD"/>
    <n v="1325007358"/>
    <x v="430"/>
    <b v="0"/>
    <x v="134"/>
    <b v="1"/>
    <s v="film &amp; video/shorts"/>
    <x v="417"/>
    <n v="30.666666666666668"/>
    <x v="4"/>
    <x v="6"/>
  </r>
  <r>
    <n v="3536"/>
    <x v="430"/>
    <s v="&quot;Inteligent, Inspired and Inimitable&quot; Nottingham's leading two man improv show is heading to Dave's Leicester Comedy Festival."/>
    <n v="150"/>
    <n v="230"/>
    <x v="0"/>
    <x v="1"/>
    <s v="GBP"/>
    <n v="1450612740"/>
    <x v="431"/>
    <b v="0"/>
    <x v="118"/>
    <b v="1"/>
    <s v="theater/plays"/>
    <x v="417"/>
    <n v="13.529411764705882"/>
    <x v="3"/>
    <x v="4"/>
  </r>
  <r>
    <n v="3609"/>
    <x v="431"/>
    <s v="KHOJALY is a new play that gives a voice to refugees the world over, telling the story of the survivors of the 1992 massacre in Khojaly"/>
    <n v="1960"/>
    <n v="3005"/>
    <x v="0"/>
    <x v="1"/>
    <s v="GBP"/>
    <n v="1459378085"/>
    <x v="432"/>
    <b v="0"/>
    <x v="262"/>
    <b v="1"/>
    <s v="theater/plays"/>
    <x v="418"/>
    <n v="143.0952380952381"/>
    <x v="3"/>
    <x v="4"/>
  </r>
  <r>
    <n v="2235"/>
    <x v="432"/>
    <s v="An amazing set of sceneries to create unique atmospheres for your tabletop gaming."/>
    <n v="13000"/>
    <n v="19931"/>
    <x v="0"/>
    <x v="7"/>
    <s v="CAD"/>
    <n v="1427585511"/>
    <x v="433"/>
    <b v="0"/>
    <x v="185"/>
    <b v="1"/>
    <s v="games/tabletop games"/>
    <x v="419"/>
    <n v="135.58503401360545"/>
    <x v="1"/>
    <x v="1"/>
  </r>
  <r>
    <n v="3452"/>
    <x v="433"/>
    <s v="hiSTORYstage presents Eric Overmyer's story of three 19th century women on a journey through time, and space, all the way to 1955!"/>
    <n v="1000"/>
    <n v="1532"/>
    <x v="0"/>
    <x v="0"/>
    <s v="USD"/>
    <n v="1406087940"/>
    <x v="434"/>
    <b v="0"/>
    <x v="293"/>
    <b v="1"/>
    <s v="theater/plays"/>
    <x v="420"/>
    <n v="41.405405405405403"/>
    <x v="3"/>
    <x v="4"/>
  </r>
  <r>
    <n v="2181"/>
    <x v="434"/>
    <s v="Broken Contract is a sci-fi, action/adventure, miniature based game of sci-fi worker insurrection in a dystopian future for 2+ players."/>
    <n v="2000"/>
    <n v="3062"/>
    <x v="0"/>
    <x v="0"/>
    <s v="USD"/>
    <n v="1487635653"/>
    <x v="435"/>
    <b v="0"/>
    <x v="230"/>
    <b v="1"/>
    <s v="games/tabletop games"/>
    <x v="421"/>
    <n v="57.773584905660378"/>
    <x v="1"/>
    <x v="1"/>
  </r>
  <r>
    <n v="3827"/>
    <x v="435"/>
    <s v="IAM TRYING TO TAKE MY DEBUT PLAY BROKEN BISCUITS TO EDINGBURGH FESTIVAL 2015 AND REALLY NEED SOME FUNDING TO HELP ME ACHIEVE THIS GOAL"/>
    <n v="3000"/>
    <n v="4580"/>
    <x v="0"/>
    <x v="1"/>
    <s v="GBP"/>
    <n v="1427414400"/>
    <x v="436"/>
    <b v="0"/>
    <x v="187"/>
    <b v="1"/>
    <s v="theater/plays"/>
    <x v="422"/>
    <n v="70.461538461538467"/>
    <x v="3"/>
    <x v="4"/>
  </r>
  <r>
    <n v="270"/>
    <x v="436"/>
    <s v="Journey behind the lens of the legendary Jini Dellaccio, one of the first women rock â€˜nâ€™ roll photographers."/>
    <n v="2300"/>
    <n v="3510"/>
    <x v="0"/>
    <x v="0"/>
    <s v="USD"/>
    <n v="1306296000"/>
    <x v="437"/>
    <b v="1"/>
    <x v="221"/>
    <b v="1"/>
    <s v="film &amp; video/documentary"/>
    <x v="423"/>
    <n v="57.540983606557376"/>
    <x v="4"/>
    <x v="14"/>
  </r>
  <r>
    <n v="2073"/>
    <x v="437"/>
    <s v="abode is a home security and automation company that offers a self-installed, professional-grade solution with no contracts."/>
    <n v="100000"/>
    <n v="152604.29999999999"/>
    <x v="0"/>
    <x v="0"/>
    <s v="USD"/>
    <n v="1431100918"/>
    <x v="438"/>
    <b v="0"/>
    <x v="294"/>
    <b v="1"/>
    <s v="technology/hardware"/>
    <x v="424"/>
    <n v="324.69"/>
    <x v="0"/>
    <x v="0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x v="439"/>
    <b v="0"/>
    <x v="246"/>
    <b v="1"/>
    <s v="music/rock"/>
    <x v="425"/>
    <n v="40.75"/>
    <x v="2"/>
    <x v="2"/>
  </r>
  <r>
    <n v="2205"/>
    <x v="439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0"/>
    <b v="0"/>
    <x v="295"/>
    <b v="1"/>
    <s v="music/electronic music"/>
    <x v="426"/>
    <n v="42.222222222222221"/>
    <x v="2"/>
    <x v="10"/>
  </r>
  <r>
    <n v="3450"/>
    <x v="440"/>
    <s v="The Beautiful House' is a story of modern mummification and the present day post-humanist crisis in our relationship with death."/>
    <n v="500"/>
    <n v="760"/>
    <x v="0"/>
    <x v="1"/>
    <s v="GBP"/>
    <n v="1427990071"/>
    <x v="441"/>
    <b v="0"/>
    <x v="127"/>
    <b v="1"/>
    <s v="theater/plays"/>
    <x v="426"/>
    <n v="19.487179487179485"/>
    <x v="3"/>
    <x v="4"/>
  </r>
  <r>
    <n v="812"/>
    <x v="441"/>
    <s v="Gainesville's pop punk 3 piece Assassinate The Scientist started a new band and they want to release a 7&quot;, but they need your help!!"/>
    <n v="600"/>
    <n v="911"/>
    <x v="0"/>
    <x v="0"/>
    <s v="USD"/>
    <n v="1362146280"/>
    <x v="442"/>
    <b v="0"/>
    <x v="189"/>
    <b v="1"/>
    <s v="music/rock"/>
    <x v="427"/>
    <n v="27.606060606060606"/>
    <x v="2"/>
    <x v="2"/>
  </r>
  <r>
    <n v="1248"/>
    <x v="442"/>
    <s v="The Vandies make pop rock in glorious Portland, Oregon. Help us fund our first full length album!"/>
    <n v="2500"/>
    <n v="3791"/>
    <x v="0"/>
    <x v="0"/>
    <s v="USD"/>
    <n v="1402642740"/>
    <x v="443"/>
    <b v="1"/>
    <x v="73"/>
    <b v="1"/>
    <s v="music/rock"/>
    <x v="428"/>
    <n v="64.254237288135599"/>
    <x v="2"/>
    <x v="2"/>
  </r>
  <r>
    <n v="2209"/>
    <x v="443"/>
    <s v="Support us and pledge for rewards on our new bigger Tour of the US, Canada and Colombia!"/>
    <n v="500"/>
    <n v="754"/>
    <x v="0"/>
    <x v="1"/>
    <s v="GBP"/>
    <n v="1397516400"/>
    <x v="444"/>
    <b v="0"/>
    <x v="134"/>
    <b v="1"/>
    <s v="music/electronic music"/>
    <x v="429"/>
    <n v="50.266666666666666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b v="0"/>
    <x v="119"/>
    <b v="1"/>
    <s v="theater/musical"/>
    <x v="430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x v="446"/>
    <b v="1"/>
    <x v="46"/>
    <b v="1"/>
    <s v="film &amp; video/documentary"/>
    <x v="431"/>
    <n v="97.81686746987951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x v="447"/>
    <b v="1"/>
    <x v="296"/>
    <b v="1"/>
    <s v="photography/photobooks"/>
    <x v="432"/>
    <n v="55.82093023255814"/>
    <x v="6"/>
    <x v="9"/>
  </r>
  <r>
    <n v="2794"/>
    <x v="447"/>
    <s v="Dusk Theatre have created a brand new adaptation of the hilarious BBC4 comedy &quot;Macbeth Rebothered&quot; originally by The Penny Dreadfuls."/>
    <n v="50"/>
    <n v="75"/>
    <x v="0"/>
    <x v="1"/>
    <s v="GBP"/>
    <n v="1457031600"/>
    <x v="448"/>
    <b v="0"/>
    <x v="5"/>
    <b v="1"/>
    <s v="theater/plays"/>
    <x v="433"/>
    <n v="25"/>
    <x v="3"/>
    <x v="4"/>
  </r>
  <r>
    <n v="3470"/>
    <x v="448"/>
    <s v="The New Artist's Circle is a theatre company dedicated to bringing the arts to young people."/>
    <n v="250"/>
    <n v="375"/>
    <x v="0"/>
    <x v="0"/>
    <s v="USD"/>
    <n v="1468618680"/>
    <x v="449"/>
    <b v="0"/>
    <x v="297"/>
    <b v="1"/>
    <s v="theater/plays"/>
    <x v="433"/>
    <n v="41.666666666666664"/>
    <x v="3"/>
    <x v="4"/>
  </r>
  <r>
    <n v="1946"/>
    <x v="449"/>
    <s v="A smart technology that allows your instrument to transform movement, orientation and momentum into audio &amp; visual effects."/>
    <n v="7500"/>
    <n v="11231"/>
    <x v="0"/>
    <x v="0"/>
    <s v="USD"/>
    <n v="1397961361"/>
    <x v="450"/>
    <b v="1"/>
    <x v="251"/>
    <b v="1"/>
    <s v="technology/hardware"/>
    <x v="434"/>
    <n v="160.44285714285715"/>
    <x v="0"/>
    <x v="0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x v="451"/>
    <b v="0"/>
    <x v="124"/>
    <b v="1"/>
    <s v="music/rock"/>
    <x v="435"/>
    <n v="71.96551724137931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x v="452"/>
    <b v="0"/>
    <x v="135"/>
    <b v="1"/>
    <s v="theater/spaces"/>
    <x v="436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b v="0"/>
    <x v="257"/>
    <b v="1"/>
    <s v="theater/plays"/>
    <x v="437"/>
    <n v="15.129032258064516"/>
    <x v="3"/>
    <x v="4"/>
  </r>
  <r>
    <n v="2048"/>
    <x v="453"/>
    <s v="A lightweight generator to charge your phone, lights, and removable battery pack as you bicycle. Pedal power by you, for now or later."/>
    <n v="85000"/>
    <n v="126082.45"/>
    <x v="0"/>
    <x v="0"/>
    <s v="USD"/>
    <n v="1369323491"/>
    <x v="454"/>
    <b v="0"/>
    <x v="298"/>
    <b v="1"/>
    <s v="technology/hardware"/>
    <x v="438"/>
    <n v="91.82989803350327"/>
    <x v="0"/>
    <x v="0"/>
  </r>
  <r>
    <n v="61"/>
    <x v="454"/>
    <s v="An exploration of the shadows that follow us from our past, the darkness that lives inside us and the ability to find our own freedom"/>
    <n v="5000"/>
    <n v="7415"/>
    <x v="0"/>
    <x v="0"/>
    <s v="USD"/>
    <n v="1370547157"/>
    <x v="455"/>
    <b v="0"/>
    <x v="232"/>
    <b v="1"/>
    <s v="film &amp; video/shorts"/>
    <x v="439"/>
    <n v="322.39130434782606"/>
    <x v="4"/>
    <x v="6"/>
  </r>
  <r>
    <n v="783"/>
    <x v="455"/>
    <s v="The Red Masque will be heading into the studio in late April to begin recording their new album, tentatively titled &quot;Mythalogue&quot;."/>
    <n v="1500"/>
    <n v="2222"/>
    <x v="0"/>
    <x v="0"/>
    <s v="USD"/>
    <n v="1335564000"/>
    <x v="456"/>
    <b v="0"/>
    <x v="7"/>
    <b v="1"/>
    <s v="music/rock"/>
    <x v="440"/>
    <n v="63.485714285714288"/>
    <x v="2"/>
    <x v="2"/>
  </r>
  <r>
    <n v="1746"/>
    <x v="456"/>
    <s v="Photo-documenting the refugees of France. Witnessing their humanity. Exploring the common threads of what it means to live at the Edge."/>
    <n v="15000"/>
    <n v="22215"/>
    <x v="0"/>
    <x v="0"/>
    <s v="USD"/>
    <n v="1479952800"/>
    <x v="457"/>
    <b v="0"/>
    <x v="220"/>
    <b v="1"/>
    <s v="photography/photobooks"/>
    <x v="441"/>
    <n v="207.61682242990653"/>
    <x v="6"/>
    <x v="9"/>
  </r>
  <r>
    <n v="2063"/>
    <x v="457"/>
    <s v="Build a professional grade Linux CNC control with Beaglebone black and our CNC cape."/>
    <n v="4000"/>
    <n v="5922"/>
    <x v="0"/>
    <x v="2"/>
    <s v="EUR"/>
    <n v="1463333701"/>
    <x v="458"/>
    <b v="0"/>
    <x v="137"/>
    <b v="1"/>
    <s v="technology/hardware"/>
    <x v="442"/>
    <n v="120.85714285714286"/>
    <x v="0"/>
    <x v="0"/>
  </r>
  <r>
    <n v="743"/>
    <x v="458"/>
    <s v="Valmont is a town with a fertile history and a vibrant community. We aim to capture the magic in our People's History of Valmont!"/>
    <n v="550"/>
    <n v="814"/>
    <x v="0"/>
    <x v="0"/>
    <s v="USD"/>
    <n v="1334610000"/>
    <x v="459"/>
    <b v="0"/>
    <x v="134"/>
    <b v="1"/>
    <s v="publishing/nonfiction"/>
    <x v="443"/>
    <n v="54.266666666666666"/>
    <x v="5"/>
    <x v="15"/>
  </r>
  <r>
    <n v="2738"/>
    <x v="459"/>
    <s v="Bringing back the Mojo to the new iPhone with our award winning  removable battery case with customized 3D printed top cover"/>
    <n v="5000"/>
    <n v="7397"/>
    <x v="0"/>
    <x v="0"/>
    <s v="USD"/>
    <n v="1478402804"/>
    <x v="460"/>
    <b v="0"/>
    <x v="134"/>
    <b v="1"/>
    <s v="technology/hardware"/>
    <x v="444"/>
    <n v="493.13333333333333"/>
    <x v="0"/>
    <x v="0"/>
  </r>
  <r>
    <n v="2117"/>
    <x v="460"/>
    <s v="Our next album is being mastered and we want your help to release it by putting your name down for a pre-sale copy and awesome merch!"/>
    <n v="1200"/>
    <n v="1773"/>
    <x v="0"/>
    <x v="0"/>
    <s v="USD"/>
    <n v="1445921940"/>
    <x v="461"/>
    <b v="0"/>
    <x v="7"/>
    <b v="1"/>
    <s v="music/indie rock"/>
    <x v="445"/>
    <n v="50.657142857142858"/>
    <x v="2"/>
    <x v="13"/>
  </r>
  <r>
    <n v="1463"/>
    <x v="461"/>
    <s v="The River Runs Through Us is a six-part, yearlong radio series exploring the meaning and metaphor of the Connecticut River."/>
    <n v="600"/>
    <n v="886"/>
    <x v="0"/>
    <x v="0"/>
    <s v="USD"/>
    <n v="1365367938"/>
    <x v="462"/>
    <b v="1"/>
    <x v="36"/>
    <b v="1"/>
    <s v="publishing/radio &amp; podcasts"/>
    <x v="446"/>
    <n v="35.44"/>
    <x v="5"/>
    <x v="8"/>
  </r>
  <r>
    <n v="276"/>
    <x v="462"/>
    <s v="A film about Xhosa women in townships of South Africa micro-farming to fight extreme poverty, gain health, and create food security."/>
    <n v="4000"/>
    <n v="5904"/>
    <x v="0"/>
    <x v="0"/>
    <s v="USD"/>
    <n v="1335574674"/>
    <x v="463"/>
    <b v="1"/>
    <x v="299"/>
    <b v="1"/>
    <s v="film &amp; video/documentary"/>
    <x v="447"/>
    <n v="95.225806451612897"/>
    <x v="4"/>
    <x v="14"/>
  </r>
  <r>
    <n v="1346"/>
    <x v="463"/>
    <s v="An anthology of nonfiction stories written by Nepal's Lesbian, Gay, Bisexual, and Transgender (LGBT) community."/>
    <n v="4900"/>
    <n v="7219"/>
    <x v="0"/>
    <x v="0"/>
    <s v="USD"/>
    <n v="1372297751"/>
    <x v="464"/>
    <b v="0"/>
    <x v="285"/>
    <b v="1"/>
    <s v="publishing/nonfiction"/>
    <x v="448"/>
    <n v="48.449664429530202"/>
    <x v="5"/>
    <x v="15"/>
  </r>
  <r>
    <n v="269"/>
    <x v="464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5"/>
    <b v="1"/>
    <x v="300"/>
    <b v="1"/>
    <s v="film &amp; video/documentary"/>
    <x v="449"/>
    <n v="92.251735588972423"/>
    <x v="4"/>
    <x v="14"/>
  </r>
  <r>
    <n v="2199"/>
    <x v="465"/>
    <s v="A new strategic board game designed to flip out your opponent."/>
    <n v="9000"/>
    <n v="13228"/>
    <x v="0"/>
    <x v="9"/>
    <s v="EUR"/>
    <n v="1444903198"/>
    <x v="466"/>
    <b v="1"/>
    <x v="301"/>
    <b v="1"/>
    <s v="games/tabletop games"/>
    <x v="450"/>
    <n v="52.701195219123505"/>
    <x v="1"/>
    <x v="1"/>
  </r>
  <r>
    <n v="655"/>
    <x v="466"/>
    <s v="Meet Spark: The friendly companion that helps you stay awake during the day. Re-released with new features!"/>
    <n v="8000"/>
    <n v="11751"/>
    <x v="0"/>
    <x v="0"/>
    <s v="USD"/>
    <n v="1426197512"/>
    <x v="467"/>
    <b v="0"/>
    <x v="302"/>
    <b v="1"/>
    <s v="technology/wearables"/>
    <x v="451"/>
    <n v="42.886861313868614"/>
    <x v="0"/>
    <x v="3"/>
  </r>
  <r>
    <n v="2166"/>
    <x v="467"/>
    <s v="Drummer John Roccesano (Johnny Rock) produces an album written and performed by friends, recorded and mixed on tape, pressed on vinyl."/>
    <n v="2000"/>
    <n v="2932"/>
    <x v="0"/>
    <x v="0"/>
    <s v="USD"/>
    <n v="1417813618"/>
    <x v="468"/>
    <b v="0"/>
    <x v="192"/>
    <b v="1"/>
    <s v="music/rock"/>
    <x v="452"/>
    <n v="91.625"/>
    <x v="2"/>
    <x v="2"/>
  </r>
  <r>
    <n v="2983"/>
    <x v="468"/>
    <s v="Dad's Garage Theatre Company needs your help buying our new, forever home by hitting our $150,000 STRETCH GOAL!"/>
    <n v="116000"/>
    <n v="169985.91"/>
    <x v="0"/>
    <x v="0"/>
    <s v="USD"/>
    <n v="1415722236"/>
    <x v="469"/>
    <b v="1"/>
    <x v="303"/>
    <b v="1"/>
    <s v="theater/spaces"/>
    <x v="453"/>
    <n v="155.23827397260274"/>
    <x v="3"/>
    <x v="12"/>
  </r>
  <r>
    <n v="3033"/>
    <x v="469"/>
    <s v="Finally Stagelights will have a space of our very own!  Be a part of this exciting new adventure in Greensboro!!"/>
    <n v="3000"/>
    <n v="4396"/>
    <x v="0"/>
    <x v="0"/>
    <s v="USD"/>
    <n v="1471487925"/>
    <x v="470"/>
    <b v="0"/>
    <x v="232"/>
    <b v="1"/>
    <s v="theater/spaces"/>
    <x v="454"/>
    <n v="191.13043478260869"/>
    <x v="3"/>
    <x v="12"/>
  </r>
  <r>
    <n v="2258"/>
    <x v="470"/>
    <s v="A Dungeon World campaign setting that takes place after the end of the worlds."/>
    <n v="2200"/>
    <n v="3223"/>
    <x v="0"/>
    <x v="0"/>
    <s v="USD"/>
    <n v="1434045687"/>
    <x v="471"/>
    <b v="0"/>
    <x v="304"/>
    <b v="1"/>
    <s v="games/tabletop games"/>
    <x v="455"/>
    <n v="15.721951219512196"/>
    <x v="1"/>
    <x v="1"/>
  </r>
  <r>
    <n v="3328"/>
    <x v="47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2"/>
    <b v="0"/>
    <x v="297"/>
    <b v="1"/>
    <s v="theater/plays"/>
    <x v="456"/>
    <n v="292.77777777777777"/>
    <x v="3"/>
    <x v="4"/>
  </r>
  <r>
    <n v="2103"/>
    <x v="472"/>
    <s v="Indie rocker, Matthew Moon, has something to share with you..."/>
    <n v="7777"/>
    <n v="11364"/>
    <x v="0"/>
    <x v="0"/>
    <s v="USD"/>
    <n v="1352488027"/>
    <x v="473"/>
    <b v="0"/>
    <x v="250"/>
    <b v="1"/>
    <s v="music/indie rock"/>
    <x v="457"/>
    <n v="98.817391304347822"/>
    <x v="2"/>
    <x v="13"/>
  </r>
  <r>
    <n v="2294"/>
    <x v="473"/>
    <s v="This is the Kickstarter project for my new upcoming album. It's heavy &amp; you can be a part of it! MONTSTER WORLD DOMINATION 2013!"/>
    <n v="5000"/>
    <n v="7304.04"/>
    <x v="0"/>
    <x v="0"/>
    <s v="USD"/>
    <n v="1358702480"/>
    <x v="474"/>
    <b v="0"/>
    <x v="149"/>
    <b v="1"/>
    <s v="music/rock"/>
    <x v="458"/>
    <n v="65.214642857142863"/>
    <x v="2"/>
    <x v="2"/>
  </r>
  <r>
    <n v="3771"/>
    <x v="474"/>
    <s v="I would like to make a demo recording of six songs from COME OUT SWINGIN'!"/>
    <n v="1000"/>
    <n v="1460"/>
    <x v="0"/>
    <x v="0"/>
    <s v="USD"/>
    <n v="1463529600"/>
    <x v="475"/>
    <b v="0"/>
    <x v="235"/>
    <b v="1"/>
    <s v="theater/musical"/>
    <x v="459"/>
    <n v="38.421052631578945"/>
    <x v="3"/>
    <x v="20"/>
  </r>
  <r>
    <n v="2621"/>
    <x v="475"/>
    <s v="Team of undergraduates racing to be the first student organization to successfully launch a rocket powered by a 3D-printed engine."/>
    <n v="15000"/>
    <n v="21882"/>
    <x v="0"/>
    <x v="0"/>
    <s v="USD"/>
    <n v="1432230988"/>
    <x v="476"/>
    <b v="1"/>
    <x v="305"/>
    <b v="1"/>
    <s v="technology/space exploration"/>
    <x v="460"/>
    <n v="47.058064516129029"/>
    <x v="0"/>
    <x v="5"/>
  </r>
  <r>
    <n v="1617"/>
    <x v="476"/>
    <s v="The Coffis Brothers &amp;The Mountain Men are recording a brand new full length record."/>
    <n v="7000"/>
    <n v="10210"/>
    <x v="0"/>
    <x v="0"/>
    <s v="USD"/>
    <n v="1383332400"/>
    <x v="477"/>
    <b v="0"/>
    <x v="241"/>
    <b v="1"/>
    <s v="music/rock"/>
    <x v="461"/>
    <n v="64.620253164556956"/>
    <x v="2"/>
    <x v="2"/>
  </r>
  <r>
    <n v="1216"/>
    <x v="477"/>
    <s v="A fine art photography book taking a new look at the art of bonsai."/>
    <n v="14000"/>
    <n v="20398"/>
    <x v="0"/>
    <x v="0"/>
    <s v="USD"/>
    <n v="1443826980"/>
    <x v="478"/>
    <b v="0"/>
    <x v="306"/>
    <b v="1"/>
    <s v="photography/photobooks"/>
    <x v="462"/>
    <n v="91.882882882882882"/>
    <x v="6"/>
    <x v="9"/>
  </r>
  <r>
    <n v="1291"/>
    <x v="478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9"/>
    <b v="0"/>
    <x v="307"/>
    <b v="1"/>
    <s v="theater/plays"/>
    <x v="462"/>
    <n v="104.07142857142857"/>
    <x v="3"/>
    <x v="4"/>
  </r>
  <r>
    <n v="266"/>
    <x v="479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80"/>
    <b v="1"/>
    <x v="20"/>
    <b v="1"/>
    <s v="film &amp; video/documentary"/>
    <x v="463"/>
    <n v="40.416666666666664"/>
    <x v="4"/>
    <x v="14"/>
  </r>
  <r>
    <n v="838"/>
    <x v="480"/>
    <s v="The Paper Melody wants YOU to be a part of the next chapter! Be a part of the process of our brand new EP and Music Videos!"/>
    <n v="2000"/>
    <n v="2908"/>
    <x v="0"/>
    <x v="0"/>
    <s v="USD"/>
    <n v="1326835985"/>
    <x v="481"/>
    <b v="0"/>
    <x v="221"/>
    <b v="1"/>
    <s v="music/rock"/>
    <x v="464"/>
    <n v="47.672131147540981"/>
    <x v="2"/>
    <x v="2"/>
  </r>
  <r>
    <n v="1389"/>
    <x v="481"/>
    <s v="Help fund the pressing of DANCEHALL's first record by pre-ordering it in advance!!!"/>
    <n v="500"/>
    <n v="727"/>
    <x v="0"/>
    <x v="1"/>
    <s v="GBP"/>
    <n v="1471087957"/>
    <x v="482"/>
    <b v="0"/>
    <x v="204"/>
    <b v="1"/>
    <s v="music/rock"/>
    <x v="464"/>
    <n v="21.382352941176471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x v="483"/>
    <b v="0"/>
    <x v="221"/>
    <b v="1"/>
    <s v="music/electronic music"/>
    <x v="465"/>
    <n v="35.73770491803279"/>
    <x v="2"/>
    <x v="10"/>
  </r>
  <r>
    <n v="19"/>
    <x v="483"/>
    <s v="Brouhaha chronicles the adventures of aspiring comedian and prolific hedonist Jenny Carmichael as she works at a clickbait website."/>
    <n v="850"/>
    <n v="1235"/>
    <x v="0"/>
    <x v="0"/>
    <s v="USD"/>
    <n v="1437420934"/>
    <x v="484"/>
    <b v="0"/>
    <x v="163"/>
    <b v="1"/>
    <s v="film &amp; video/television"/>
    <x v="466"/>
    <n v="56.136363636363633"/>
    <x v="4"/>
    <x v="16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x v="485"/>
    <b v="1"/>
    <x v="308"/>
    <b v="1"/>
    <s v="photography/photobooks"/>
    <x v="467"/>
    <n v="88.26081081081081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x v="486"/>
    <b v="0"/>
    <x v="304"/>
    <b v="1"/>
    <s v="music/rock"/>
    <x v="468"/>
    <n v="70.785365853658533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x v="487"/>
    <b v="0"/>
    <x v="309"/>
    <b v="1"/>
    <s v="music/indie rock"/>
    <x v="469"/>
    <n v="70.5289837398374"/>
    <x v="2"/>
    <x v="13"/>
  </r>
  <r>
    <n v="2725"/>
    <x v="487"/>
    <s v="Best Net Zero energy solution for new or existing house (no more heating or electricity bills)."/>
    <n v="40000"/>
    <n v="57817"/>
    <x v="0"/>
    <x v="7"/>
    <s v="CAD"/>
    <n v="1488390735"/>
    <x v="488"/>
    <b v="0"/>
    <x v="210"/>
    <b v="1"/>
    <s v="technology/hardware"/>
    <x v="470"/>
    <n v="511.65486725663715"/>
    <x v="0"/>
    <x v="0"/>
  </r>
  <r>
    <n v="1898"/>
    <x v="488"/>
    <s v="We are heading into the studio to create the most soulfully orchestrated Indie Pop masterpiece mankind has ever witnessed."/>
    <n v="1000"/>
    <n v="1445"/>
    <x v="0"/>
    <x v="0"/>
    <s v="USD"/>
    <n v="1454349600"/>
    <x v="489"/>
    <b v="0"/>
    <x v="262"/>
    <b v="1"/>
    <s v="music/indie rock"/>
    <x v="471"/>
    <n v="68.80952380952381"/>
    <x v="2"/>
    <x v="13"/>
  </r>
  <r>
    <n v="3612"/>
    <x v="489"/>
    <s v="A Harlem Hellfighter struggles to re-integrate into his community after heroically fighting for his country in WW1."/>
    <n v="5000"/>
    <n v="7220"/>
    <x v="0"/>
    <x v="7"/>
    <s v="CAD"/>
    <n v="1402334811"/>
    <x v="490"/>
    <b v="0"/>
    <x v="258"/>
    <b v="1"/>
    <s v="theater/plays"/>
    <x v="472"/>
    <n v="126.66666666666667"/>
    <x v="3"/>
    <x v="4"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x v="491"/>
    <b v="0"/>
    <x v="310"/>
    <b v="1"/>
    <s v="music/rock"/>
    <x v="473"/>
    <n v="92.547820512820508"/>
    <x v="2"/>
    <x v="2"/>
  </r>
  <r>
    <n v="2331"/>
    <x v="491"/>
    <s v="Handcrafted, organic, single-origin, bean-to-bar, dark chocolate. Like fine wine, the secret is in the terroir."/>
    <n v="8000"/>
    <n v="11545.1"/>
    <x v="0"/>
    <x v="0"/>
    <s v="USD"/>
    <n v="1408320490"/>
    <x v="492"/>
    <b v="1"/>
    <x v="311"/>
    <b v="1"/>
    <s v="food/small batch"/>
    <x v="474"/>
    <n v="40.795406360424032"/>
    <x v="7"/>
    <x v="11"/>
  </r>
  <r>
    <n v="640"/>
    <x v="492"/>
    <s v="Mountain, fat and race bikes made from high grade aero carbon fibers by tow placement and tow folding technology (no fibres cutting)."/>
    <n v="70"/>
    <n v="101"/>
    <x v="0"/>
    <x v="3"/>
    <s v="EUR"/>
    <n v="1480028400"/>
    <x v="493"/>
    <b v="0"/>
    <x v="312"/>
    <b v="1"/>
    <s v="technology/wearables"/>
    <x v="475"/>
    <n v="50.5"/>
    <x v="0"/>
    <x v="3"/>
  </r>
  <r>
    <n v="3296"/>
    <x v="493"/>
    <s v="A dark theatrical comedy about four actors recording a warped radio version of Lewis Carroll's 'Alice's Adventures in Wonderland'."/>
    <n v="1500"/>
    <n v="2161"/>
    <x v="0"/>
    <x v="1"/>
    <s v="GBP"/>
    <n v="1448229600"/>
    <x v="494"/>
    <b v="0"/>
    <x v="171"/>
    <b v="1"/>
    <s v="theater/plays"/>
    <x v="476"/>
    <n v="45.978723404255319"/>
    <x v="3"/>
    <x v="4"/>
  </r>
  <r>
    <n v="858"/>
    <x v="494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5"/>
    <b v="0"/>
    <x v="313"/>
    <b v="1"/>
    <s v="music/metal"/>
    <x v="477"/>
    <n v="22.737763157894737"/>
    <x v="2"/>
    <x v="17"/>
  </r>
  <r>
    <n v="3558"/>
    <x v="495"/>
    <s v="We're making a show about sex. Because it's important, everyone wants to talk about it and it's at the start of everything."/>
    <n v="350"/>
    <n v="504"/>
    <x v="0"/>
    <x v="1"/>
    <s v="GBP"/>
    <n v="1435352400"/>
    <x v="496"/>
    <b v="0"/>
    <x v="163"/>
    <b v="1"/>
    <s v="theater/plays"/>
    <x v="478"/>
    <n v="22.90909090909091"/>
    <x v="3"/>
    <x v="4"/>
  </r>
  <r>
    <n v="720"/>
    <x v="496"/>
    <s v="Without Utterance, a crushingly intimate literary memoir told from the inside of losing language, self, and world."/>
    <n v="1900"/>
    <n v="2735"/>
    <x v="0"/>
    <x v="0"/>
    <s v="USD"/>
    <n v="1327851291"/>
    <x v="497"/>
    <b v="0"/>
    <x v="255"/>
    <b v="1"/>
    <s v="publishing/nonfiction"/>
    <x v="479"/>
    <n v="66.707317073170728"/>
    <x v="5"/>
    <x v="15"/>
  </r>
  <r>
    <n v="2620"/>
    <x v="497"/>
    <s v="Come and join us on a voyage of interstellar exploration as we chart the least known part of the Milky Way â€“ its Delta Quadrant."/>
    <n v="65000"/>
    <n v="93374"/>
    <x v="0"/>
    <x v="6"/>
    <s v="AUD"/>
    <n v="1444525200"/>
    <x v="498"/>
    <b v="1"/>
    <x v="314"/>
    <b v="1"/>
    <s v="technology/space exploration"/>
    <x v="480"/>
    <n v="74.639488409272587"/>
    <x v="0"/>
    <x v="5"/>
  </r>
  <r>
    <n v="2059"/>
    <x v="498"/>
    <s v="Simplify IoT development via the cloud. Plug-n-play, Arduino-compatible wireless network of sensors &amp; controllers. Open Source. Secure."/>
    <n v="30000"/>
    <n v="43037"/>
    <x v="0"/>
    <x v="0"/>
    <s v="USD"/>
    <n v="1454277540"/>
    <x v="499"/>
    <b v="0"/>
    <x v="315"/>
    <b v="1"/>
    <s v="technology/hardware"/>
    <x v="481"/>
    <n v="114.76533333333333"/>
    <x v="0"/>
    <x v="0"/>
  </r>
  <r>
    <n v="3026"/>
    <x v="499"/>
    <s v="The Bohemian Balcony is a innovate multi-arts venue created by the people for the community. A platform for our arts to grow and shine."/>
    <n v="900"/>
    <n v="1290"/>
    <x v="0"/>
    <x v="1"/>
    <s v="GBP"/>
    <n v="1488538892"/>
    <x v="500"/>
    <b v="0"/>
    <x v="36"/>
    <b v="1"/>
    <s v="theater/spaces"/>
    <x v="482"/>
    <n v="51.6"/>
    <x v="3"/>
    <x v="12"/>
  </r>
  <r>
    <n v="3820"/>
    <x v="500"/>
    <s v="Tusentack Theatre is a professional theatre company providing opportunities to adults who access Mental Health Services."/>
    <n v="300"/>
    <n v="430"/>
    <x v="0"/>
    <x v="1"/>
    <s v="GBP"/>
    <n v="1436110717"/>
    <x v="501"/>
    <b v="0"/>
    <x v="135"/>
    <b v="1"/>
    <s v="theater/plays"/>
    <x v="482"/>
    <n v="21.5"/>
    <x v="3"/>
    <x v="4"/>
  </r>
  <r>
    <n v="3777"/>
    <x v="501"/>
    <s v="This musical adventure is a funny and heartwarming story of Mimi, a rebellious young girl who is spirited to Ghostlynd."/>
    <n v="2000"/>
    <n v="2864"/>
    <x v="0"/>
    <x v="0"/>
    <s v="USD"/>
    <n v="1411790400"/>
    <x v="502"/>
    <b v="0"/>
    <x v="73"/>
    <b v="1"/>
    <s v="theater/musical"/>
    <x v="483"/>
    <n v="48.542372881355931"/>
    <x v="3"/>
    <x v="20"/>
  </r>
  <r>
    <n v="1655"/>
    <x v="502"/>
    <s v="Berklee College of Music student, Meg Porter needs YOUR help to fund her very first EP!"/>
    <n v="1500"/>
    <n v="2143"/>
    <x v="0"/>
    <x v="0"/>
    <s v="USD"/>
    <n v="1333648820"/>
    <x v="503"/>
    <b v="0"/>
    <x v="201"/>
    <b v="1"/>
    <s v="music/pop"/>
    <x v="484"/>
    <n v="44.645833333333336"/>
    <x v="2"/>
    <x v="7"/>
  </r>
  <r>
    <n v="1832"/>
    <x v="503"/>
    <s v="Hi! We're the music duo Black Swan Theories and our project is to manufacture our debut CD of 10 already-completed songs.  "/>
    <n v="350"/>
    <n v="500"/>
    <x v="0"/>
    <x v="0"/>
    <s v="USD"/>
    <n v="1299243427"/>
    <x v="504"/>
    <b v="0"/>
    <x v="135"/>
    <b v="1"/>
    <s v="music/rock"/>
    <x v="485"/>
    <n v="25"/>
    <x v="2"/>
    <x v="2"/>
  </r>
  <r>
    <n v="786"/>
    <x v="504"/>
    <s v="In June, Columbus rock veterans, Watershed, will release and tour behind a new album, BRICK AND MORTAR."/>
    <n v="5000"/>
    <n v="7140"/>
    <x v="0"/>
    <x v="0"/>
    <s v="USD"/>
    <n v="1336751220"/>
    <x v="505"/>
    <b v="0"/>
    <x v="117"/>
    <b v="1"/>
    <s v="music/rock"/>
    <x v="486"/>
    <n v="162.27272727272728"/>
    <x v="2"/>
    <x v="2"/>
  </r>
  <r>
    <n v="3480"/>
    <x v="505"/>
    <s v="Georgia is a play that looks at the taboo topic of rape in a relationship.  It's a play about perspectives and various viewpoints."/>
    <n v="1500"/>
    <n v="2140"/>
    <x v="0"/>
    <x v="0"/>
    <s v="USD"/>
    <n v="1436562000"/>
    <x v="506"/>
    <b v="0"/>
    <x v="175"/>
    <b v="1"/>
    <s v="theater/plays"/>
    <x v="487"/>
    <n v="164.61538461538461"/>
    <x v="3"/>
    <x v="4"/>
  </r>
  <r>
    <n v="1"/>
    <x v="506"/>
    <s v="A Hannibal TV Show Fan Convention and Art Collective"/>
    <n v="10275"/>
    <n v="14653"/>
    <x v="0"/>
    <x v="0"/>
    <s v="USD"/>
    <n v="1488464683"/>
    <x v="507"/>
    <b v="0"/>
    <x v="82"/>
    <b v="1"/>
    <s v="film &amp; video/television"/>
    <x v="488"/>
    <n v="185.48101265822785"/>
    <x v="4"/>
    <x v="16"/>
  </r>
  <r>
    <n v="3394"/>
    <x v="507"/>
    <s v="Ambitious, Edinburgh-based company, Thrive Theatre, are bringing their brand new comedy BUFFER to the 2014 Edinburgh Fringe!"/>
    <n v="550"/>
    <n v="783"/>
    <x v="0"/>
    <x v="1"/>
    <s v="GBP"/>
    <n v="1406470645"/>
    <x v="508"/>
    <b v="0"/>
    <x v="295"/>
    <b v="1"/>
    <s v="theater/plays"/>
    <x v="489"/>
    <n v="29"/>
    <x v="3"/>
    <x v="4"/>
  </r>
  <r>
    <n v="36"/>
    <x v="508"/>
    <s v="A modern day priest makes an unusual discovery, setting off a chain of events."/>
    <n v="6000"/>
    <n v="8529"/>
    <x v="0"/>
    <x v="0"/>
    <s v="USD"/>
    <n v="1428128525"/>
    <x v="509"/>
    <b v="0"/>
    <x v="117"/>
    <b v="1"/>
    <s v="film &amp; video/television"/>
    <x v="490"/>
    <n v="193.84090909090909"/>
    <x v="4"/>
    <x v="16"/>
  </r>
  <r>
    <n v="42"/>
    <x v="509"/>
    <s v="A show that explores the universal hospitality and shenanigans of BRO cultures in the most forbidden and unfamiliar places on earth!"/>
    <n v="14000"/>
    <n v="19860"/>
    <x v="0"/>
    <x v="0"/>
    <s v="USD"/>
    <n v="1419780026"/>
    <x v="510"/>
    <b v="0"/>
    <x v="51"/>
    <b v="1"/>
    <s v="film &amp; video/television"/>
    <x v="491"/>
    <n v="117.51479289940828"/>
    <x v="4"/>
    <x v="16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b v="0"/>
    <x v="249"/>
    <b v="1"/>
    <s v="film &amp; video/documentary"/>
    <x v="492"/>
    <n v="65.883720930232556"/>
    <x v="4"/>
    <x v="14"/>
  </r>
  <r>
    <n v="2816"/>
    <x v="511"/>
    <s v="Inspired by real life interviews 'In My Head' is a new play exploring the lives of those living with a mental health condition."/>
    <n v="3000"/>
    <n v="4247"/>
    <x v="0"/>
    <x v="1"/>
    <s v="GBP"/>
    <n v="1438531200"/>
    <x v="512"/>
    <b v="0"/>
    <x v="51"/>
    <b v="1"/>
    <s v="theater/plays"/>
    <x v="493"/>
    <n v="25.130177514792898"/>
    <x v="3"/>
    <x v="4"/>
  </r>
  <r>
    <n v="1650"/>
    <x v="512"/>
    <s v="Help me record a CD that uses pop styling to give a fresh sound to ancient wisdom from scripture!"/>
    <n v="2000"/>
    <n v="2831"/>
    <x v="0"/>
    <x v="0"/>
    <s v="USD"/>
    <n v="1381314437"/>
    <x v="513"/>
    <b v="0"/>
    <x v="192"/>
    <b v="1"/>
    <s v="music/pop"/>
    <x v="494"/>
    <n v="88.46875"/>
    <x v="2"/>
    <x v="7"/>
  </r>
  <r>
    <n v="380"/>
    <x v="513"/>
    <s v="The Steamboat Van Clan is a group of three young ski competitors following their dreams and documenting their adventures along the way."/>
    <n v="4000"/>
    <n v="5660"/>
    <x v="0"/>
    <x v="0"/>
    <s v="USD"/>
    <n v="1453569392"/>
    <x v="514"/>
    <b v="0"/>
    <x v="137"/>
    <b v="1"/>
    <s v="film &amp; video/documentary"/>
    <x v="495"/>
    <n v="115.51020408163265"/>
    <x v="4"/>
    <x v="14"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5"/>
    <b v="0"/>
    <x v="316"/>
    <b v="1"/>
    <s v="technology/wearables"/>
    <x v="496"/>
    <n v="95.830623306233065"/>
    <x v="0"/>
    <x v="3"/>
  </r>
  <r>
    <n v="2610"/>
    <x v="515"/>
    <s v="Preserve the telescope that Clyde Tombaugh used to discover Pluto for generations to come!"/>
    <n v="22765"/>
    <n v="32172.66"/>
    <x v="0"/>
    <x v="0"/>
    <s v="USD"/>
    <n v="1471849140"/>
    <x v="516"/>
    <b v="1"/>
    <x v="317"/>
    <b v="1"/>
    <s v="technology/space exploration"/>
    <x v="497"/>
    <n v="55.758509532062391"/>
    <x v="0"/>
    <x v="5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x v="517"/>
    <b v="0"/>
    <x v="232"/>
    <b v="1"/>
    <s v="theater/plays"/>
    <x v="498"/>
    <n v="52.173913043478258"/>
    <x v="3"/>
    <x v="4"/>
  </r>
  <r>
    <n v="3710"/>
    <x v="517"/>
    <s v="A comedy about, life, death, men, women, and the power of a good Kegel."/>
    <n v="1300"/>
    <n v="1835"/>
    <x v="0"/>
    <x v="0"/>
    <s v="USD"/>
    <n v="1428068988"/>
    <x v="518"/>
    <b v="0"/>
    <x v="295"/>
    <b v="1"/>
    <s v="theater/plays"/>
    <x v="499"/>
    <n v="67.962962962962962"/>
    <x v="3"/>
    <x v="4"/>
  </r>
  <r>
    <n v="2277"/>
    <x v="518"/>
    <s v="Police Precinct is a cooperative game where the players take on the roles as police officers, with different areas of expertise."/>
    <n v="8500"/>
    <n v="11992"/>
    <x v="0"/>
    <x v="0"/>
    <s v="USD"/>
    <n v="1330359423"/>
    <x v="519"/>
    <b v="0"/>
    <x v="318"/>
    <b v="1"/>
    <s v="games/tabletop games"/>
    <x v="500"/>
    <n v="57.932367149758456"/>
    <x v="1"/>
    <x v="1"/>
  </r>
  <r>
    <n v="113"/>
    <x v="519"/>
    <s v="A living memorial for all those dealing with trauma, grief and loss."/>
    <n v="5000"/>
    <n v="7050"/>
    <x v="0"/>
    <x v="0"/>
    <s v="USD"/>
    <n v="1312642800"/>
    <x v="520"/>
    <b v="0"/>
    <x v="254"/>
    <b v="1"/>
    <s v="film &amp; video/shorts"/>
    <x v="501"/>
    <n v="90.384615384615387"/>
    <x v="4"/>
    <x v="6"/>
  </r>
  <r>
    <n v="115"/>
    <x v="520"/>
    <s v="Never judge a book (or a lover) by their cover."/>
    <n v="450"/>
    <n v="632"/>
    <x v="0"/>
    <x v="0"/>
    <s v="USD"/>
    <n v="1328377444"/>
    <x v="521"/>
    <b v="0"/>
    <x v="163"/>
    <b v="1"/>
    <s v="film &amp; video/shorts"/>
    <x v="502"/>
    <n v="28.727272727272727"/>
    <x v="4"/>
    <x v="6"/>
  </r>
  <r>
    <n v="3457"/>
    <x v="521"/>
    <s v="Robots, Space Battles, Mystery, and Intrigue. Nothing is Impossible..."/>
    <n v="2000"/>
    <n v="2804"/>
    <x v="0"/>
    <x v="0"/>
    <s v="USD"/>
    <n v="1423720740"/>
    <x v="522"/>
    <b v="0"/>
    <x v="214"/>
    <b v="1"/>
    <s v="theater/plays"/>
    <x v="503"/>
    <n v="50.981818181818184"/>
    <x v="3"/>
    <x v="4"/>
  </r>
  <r>
    <n v="3814"/>
    <x v="522"/>
    <s v="Wax Wings is proud to be presenting the premiere of EYES. SHUT DOOR OPEN, a new play by Boston playwright Cassie M. Seinuk."/>
    <n v="1500"/>
    <n v="2102"/>
    <x v="0"/>
    <x v="0"/>
    <s v="USD"/>
    <n v="1427860740"/>
    <x v="523"/>
    <b v="0"/>
    <x v="204"/>
    <b v="1"/>
    <s v="theater/plays"/>
    <x v="504"/>
    <n v="61.823529411764703"/>
    <x v="3"/>
    <x v="4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b v="0"/>
    <x v="129"/>
    <b v="1"/>
    <s v="technology/hardware"/>
    <x v="505"/>
    <n v="95.48863636363636"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x v="525"/>
    <b v="0"/>
    <x v="183"/>
    <b v="1"/>
    <s v="theater/plays"/>
    <x v="506"/>
    <n v="35"/>
    <x v="3"/>
    <x v="4"/>
  </r>
  <r>
    <n v="3675"/>
    <x v="525"/>
    <s v="3 decades, 3 generations, 3 friends, one house. Real Eyes Theatre explore how our lives are influenced by the decades we grow up in."/>
    <n v="50"/>
    <n v="70"/>
    <x v="0"/>
    <x v="1"/>
    <s v="GBP"/>
    <n v="1463353200"/>
    <x v="526"/>
    <b v="0"/>
    <x v="5"/>
    <b v="1"/>
    <s v="theater/plays"/>
    <x v="506"/>
    <n v="23.333333333333332"/>
    <x v="3"/>
    <x v="4"/>
  </r>
  <r>
    <n v="649"/>
    <x v="526"/>
    <s v="A backpack with a built in solar panel to charge any USB device. Includes removable battery pack, USB cable, and 7 different adapters!"/>
    <n v="2500"/>
    <n v="3499"/>
    <x v="0"/>
    <x v="0"/>
    <s v="USD"/>
    <n v="1410904413"/>
    <x v="527"/>
    <b v="0"/>
    <x v="319"/>
    <b v="1"/>
    <s v="technology/wearables"/>
    <x v="507"/>
    <n v="42.670731707317074"/>
    <x v="0"/>
    <x v="3"/>
  </r>
  <r>
    <n v="1669"/>
    <x v="527"/>
    <s v="Hi guys! I'll be recording a 6-7 song EP this summer and I need your help to make it happen! _x000a_Any support is appreciated!"/>
    <n v="2000"/>
    <n v="2795"/>
    <x v="0"/>
    <x v="0"/>
    <s v="USD"/>
    <n v="1464729276"/>
    <x v="528"/>
    <b v="0"/>
    <x v="32"/>
    <b v="1"/>
    <s v="music/pop"/>
    <x v="508"/>
    <n v="53.75"/>
    <x v="2"/>
    <x v="7"/>
  </r>
  <r>
    <n v="3682"/>
    <x v="528"/>
    <s v="My one-woman show invites audiences to join me on my path to pregnancy as I share my neuroses, challenges and revelations."/>
    <n v="3000"/>
    <n v="4176"/>
    <x v="0"/>
    <x v="0"/>
    <s v="USD"/>
    <n v="1402901940"/>
    <x v="529"/>
    <b v="0"/>
    <x v="237"/>
    <b v="1"/>
    <s v="theater/plays"/>
    <x v="509"/>
    <n v="62.328358208955223"/>
    <x v="3"/>
    <x v="4"/>
  </r>
  <r>
    <n v="256"/>
    <x v="529"/>
    <s v="Help share the art and community of Pow Wow, a contemporary art movement in Hawaii, with the rest of the world. #powwowhawaii"/>
    <n v="13000"/>
    <n v="18083"/>
    <x v="0"/>
    <x v="0"/>
    <s v="USD"/>
    <n v="1363458467"/>
    <x v="530"/>
    <b v="1"/>
    <x v="320"/>
    <b v="1"/>
    <s v="film &amp; video/documentary"/>
    <x v="510"/>
    <n v="65.756363636363631"/>
    <x v="4"/>
    <x v="14"/>
  </r>
  <r>
    <n v="3684"/>
    <x v="530"/>
    <s v="Thespis Theater Festival presents Cassiopeia: A romantic tale of a bride finding her way to her unknown groom before it is too late."/>
    <n v="750"/>
    <n v="1043"/>
    <x v="0"/>
    <x v="0"/>
    <s v="USD"/>
    <n v="1441167586"/>
    <x v="531"/>
    <b v="0"/>
    <x v="232"/>
    <b v="1"/>
    <s v="theater/plays"/>
    <x v="511"/>
    <n v="45.347826086956523"/>
    <x v="3"/>
    <x v="4"/>
  </r>
  <r>
    <n v="3461"/>
    <x v="531"/>
    <s v="A new production of Twelfth Night with an ambitious and enthusiastic group of high school students who love Shakespeare and teamwork."/>
    <n v="500"/>
    <n v="695"/>
    <x v="0"/>
    <x v="0"/>
    <s v="USD"/>
    <n v="1477710000"/>
    <x v="532"/>
    <b v="0"/>
    <x v="233"/>
    <b v="1"/>
    <s v="theater/plays"/>
    <x v="512"/>
    <n v="57.916666666666664"/>
    <x v="3"/>
    <x v="4"/>
  </r>
  <r>
    <n v="1522"/>
    <x v="53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3"/>
    <b v="1"/>
    <x v="321"/>
    <b v="1"/>
    <s v="photography/photobooks"/>
    <x v="513"/>
    <n v="133.7391592920354"/>
    <x v="6"/>
    <x v="9"/>
  </r>
  <r>
    <n v="1472"/>
    <x v="533"/>
    <s v="A podcast about surprising struggles in early parenthood, created and hosted by award-winning author and radio producer Hillary Frank."/>
    <n v="25000"/>
    <n v="34676"/>
    <x v="0"/>
    <x v="0"/>
    <s v="USD"/>
    <n v="1381928503"/>
    <x v="534"/>
    <b v="1"/>
    <x v="322"/>
    <b v="1"/>
    <s v="publishing/radio &amp; podcasts"/>
    <x v="514"/>
    <n v="103.20238095238095"/>
    <x v="5"/>
    <x v="8"/>
  </r>
  <r>
    <n v="2165"/>
    <x v="534"/>
    <s v="Vous aimez le rock fort ? Aidez les Beat Cheese Ã  produire leur premier album ! Do you like cheese? Help us produce our first album!"/>
    <n v="2500"/>
    <n v="3466"/>
    <x v="0"/>
    <x v="3"/>
    <s v="EUR"/>
    <n v="1460127635"/>
    <x v="535"/>
    <b v="0"/>
    <x v="323"/>
    <b v="1"/>
    <s v="music/rock"/>
    <x v="515"/>
    <n v="29.623931623931625"/>
    <x v="2"/>
    <x v="2"/>
  </r>
  <r>
    <n v="2178"/>
    <x v="535"/>
    <s v="We are making our third studio album and no longer have a label telling us what we can/can't do. This record is for the fans."/>
    <n v="25000"/>
    <n v="34660"/>
    <x v="0"/>
    <x v="0"/>
    <s v="USD"/>
    <n v="1484752597"/>
    <x v="536"/>
    <b v="0"/>
    <x v="324"/>
    <b v="1"/>
    <s v="music/rock"/>
    <x v="515"/>
    <n v="40.349243306169967"/>
    <x v="2"/>
    <x v="2"/>
  </r>
  <r>
    <n v="3334"/>
    <x v="536"/>
    <s v="The Saltbox Theatre Collective is a brand new not-for-profit theatre company in Illinois."/>
    <n v="3871"/>
    <n v="5366"/>
    <x v="0"/>
    <x v="0"/>
    <s v="USD"/>
    <n v="1438259422"/>
    <x v="537"/>
    <b v="0"/>
    <x v="105"/>
    <b v="1"/>
    <s v="theater/plays"/>
    <x v="516"/>
    <n v="116.65217391304348"/>
    <x v="3"/>
    <x v="4"/>
  </r>
  <r>
    <n v="3371"/>
    <x v="537"/>
    <s v="Help support Red Planet, a new science fiction play based off the Mars One exploration."/>
    <n v="200"/>
    <n v="277"/>
    <x v="0"/>
    <x v="0"/>
    <s v="USD"/>
    <n v="1449089965"/>
    <x v="538"/>
    <b v="0"/>
    <x v="297"/>
    <b v="1"/>
    <s v="theater/plays"/>
    <x v="517"/>
    <n v="30.777777777777779"/>
    <x v="3"/>
    <x v="4"/>
  </r>
  <r>
    <n v="1942"/>
    <x v="538"/>
    <s v="Getting a revolutionary new toy design into open source production, and using the design to create the worlds longest marble run."/>
    <n v="6000"/>
    <n v="8306.42"/>
    <x v="0"/>
    <x v="0"/>
    <s v="USD"/>
    <n v="1309809140"/>
    <x v="539"/>
    <b v="1"/>
    <x v="144"/>
    <b v="1"/>
    <s v="technology/hardware"/>
    <x v="518"/>
    <n v="87.436000000000007"/>
    <x v="0"/>
    <x v="0"/>
  </r>
  <r>
    <n v="3482"/>
    <x v="539"/>
    <s v="Critically-acclaimed new-writing company Old Trunk make their Edinburgh debut alternating their two darkly comic plays."/>
    <n v="3000"/>
    <n v="4150"/>
    <x v="0"/>
    <x v="1"/>
    <s v="GBP"/>
    <n v="1404671466"/>
    <x v="540"/>
    <b v="0"/>
    <x v="132"/>
    <b v="1"/>
    <s v="theater/plays"/>
    <x v="519"/>
    <n v="51.875"/>
    <x v="3"/>
    <x v="4"/>
  </r>
  <r>
    <n v="3669"/>
    <x v="540"/>
    <s v="Prowl Theatre Company is brand new. We are putting on our first play 'Sexual perversity in Chicago', from the 10th to the 16th August"/>
    <n v="1000"/>
    <n v="1382"/>
    <x v="0"/>
    <x v="1"/>
    <s v="GBP"/>
    <n v="1434039137"/>
    <x v="541"/>
    <b v="0"/>
    <x v="118"/>
    <b v="1"/>
    <s v="theater/plays"/>
    <x v="520"/>
    <n v="81.294117647058826"/>
    <x v="3"/>
    <x v="4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b v="0"/>
    <x v="235"/>
    <b v="1"/>
    <s v="theater/plays"/>
    <x v="521"/>
    <n v="109.07894736842105"/>
    <x v="3"/>
    <x v="4"/>
  </r>
  <r>
    <n v="3420"/>
    <x v="542"/>
    <s v="A powerful and urgent tale of the first line of defence for the NHS. Based on true stories from junior doctors."/>
    <n v="700"/>
    <n v="966"/>
    <x v="0"/>
    <x v="1"/>
    <s v="GBP"/>
    <n v="1455408000"/>
    <x v="543"/>
    <b v="0"/>
    <x v="204"/>
    <b v="1"/>
    <s v="theater/plays"/>
    <x v="522"/>
    <n v="28.411764705882351"/>
    <x v="3"/>
    <x v="4"/>
  </r>
  <r>
    <n v="1846"/>
    <x v="543"/>
    <s v="This album of all original music has been in the making for several years and I am excited to make my fans a part of this experience."/>
    <n v="15000"/>
    <n v="20689"/>
    <x v="0"/>
    <x v="0"/>
    <s v="USD"/>
    <n v="1355585777"/>
    <x v="544"/>
    <b v="0"/>
    <x v="325"/>
    <b v="1"/>
    <s v="music/rock"/>
    <x v="523"/>
    <n v="98.990430622009569"/>
    <x v="2"/>
    <x v="2"/>
  </r>
  <r>
    <n v="1252"/>
    <x v="544"/>
    <s v="Our hope is to re-release this 2007 Kiss Kiss cult classic &quot;Reality vs the Optimist&quot; on vinyl as was always our intention."/>
    <n v="3500"/>
    <n v="4818"/>
    <x v="0"/>
    <x v="0"/>
    <s v="USD"/>
    <n v="1382658169"/>
    <x v="545"/>
    <b v="1"/>
    <x v="217"/>
    <b v="1"/>
    <s v="music/rock"/>
    <x v="524"/>
    <n v="34.170212765957444"/>
    <x v="2"/>
    <x v="2"/>
  </r>
  <r>
    <n v="3405"/>
    <x v="545"/>
    <s v="We are Seance Theatre Group trying to fund our first performance, Noel Coward's hysterical comedy farce, Blithe Spirit."/>
    <n v="350"/>
    <n v="481.5"/>
    <x v="0"/>
    <x v="1"/>
    <s v="GBP"/>
    <n v="1456876740"/>
    <x v="546"/>
    <b v="0"/>
    <x v="118"/>
    <b v="1"/>
    <s v="theater/plays"/>
    <x v="525"/>
    <n v="28.323529411764707"/>
    <x v="3"/>
    <x v="4"/>
  </r>
  <r>
    <n v="303"/>
    <x v="546"/>
    <s v="The story of Jadab Payeng, an Indian man who single handedly planted nearly 1400 acres of forest to save his island, Majuli."/>
    <n v="3000"/>
    <n v="4124"/>
    <x v="0"/>
    <x v="0"/>
    <s v="USD"/>
    <n v="1338601346"/>
    <x v="547"/>
    <b v="1"/>
    <x v="319"/>
    <b v="1"/>
    <s v="film &amp; video/documentary"/>
    <x v="526"/>
    <n v="50.292682926829265"/>
    <x v="4"/>
    <x v="14"/>
  </r>
  <r>
    <n v="1675"/>
    <x v="547"/>
    <s v="The Great Party is releasing their debut album. Here's your chance to be a part of it!"/>
    <n v="1000"/>
    <n v="1374.16"/>
    <x v="0"/>
    <x v="0"/>
    <s v="USD"/>
    <n v="1318802580"/>
    <x v="548"/>
    <b v="0"/>
    <x v="204"/>
    <b v="1"/>
    <s v="music/pop"/>
    <x v="527"/>
    <n v="40.416470588235299"/>
    <x v="2"/>
    <x v="7"/>
  </r>
  <r>
    <n v="2238"/>
    <x v="548"/>
    <s v="28mm Fantasy Miniature Range in leadfree white metal: Orcs, wolves and more."/>
    <n v="4000"/>
    <n v="5496"/>
    <x v="0"/>
    <x v="2"/>
    <s v="EUR"/>
    <n v="1489157716"/>
    <x v="549"/>
    <b v="0"/>
    <x v="82"/>
    <b v="1"/>
    <s v="games/tabletop games"/>
    <x v="528"/>
    <n v="69.569620253164558"/>
    <x v="1"/>
    <x v="1"/>
  </r>
  <r>
    <n v="1479"/>
    <x v="549"/>
    <s v="A former intelligence analyst/government transparency advocate talks to his colleagues about the past year's NSA revelations."/>
    <n v="1600"/>
    <n v="2198"/>
    <x v="0"/>
    <x v="0"/>
    <s v="USD"/>
    <n v="1399694340"/>
    <x v="550"/>
    <b v="1"/>
    <x v="326"/>
    <b v="1"/>
    <s v="publishing/radio &amp; podcasts"/>
    <x v="529"/>
    <n v="30.95774647887324"/>
    <x v="5"/>
    <x v="8"/>
  </r>
  <r>
    <n v="817"/>
    <x v="550"/>
    <s v="Dead Fish Handshake is a rock band based out of New Jersey. We are in the process of raising funds for our second record."/>
    <n v="1500"/>
    <n v="2056.66"/>
    <x v="0"/>
    <x v="0"/>
    <s v="USD"/>
    <n v="1331441940"/>
    <x v="551"/>
    <b v="0"/>
    <x v="232"/>
    <b v="1"/>
    <s v="music/rock"/>
    <x v="530"/>
    <n v="89.419999999999987"/>
    <x v="2"/>
    <x v="2"/>
  </r>
  <r>
    <n v="2632"/>
    <x v="551"/>
    <s v="Students from 3 universities are designing a dual stage rocket to test experimental rocket technology."/>
    <n v="1070"/>
    <n v="1466"/>
    <x v="0"/>
    <x v="0"/>
    <s v="USD"/>
    <n v="1464485339"/>
    <x v="552"/>
    <b v="0"/>
    <x v="307"/>
    <b v="1"/>
    <s v="technology/space exploration"/>
    <x v="531"/>
    <n v="34.904761904761905"/>
    <x v="0"/>
    <x v="5"/>
  </r>
  <r>
    <n v="0"/>
    <x v="552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53"/>
    <b v="0"/>
    <x v="172"/>
    <b v="1"/>
    <s v="film &amp; video/television"/>
    <x v="532"/>
    <n v="63.917582417582416"/>
    <x v="4"/>
    <x v="16"/>
  </r>
  <r>
    <n v="409"/>
    <x v="553"/>
    <s v="I am working on a project that explores the relationship between education to work for youth within the European Union."/>
    <n v="500"/>
    <n v="684"/>
    <x v="0"/>
    <x v="1"/>
    <s v="GBP"/>
    <n v="1469220144"/>
    <x v="554"/>
    <b v="0"/>
    <x v="134"/>
    <b v="1"/>
    <s v="film &amp; video/documentary"/>
    <x v="533"/>
    <n v="45.6"/>
    <x v="4"/>
    <x v="14"/>
  </r>
  <r>
    <n v="1921"/>
    <x v="554"/>
    <s v="The Fine Spirits are making an album, but we need your help!"/>
    <n v="1500"/>
    <n v="2052"/>
    <x v="0"/>
    <x v="0"/>
    <s v="USD"/>
    <n v="1342243143"/>
    <x v="555"/>
    <b v="0"/>
    <x v="235"/>
    <b v="1"/>
    <s v="music/indie rock"/>
    <x v="533"/>
    <n v="54"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x v="556"/>
    <b v="0"/>
    <x v="295"/>
    <b v="1"/>
    <s v="music/indie rock"/>
    <x v="534"/>
    <n v="30.37037037037037"/>
    <x v="2"/>
    <x v="13"/>
  </r>
  <r>
    <n v="1387"/>
    <x v="556"/>
    <s v="Less than one week to PLEDGE YOUR SUPPORT for THE FAMILY BUSINESS as the band raises funds for the next full length rock album."/>
    <n v="4000"/>
    <n v="5465"/>
    <x v="0"/>
    <x v="0"/>
    <s v="USD"/>
    <n v="1433305800"/>
    <x v="557"/>
    <b v="0"/>
    <x v="254"/>
    <b v="1"/>
    <s v="music/rock"/>
    <x v="535"/>
    <n v="70.064102564102569"/>
    <x v="2"/>
    <x v="2"/>
  </r>
  <r>
    <n v="1892"/>
    <x v="557"/>
    <s v="Nemes has just recorded a new album and is raising $500 to get it mixed and mastered professionally."/>
    <n v="500"/>
    <n v="683"/>
    <x v="0"/>
    <x v="0"/>
    <s v="USD"/>
    <n v="1307459881"/>
    <x v="558"/>
    <b v="0"/>
    <x v="87"/>
    <b v="1"/>
    <s v="music/indie rock"/>
    <x v="536"/>
    <n v="26.26923076923077"/>
    <x v="2"/>
    <x v="13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x v="559"/>
    <b v="1"/>
    <x v="204"/>
    <b v="1"/>
    <s v="film &amp; video/documentary"/>
    <x v="537"/>
    <n v="160.47058823529412"/>
    <x v="4"/>
    <x v="14"/>
  </r>
  <r>
    <n v="3704"/>
    <x v="559"/>
    <s v="The award-winning Nottingham New Theatre presents an exciting experimental play about the multi-universe theory and love."/>
    <n v="300"/>
    <n v="409.01"/>
    <x v="0"/>
    <x v="1"/>
    <s v="GBP"/>
    <n v="1464712394"/>
    <x v="560"/>
    <b v="0"/>
    <x v="295"/>
    <b v="1"/>
    <s v="theater/plays"/>
    <x v="538"/>
    <n v="15.148518518518518"/>
    <x v="3"/>
    <x v="4"/>
  </r>
  <r>
    <n v="2039"/>
    <x v="560"/>
    <s v="Open up your digital worlds with the most sophisticated, intuitive android smart projector."/>
    <n v="125000"/>
    <n v="170271"/>
    <x v="0"/>
    <x v="0"/>
    <s v="USD"/>
    <n v="1480568340"/>
    <x v="561"/>
    <b v="1"/>
    <x v="327"/>
    <b v="1"/>
    <s v="technology/hardware"/>
    <x v="539"/>
    <n v="449.26385224274406"/>
    <x v="0"/>
    <x v="0"/>
  </r>
  <r>
    <n v="3300"/>
    <x v="561"/>
    <s v="A subversive parody about the two people for whom the hills were NOT alive with THE SOUND OF MUSIC."/>
    <n v="3000"/>
    <n v="4085"/>
    <x v="0"/>
    <x v="0"/>
    <s v="USD"/>
    <n v="1430329862"/>
    <x v="562"/>
    <b v="0"/>
    <x v="63"/>
    <b v="1"/>
    <s v="theater/plays"/>
    <x v="540"/>
    <n v="46.420454545454547"/>
    <x v="3"/>
    <x v="4"/>
  </r>
  <r>
    <n v="1352"/>
    <x v="562"/>
    <s v="An important book, based on research, to make you and your learners smile again. Better smile sheets, better feedback, better learning!"/>
    <n v="10000"/>
    <n v="13614"/>
    <x v="0"/>
    <x v="0"/>
    <s v="USD"/>
    <n v="1441425540"/>
    <x v="563"/>
    <b v="0"/>
    <x v="328"/>
    <b v="1"/>
    <s v="publishing/nonfiction"/>
    <x v="541"/>
    <n v="59.973568281938327"/>
    <x v="5"/>
    <x v="15"/>
  </r>
  <r>
    <n v="2102"/>
    <x v="563"/>
    <s v="The Guru is basement parties, lake swimming, a smile shared between reunited friends, and the doe-eyed innocence of youth."/>
    <n v="1000"/>
    <n v="1360"/>
    <x v="0"/>
    <x v="0"/>
    <s v="USD"/>
    <n v="1304628648"/>
    <x v="564"/>
    <b v="0"/>
    <x v="235"/>
    <b v="1"/>
    <s v="music/indie rock"/>
    <x v="542"/>
    <n v="35.789473684210527"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x v="565"/>
    <b v="0"/>
    <x v="135"/>
    <b v="1"/>
    <s v="theater/plays"/>
    <x v="542"/>
    <n v="13.6"/>
    <x v="3"/>
    <x v="4"/>
  </r>
  <r>
    <n v="3611"/>
    <x v="565"/>
    <s v="How do you retain a sense identity after losing your home, your family and your country? Leftovers is a play about refugees in Nairobi."/>
    <n v="2500"/>
    <n v="3400"/>
    <x v="0"/>
    <x v="1"/>
    <s v="GBP"/>
    <n v="1428483201"/>
    <x v="566"/>
    <b v="0"/>
    <x v="279"/>
    <b v="1"/>
    <s v="theater/plays"/>
    <x v="542"/>
    <n v="66.666666666666671"/>
    <x v="3"/>
    <x v="4"/>
  </r>
  <r>
    <n v="1539"/>
    <x v="566"/>
    <s v="Stunning hardcover coffee table book spanning over 25 years of music photography and stories in Marin County, CA by Bob Minkin"/>
    <n v="20000"/>
    <n v="27197.22"/>
    <x v="0"/>
    <x v="0"/>
    <s v="USD"/>
    <n v="1483481019"/>
    <x v="567"/>
    <b v="0"/>
    <x v="141"/>
    <b v="1"/>
    <s v="photography/photobooks"/>
    <x v="543"/>
    <n v="95.764859154929582"/>
    <x v="6"/>
    <x v="9"/>
  </r>
  <r>
    <n v="2472"/>
    <x v="567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8"/>
    <b v="0"/>
    <x v="286"/>
    <b v="1"/>
    <s v="music/indie rock"/>
    <x v="544"/>
    <n v="97.904038461538462"/>
    <x v="2"/>
    <x v="13"/>
  </r>
  <r>
    <n v="1884"/>
    <x v="568"/>
    <s v="Glad Hearts Latest Album, Twenty Two, Pressed In A Very Limited Edition On Beautiful Vinyl With Accompanying Digital Download"/>
    <n v="1000"/>
    <n v="1351"/>
    <x v="0"/>
    <x v="0"/>
    <s v="USD"/>
    <n v="1354017600"/>
    <x v="569"/>
    <b v="0"/>
    <x v="87"/>
    <b v="1"/>
    <s v="music/indie rock"/>
    <x v="545"/>
    <n v="51.96153846153846"/>
    <x v="2"/>
    <x v="13"/>
  </r>
  <r>
    <n v="1190"/>
    <x v="569"/>
    <s v="A pairing of self portraiture and writing to shed light on the reality of life with chronic illness."/>
    <n v="500"/>
    <n v="675"/>
    <x v="0"/>
    <x v="0"/>
    <s v="USD"/>
    <n v="1409500725"/>
    <x v="570"/>
    <b v="0"/>
    <x v="175"/>
    <b v="1"/>
    <s v="photography/photobooks"/>
    <x v="546"/>
    <n v="51.92307692307692"/>
    <x v="6"/>
    <x v="9"/>
  </r>
  <r>
    <n v="1195"/>
    <x v="570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1"/>
    <b v="0"/>
    <x v="71"/>
    <b v="1"/>
    <s v="photography/photobooks"/>
    <x v="546"/>
    <n v="79.411764705882348"/>
    <x v="6"/>
    <x v="9"/>
  </r>
  <r>
    <n v="1300"/>
    <x v="571"/>
    <s v="What would you do with the time ticking and the pressure building to make a choice?! Find out what happens in this hilarious new play!!"/>
    <n v="3000"/>
    <n v="4050"/>
    <x v="0"/>
    <x v="0"/>
    <s v="USD"/>
    <n v="1464807420"/>
    <x v="572"/>
    <b v="0"/>
    <x v="133"/>
    <b v="1"/>
    <s v="theater/plays"/>
    <x v="546"/>
    <n v="168.75"/>
    <x v="3"/>
    <x v="4"/>
  </r>
  <r>
    <n v="1821"/>
    <x v="572"/>
    <s v="Glass Cloud tour dates are already beginning to pile up. They are turning to YOU to help get them from town to town."/>
    <n v="2500"/>
    <n v="3372.25"/>
    <x v="0"/>
    <x v="0"/>
    <s v="USD"/>
    <n v="1330760367"/>
    <x v="573"/>
    <b v="0"/>
    <x v="258"/>
    <b v="1"/>
    <s v="music/rock"/>
    <x v="547"/>
    <n v="59.162280701754383"/>
    <x v="2"/>
    <x v="2"/>
  </r>
  <r>
    <n v="1530"/>
    <x v="573"/>
    <s v="A photobook made by 4-year-old Hawkeye Huey: National Geographic's youngest photographer and Rolling Stone's top 100 on Instagram"/>
    <n v="35000"/>
    <n v="47189"/>
    <x v="0"/>
    <x v="0"/>
    <s v="USD"/>
    <n v="1445624695"/>
    <x v="574"/>
    <b v="1"/>
    <x v="329"/>
    <b v="1"/>
    <s v="photography/photobooks"/>
    <x v="548"/>
    <n v="53.991990846681922"/>
    <x v="6"/>
    <x v="9"/>
  </r>
  <r>
    <n v="1388"/>
    <x v="574"/>
    <s v="&quot;The Great Bright Horses&quot; is finished and ready for release! Help us put on the finishing touches and share it with the universe."/>
    <n v="5000"/>
    <n v="6740.37"/>
    <x v="0"/>
    <x v="0"/>
    <s v="USD"/>
    <n v="1476720840"/>
    <x v="575"/>
    <b v="0"/>
    <x v="149"/>
    <b v="1"/>
    <s v="music/rock"/>
    <x v="549"/>
    <n v="60.181874999999998"/>
    <x v="2"/>
    <x v="2"/>
  </r>
  <r>
    <n v="3439"/>
    <x v="575"/>
    <s v="Help a small theater produce an original adaptation of Lewis Carroll's classic story."/>
    <n v="1200"/>
    <n v="1616.14"/>
    <x v="0"/>
    <x v="0"/>
    <s v="USD"/>
    <n v="1453179540"/>
    <x v="576"/>
    <b v="0"/>
    <x v="176"/>
    <b v="1"/>
    <s v="theater/plays"/>
    <x v="550"/>
    <n v="89.785555555555561"/>
    <x v="3"/>
    <x v="4"/>
  </r>
  <r>
    <n v="2118"/>
    <x v="576"/>
    <s v="PORCHES.  and Documentarians tour from New York to San Francisco and back."/>
    <n v="1000"/>
    <n v="1346.11"/>
    <x v="0"/>
    <x v="0"/>
    <s v="USD"/>
    <n v="1311538136"/>
    <x v="577"/>
    <b v="0"/>
    <x v="118"/>
    <b v="1"/>
    <s v="music/indie rock"/>
    <x v="551"/>
    <n v="79.182941176470578"/>
    <x v="2"/>
    <x v="13"/>
  </r>
  <r>
    <n v="2251"/>
    <x v="577"/>
    <s v="A great game full of lying, scheming, and werewolves.  Now with additional characters to add even more mayhem!"/>
    <n v="8500"/>
    <n v="11428.19"/>
    <x v="0"/>
    <x v="0"/>
    <s v="USD"/>
    <n v="1408177077"/>
    <x v="578"/>
    <b v="0"/>
    <x v="84"/>
    <b v="1"/>
    <s v="games/tabletop games"/>
    <x v="552"/>
    <n v="23.808729166666669"/>
    <x v="1"/>
    <x v="1"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n v="1271573940"/>
    <x v="579"/>
    <b v="0"/>
    <x v="245"/>
    <b v="1"/>
    <s v="music/rock"/>
    <x v="553"/>
    <n v="39.816666666666663"/>
    <x v="2"/>
    <x v="2"/>
  </r>
  <r>
    <n v="247"/>
    <x v="579"/>
    <s v="A young neuroscientist attempts to reconnect with his ailing father by obsessively studying old family footage._x000a_"/>
    <n v="5000"/>
    <n v="6705"/>
    <x v="0"/>
    <x v="0"/>
    <s v="USD"/>
    <n v="1287200340"/>
    <x v="580"/>
    <b v="1"/>
    <x v="299"/>
    <b v="1"/>
    <s v="film &amp; video/documentary"/>
    <x v="554"/>
    <n v="108.14516129032258"/>
    <x v="4"/>
    <x v="14"/>
  </r>
  <r>
    <n v="820"/>
    <x v="580"/>
    <s v="Wyatt Lowe &amp; the Ottomatics will be hitting the road this June on a North and Southwest Summer 2014 tour!"/>
    <n v="2000"/>
    <n v="2681"/>
    <x v="0"/>
    <x v="0"/>
    <s v="USD"/>
    <n v="1402290000"/>
    <x v="581"/>
    <b v="0"/>
    <x v="235"/>
    <b v="1"/>
    <s v="music/rock"/>
    <x v="555"/>
    <n v="70.55263157894737"/>
    <x v="2"/>
    <x v="2"/>
  </r>
  <r>
    <n v="2489"/>
    <x v="581"/>
    <s v="A new Pocket Vinyl album focusing on all things about death: what it is, feels like, leads to, and how the idea of God fits into it."/>
    <n v="3500"/>
    <n v="4678.5"/>
    <x v="0"/>
    <x v="0"/>
    <s v="USD"/>
    <n v="1368117239"/>
    <x v="582"/>
    <b v="0"/>
    <x v="287"/>
    <b v="1"/>
    <s v="music/indie rock"/>
    <x v="556"/>
    <n v="62.38"/>
    <x v="2"/>
    <x v="13"/>
  </r>
  <r>
    <n v="2301"/>
    <x v="582"/>
    <s v="We are America's first trock band, and we're ready to bring you our first album!"/>
    <n v="5000"/>
    <n v="6680.22"/>
    <x v="0"/>
    <x v="0"/>
    <s v="USD"/>
    <n v="1371785496"/>
    <x v="583"/>
    <b v="1"/>
    <x v="330"/>
    <b v="1"/>
    <s v="music/indie rock"/>
    <x v="557"/>
    <n v="31.659810426540286"/>
    <x v="2"/>
    <x v="13"/>
  </r>
  <r>
    <n v="1353"/>
    <x v="583"/>
    <s v="A book that teaches aspiring writers how to get from a basic idea to a fully rewritten screenplay."/>
    <n v="1000"/>
    <n v="1336"/>
    <x v="0"/>
    <x v="0"/>
    <s v="USD"/>
    <n v="1362960000"/>
    <x v="584"/>
    <b v="0"/>
    <x v="307"/>
    <b v="1"/>
    <s v="publishing/nonfiction"/>
    <x v="558"/>
    <n v="31.80952380952381"/>
    <x v="5"/>
    <x v="15"/>
  </r>
  <r>
    <n v="2452"/>
    <x v="584"/>
    <s v="Italian inspired sauce with a spice and heat that make this simple Red Sauce unique! This company name still remains a secret, for now!"/>
    <n v="600"/>
    <n v="801"/>
    <x v="0"/>
    <x v="0"/>
    <s v="USD"/>
    <n v="1451430000"/>
    <x v="585"/>
    <b v="0"/>
    <x v="134"/>
    <b v="1"/>
    <s v="food/small batch"/>
    <x v="559"/>
    <n v="53.4"/>
    <x v="7"/>
    <x v="11"/>
  </r>
  <r>
    <n v="2026"/>
    <x v="585"/>
    <s v="MIDI Sprout enables plants to play synthesizers in real time."/>
    <n v="25000"/>
    <n v="33370.769999999997"/>
    <x v="0"/>
    <x v="0"/>
    <s v="USD"/>
    <n v="1398052740"/>
    <x v="586"/>
    <b v="1"/>
    <x v="331"/>
    <b v="1"/>
    <s v="technology/hardware"/>
    <x v="560"/>
    <n v="73.503898678414089"/>
    <x v="0"/>
    <x v="0"/>
  </r>
  <r>
    <n v="3159"/>
    <x v="586"/>
    <s v="WAXWING is an exciting new world premiere of mythic (perhaps even apocalyptic!) proportions."/>
    <n v="1500"/>
    <n v="2002.22"/>
    <x v="0"/>
    <x v="0"/>
    <s v="USD"/>
    <n v="1326927600"/>
    <x v="587"/>
    <b v="1"/>
    <x v="32"/>
    <b v="1"/>
    <s v="theater/plays"/>
    <x v="561"/>
    <n v="38.504230769230773"/>
    <x v="3"/>
    <x v="4"/>
  </r>
  <r>
    <n v="1860"/>
    <x v="587"/>
    <s v="ASC had a one-of-a-kind CD release party in 2013, and we want to share it with the world - in DVD format!"/>
    <n v="750"/>
    <n v="1001"/>
    <x v="0"/>
    <x v="0"/>
    <s v="USD"/>
    <n v="1391706084"/>
    <x v="588"/>
    <b v="0"/>
    <x v="108"/>
    <b v="1"/>
    <s v="music/rock"/>
    <x v="562"/>
    <n v="52.684210526315788"/>
    <x v="2"/>
    <x v="2"/>
  </r>
  <r>
    <n v="3301"/>
    <x v="588"/>
    <s v="The US premiere of the controversial new Polish play the authorities don't want you to see, staged by an award-winning director."/>
    <n v="3000"/>
    <n v="4004"/>
    <x v="0"/>
    <x v="0"/>
    <s v="USD"/>
    <n v="1470034740"/>
    <x v="589"/>
    <b v="0"/>
    <x v="251"/>
    <b v="1"/>
    <s v="theater/plays"/>
    <x v="562"/>
    <n v="57.2"/>
    <x v="3"/>
    <x v="4"/>
  </r>
  <r>
    <n v="2479"/>
    <x v="589"/>
    <s v="Fake Natives is headed on tour this summer. Help them fill their tank with fossil fuels."/>
    <n v="300"/>
    <n v="400.33"/>
    <x v="0"/>
    <x v="0"/>
    <s v="USD"/>
    <n v="1343440800"/>
    <x v="590"/>
    <b v="0"/>
    <x v="224"/>
    <b v="1"/>
    <s v="music/indie rock"/>
    <x v="563"/>
    <n v="25.020624999999999"/>
    <x v="2"/>
    <x v="13"/>
  </r>
  <r>
    <n v="25"/>
    <x v="590"/>
    <s v="A dram-com television series revolved around memory and the hardships and revelations that come with its early turning point."/>
    <n v="600"/>
    <n v="800"/>
    <x v="0"/>
    <x v="0"/>
    <s v="USD"/>
    <n v="1452299761"/>
    <x v="591"/>
    <b v="0"/>
    <x v="103"/>
    <b v="1"/>
    <s v="film &amp; video/television"/>
    <x v="564"/>
    <n v="57.142857142857146"/>
    <x v="4"/>
    <x v="16"/>
  </r>
  <r>
    <n v="1619"/>
    <x v="591"/>
    <s v="Creating a live show experience that does justice to the musicianship and time spent rehearsing.  Help us weave this sonic tapestry!"/>
    <n v="1500"/>
    <n v="2000"/>
    <x v="0"/>
    <x v="0"/>
    <s v="USD"/>
    <n v="1410755286"/>
    <x v="592"/>
    <b v="0"/>
    <x v="232"/>
    <b v="1"/>
    <s v="music/rock"/>
    <x v="564"/>
    <n v="86.956521739130437"/>
    <x v="2"/>
    <x v="2"/>
  </r>
  <r>
    <n v="1899"/>
    <x v="592"/>
    <s v="Ukulele Songs from the Zombie Apocalypse, a concept album where boy meets girl, boy loses girl to Zombie King, boy gets girl back. Fun!"/>
    <n v="900"/>
    <n v="1200"/>
    <x v="0"/>
    <x v="0"/>
    <s v="USD"/>
    <n v="1427319366"/>
    <x v="593"/>
    <b v="0"/>
    <x v="307"/>
    <b v="1"/>
    <s v="music/indie rock"/>
    <x v="564"/>
    <n v="28.571428571428573"/>
    <x v="2"/>
    <x v="13"/>
  </r>
  <r>
    <n v="2937"/>
    <x v="593"/>
    <s v="UCAS is a new British musical premiering at the Edinburgh Fringe Festival 2014."/>
    <n v="1500"/>
    <n v="2000"/>
    <x v="0"/>
    <x v="1"/>
    <s v="GBP"/>
    <n v="1405249113"/>
    <x v="594"/>
    <b v="0"/>
    <x v="214"/>
    <b v="1"/>
    <s v="theater/musical"/>
    <x v="564"/>
    <n v="36.363636363636367"/>
    <x v="3"/>
    <x v="20"/>
  </r>
  <r>
    <n v="2801"/>
    <x v="594"/>
    <s v="Arise Theatre Company's production of August Strindberg's expressionist masterpiece 'A Dream Play'."/>
    <n v="500"/>
    <n v="666"/>
    <x v="0"/>
    <x v="6"/>
    <s v="AUD"/>
    <n v="1412938800"/>
    <x v="595"/>
    <b v="0"/>
    <x v="175"/>
    <b v="1"/>
    <s v="theater/plays"/>
    <x v="565"/>
    <n v="51.230769230769234"/>
    <x v="3"/>
    <x v="4"/>
  </r>
  <r>
    <n v="781"/>
    <x v="595"/>
    <s v="&quot;WE ARE ON A MISSION TO TOUR THE UNITED STATES NON-STOP. TO DO SO WE NEED TO PURCHASE A NEW VAN.&quot;"/>
    <n v="800"/>
    <n v="1065.23"/>
    <x v="0"/>
    <x v="0"/>
    <s v="USD"/>
    <n v="1370649674"/>
    <x v="596"/>
    <b v="0"/>
    <x v="36"/>
    <b v="1"/>
    <s v="music/rock"/>
    <x v="566"/>
    <n v="42.609200000000001"/>
    <x v="2"/>
    <x v="2"/>
  </r>
  <r>
    <n v="295"/>
    <x v="59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97"/>
    <b v="1"/>
    <x v="332"/>
    <b v="1"/>
    <s v="film &amp; video/documentary"/>
    <x v="567"/>
    <n v="100.08204511278196"/>
    <x v="4"/>
    <x v="14"/>
  </r>
  <r>
    <n v="3289"/>
    <x v="597"/>
    <s v="Ampersand Theatre's debut appearance at Edinburgh is in 2017 as Conversations With Rats opens at theSpace on the Mile, please help!"/>
    <n v="500"/>
    <n v="665.21"/>
    <x v="0"/>
    <x v="1"/>
    <s v="GBP"/>
    <n v="1487580602"/>
    <x v="598"/>
    <b v="0"/>
    <x v="36"/>
    <b v="1"/>
    <s v="theater/plays"/>
    <x v="568"/>
    <n v="26.608400000000003"/>
    <x v="3"/>
    <x v="4"/>
  </r>
  <r>
    <n v="2800"/>
    <x v="598"/>
    <s v="Exeter University Theatre Company is bringing the award winning play by Dale Wasserman to Exeter's Northcott Theatre"/>
    <n v="1000"/>
    <n v="1330"/>
    <x v="0"/>
    <x v="1"/>
    <s v="GBP"/>
    <n v="1420377366"/>
    <x v="599"/>
    <b v="0"/>
    <x v="257"/>
    <b v="1"/>
    <s v="theater/plays"/>
    <x v="569"/>
    <n v="42.903225806451616"/>
    <x v="3"/>
    <x v="4"/>
  </r>
  <r>
    <n v="2198"/>
    <x v="599"/>
    <s v="A tactical Miniatures board game for 2-4 players set in a mysterious underwater realm where 4 factions battle for supremacy."/>
    <n v="40000"/>
    <n v="53157"/>
    <x v="0"/>
    <x v="0"/>
    <s v="USD"/>
    <n v="1447507200"/>
    <x v="600"/>
    <b v="0"/>
    <x v="333"/>
    <b v="1"/>
    <s v="games/tabletop games"/>
    <x v="570"/>
    <n v="81.654377880184327"/>
    <x v="1"/>
    <x v="1"/>
  </r>
  <r>
    <n v="2204"/>
    <x v="600"/>
    <s v="A professional pressing of the new (and greatest) Mirror Kisses album on beautiful white vinyl. Backers hear it first!"/>
    <n v="1500"/>
    <n v="1993"/>
    <x v="0"/>
    <x v="0"/>
    <s v="USD"/>
    <n v="1362814119"/>
    <x v="601"/>
    <b v="0"/>
    <x v="243"/>
    <b v="1"/>
    <s v="music/electronic music"/>
    <x v="571"/>
    <n v="27.301369863013697"/>
    <x v="2"/>
    <x v="10"/>
  </r>
  <r>
    <n v="3045"/>
    <x v="601"/>
    <s v="Walmart decided they wanted our space, so we had to move to a new theater. Help us make it an awesome space by painting it all black!"/>
    <n v="4000"/>
    <n v="5308.26"/>
    <x v="0"/>
    <x v="0"/>
    <s v="USD"/>
    <n v="1408679055"/>
    <x v="602"/>
    <b v="0"/>
    <x v="334"/>
    <b v="1"/>
    <s v="theater/spaces"/>
    <x v="572"/>
    <n v="82.941562500000003"/>
    <x v="3"/>
    <x v="12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x v="603"/>
    <b v="0"/>
    <x v="234"/>
    <b v="1"/>
    <s v="theater/musical"/>
    <x v="573"/>
    <n v="120.54545454545455"/>
    <x v="3"/>
    <x v="20"/>
  </r>
  <r>
    <n v="1535"/>
    <x v="603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04"/>
    <b v="1"/>
    <x v="252"/>
    <b v="1"/>
    <s v="photography/photobooks"/>
    <x v="574"/>
    <n v="48.154545454545456"/>
    <x v="6"/>
    <x v="9"/>
  </r>
  <r>
    <n v="2099"/>
    <x v="604"/>
    <s v="Our tour van died, we need help!"/>
    <n v="3000"/>
    <n v="3971"/>
    <x v="0"/>
    <x v="0"/>
    <s v="USD"/>
    <n v="1435808400"/>
    <x v="605"/>
    <b v="0"/>
    <x v="271"/>
    <b v="1"/>
    <s v="music/indie rock"/>
    <x v="575"/>
    <n v="63.031746031746032"/>
    <x v="2"/>
    <x v="13"/>
  </r>
  <r>
    <n v="1658"/>
    <x v="605"/>
    <s v="I've had numerous song ideas spinning around in my head for years now, please help me get them out- into a studio and into your homes!"/>
    <n v="6000"/>
    <n v="7934"/>
    <x v="0"/>
    <x v="0"/>
    <s v="USD"/>
    <n v="1355840400"/>
    <x v="606"/>
    <b v="0"/>
    <x v="220"/>
    <b v="1"/>
    <s v="music/pop"/>
    <x v="576"/>
    <n v="74.149532710280369"/>
    <x v="2"/>
    <x v="7"/>
  </r>
  <r>
    <n v="2163"/>
    <x v="606"/>
    <s v="Mongrel is looking to hit the studio once again in June so we can bring you a new cd later this year and we need your help!"/>
    <n v="2500"/>
    <n v="3305"/>
    <x v="0"/>
    <x v="0"/>
    <s v="USD"/>
    <n v="1433735400"/>
    <x v="607"/>
    <b v="0"/>
    <x v="117"/>
    <b v="1"/>
    <s v="music/rock"/>
    <x v="577"/>
    <n v="75.11363636363636"/>
    <x v="2"/>
    <x v="2"/>
  </r>
  <r>
    <n v="730"/>
    <x v="607"/>
    <s v="A Massive but Cheerful Online Digital Archive of Surfing"/>
    <n v="20000"/>
    <n v="26438"/>
    <x v="0"/>
    <x v="0"/>
    <s v="USD"/>
    <n v="1323280391"/>
    <x v="608"/>
    <b v="0"/>
    <x v="335"/>
    <b v="1"/>
    <s v="publishing/nonfiction"/>
    <x v="578"/>
    <n v="99.766037735849054"/>
    <x v="5"/>
    <x v="15"/>
  </r>
  <r>
    <n v="722"/>
    <x v="608"/>
    <s v="BANGGAI RESCUE is a beautiful, must-read book and a project setting out to answer some critical questions about the species' future."/>
    <n v="25000"/>
    <n v="33006"/>
    <x v="0"/>
    <x v="0"/>
    <s v="USD"/>
    <n v="1333909178"/>
    <x v="609"/>
    <b v="0"/>
    <x v="336"/>
    <b v="1"/>
    <s v="publishing/nonfiction"/>
    <x v="579"/>
    <n v="215.72549019607843"/>
    <x v="5"/>
    <x v="15"/>
  </r>
  <r>
    <n v="3529"/>
    <x v="609"/>
    <s v="Partners w/the Black Arts &amp; Cultural Center; we use theatre to EDUCATE &amp; EMPOWER through diverse expressions of the human experience."/>
    <n v="500"/>
    <n v="660"/>
    <x v="0"/>
    <x v="0"/>
    <s v="USD"/>
    <n v="1436749200"/>
    <x v="610"/>
    <b v="0"/>
    <x v="176"/>
    <b v="1"/>
    <s v="theater/plays"/>
    <x v="580"/>
    <n v="36.666666666666664"/>
    <x v="3"/>
    <x v="4"/>
  </r>
  <r>
    <n v="259"/>
    <x v="610"/>
    <s v="A tale about a band who have journeyed through time, dodging hype and mediocrity, and still managed to survive even stronger than ever."/>
    <n v="75000"/>
    <n v="98953.42"/>
    <x v="0"/>
    <x v="0"/>
    <s v="USD"/>
    <n v="1428514969"/>
    <x v="611"/>
    <b v="1"/>
    <x v="337"/>
    <b v="1"/>
    <s v="film &amp; video/documentary"/>
    <x v="581"/>
    <n v="105.04609341825902"/>
    <x v="4"/>
    <x v="14"/>
  </r>
  <r>
    <n v="646"/>
    <x v="611"/>
    <s v="Small town police forces don't always have the resources to provide for the unique needs of female officers and their body armor."/>
    <n v="800"/>
    <n v="1055.01"/>
    <x v="0"/>
    <x v="0"/>
    <s v="USD"/>
    <n v="1407788867"/>
    <x v="612"/>
    <b v="0"/>
    <x v="295"/>
    <b v="1"/>
    <s v="technology/wearables"/>
    <x v="582"/>
    <n v="39.074444444444445"/>
    <x v="0"/>
    <x v="3"/>
  </r>
  <r>
    <n v="1859"/>
    <x v="612"/>
    <s v="Queen Kwong is going ON TOUR to London and Paris!"/>
    <n v="3000"/>
    <n v="3955"/>
    <x v="0"/>
    <x v="0"/>
    <s v="USD"/>
    <n v="1316716129"/>
    <x v="613"/>
    <b v="0"/>
    <x v="246"/>
    <b v="1"/>
    <s v="music/rock"/>
    <x v="583"/>
    <n v="70.625"/>
    <x v="2"/>
    <x v="2"/>
  </r>
  <r>
    <n v="1214"/>
    <x v="613"/>
    <s v="A coffee table book with photographs of nature's splendor from the mystical valley of Lachen in the Eastern recesses of the Himalaya."/>
    <n v="2000"/>
    <n v="2636"/>
    <x v="0"/>
    <x v="0"/>
    <s v="USD"/>
    <n v="1433880605"/>
    <x v="614"/>
    <b v="0"/>
    <x v="36"/>
    <b v="1"/>
    <s v="photography/photobooks"/>
    <x v="584"/>
    <n v="105.44"/>
    <x v="6"/>
    <x v="9"/>
  </r>
  <r>
    <n v="2036"/>
    <x v="614"/>
    <s v="A high-capacity portable charger with LED lights keeps your iPhone, iPad, smartphones, tablets and other devices juiced up on-the-go."/>
    <n v="30000"/>
    <n v="39500.5"/>
    <x v="0"/>
    <x v="0"/>
    <s v="USD"/>
    <n v="1399668319"/>
    <x v="615"/>
    <b v="1"/>
    <x v="338"/>
    <b v="1"/>
    <s v="technology/hardware"/>
    <x v="585"/>
    <n v="46.580778301886795"/>
    <x v="0"/>
    <x v="0"/>
  </r>
  <r>
    <n v="267"/>
    <x v="615"/>
    <s v="A visually stunning, feature length film chronicling life's challenges in the remote depths of the Amazon rainforest."/>
    <n v="9850"/>
    <n v="12965.44"/>
    <x v="0"/>
    <x v="1"/>
    <s v="GBP"/>
    <n v="1403693499"/>
    <x v="616"/>
    <b v="1"/>
    <x v="339"/>
    <b v="1"/>
    <s v="film &amp; video/documentary"/>
    <x v="586"/>
    <n v="78.578424242424248"/>
    <x v="4"/>
    <x v="14"/>
  </r>
  <r>
    <n v="3027"/>
    <x v="616"/>
    <s v="Wavy says let's LIGHT UP THE RAINBOW STAGE and as our stretch reward we'll throw all of us a PARTY!"/>
    <n v="40000"/>
    <n v="52576"/>
    <x v="0"/>
    <x v="0"/>
    <s v="USD"/>
    <n v="1426866851"/>
    <x v="617"/>
    <b v="0"/>
    <x v="340"/>
    <b v="1"/>
    <s v="theater/spaces"/>
    <x v="587"/>
    <n v="164.3"/>
    <x v="3"/>
    <x v="12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b v="0"/>
    <x v="262"/>
    <b v="1"/>
    <s v="film &amp; video/shorts"/>
    <x v="588"/>
    <n v="21.904761904761905"/>
    <x v="4"/>
    <x v="6"/>
  </r>
  <r>
    <n v="2712"/>
    <x v="618"/>
    <s v="Voix de Ville is a pop-up imaginarium of neo-vaudeville, musical extravaganza, circus arts, comedy, and theatre in a tiny circus tent!"/>
    <n v="5500"/>
    <n v="7226"/>
    <x v="0"/>
    <x v="0"/>
    <s v="USD"/>
    <n v="1373738400"/>
    <x v="619"/>
    <b v="1"/>
    <x v="341"/>
    <b v="1"/>
    <s v="theater/spaces"/>
    <x v="589"/>
    <n v="50.531468531468533"/>
    <x v="3"/>
    <x v="12"/>
  </r>
  <r>
    <n v="3266"/>
    <x v="619"/>
    <s v="An original version of Shakespeare's masterpiece that emphasizes family and explores the destruction of blood ties"/>
    <n v="6000"/>
    <n v="7877"/>
    <x v="0"/>
    <x v="0"/>
    <s v="USD"/>
    <n v="1434142800"/>
    <x v="620"/>
    <b v="1"/>
    <x v="0"/>
    <b v="1"/>
    <s v="theater/plays"/>
    <x v="590"/>
    <n v="48.325153374233132"/>
    <x v="3"/>
    <x v="4"/>
  </r>
  <r>
    <n v="2078"/>
    <x v="620"/>
    <s v="With hoterway you won't wait anymore for hot water in the beginning of your shower. Save Water, Energy, Time and Money."/>
    <n v="20000"/>
    <n v="26241"/>
    <x v="0"/>
    <x v="8"/>
    <s v="EUR"/>
    <n v="1482085857"/>
    <x v="621"/>
    <b v="0"/>
    <x v="201"/>
    <b v="1"/>
    <s v="technology/hardware"/>
    <x v="591"/>
    <n v="546.6875"/>
    <x v="0"/>
    <x v="0"/>
  </r>
  <r>
    <n v="3232"/>
    <x v="621"/>
    <s v="Honorable Men - Yorick's 10th season of free, outdoor Shakespeare.  Featuring Henry IV, part 1 and Julius Caesar."/>
    <n v="1000"/>
    <n v="1312"/>
    <x v="0"/>
    <x v="0"/>
    <s v="USD"/>
    <n v="1462334340"/>
    <x v="622"/>
    <b v="1"/>
    <x v="87"/>
    <b v="1"/>
    <s v="theater/plays"/>
    <x v="592"/>
    <n v="50.46153846153846"/>
    <x v="3"/>
    <x v="4"/>
  </r>
  <r>
    <n v="2622"/>
    <x v="622"/>
    <s v="University team from Pisa in collaboration with ESA, creating an innovative heat transfer device that will be tested into space."/>
    <n v="1500"/>
    <n v="1967.76"/>
    <x v="0"/>
    <x v="4"/>
    <s v="EUR"/>
    <n v="1483120216"/>
    <x v="623"/>
    <b v="0"/>
    <x v="181"/>
    <b v="1"/>
    <s v="technology/space exploration"/>
    <x v="593"/>
    <n v="26.591351351351353"/>
    <x v="0"/>
    <x v="5"/>
  </r>
  <r>
    <n v="3148"/>
    <x v="623"/>
    <s v="Help fund The Aurora Project, an immersive science fiction epic."/>
    <n v="1800"/>
    <n v="2361"/>
    <x v="0"/>
    <x v="0"/>
    <s v="USD"/>
    <n v="1412136000"/>
    <x v="624"/>
    <b v="1"/>
    <x v="258"/>
    <b v="1"/>
    <s v="theater/plays"/>
    <x v="594"/>
    <n v="41.421052631578945"/>
    <x v="3"/>
    <x v="4"/>
  </r>
  <r>
    <n v="834"/>
    <x v="624"/>
    <s v="We were selected out of 4,000 bands to play on VANS Warped Tour! Amazing opportunity, but touring costs $$$!  We REALLY need your help!"/>
    <n v="5500"/>
    <n v="7206"/>
    <x v="0"/>
    <x v="0"/>
    <s v="USD"/>
    <n v="1372651140"/>
    <x v="625"/>
    <b v="0"/>
    <x v="287"/>
    <b v="1"/>
    <s v="music/rock"/>
    <x v="595"/>
    <n v="96.08"/>
    <x v="2"/>
    <x v="2"/>
  </r>
  <r>
    <n v="39"/>
    <x v="625"/>
    <s v="Mystery-Drama Series. Following a shocking event, residents of a remote woodland community learn that some wounds never heal..."/>
    <n v="25000"/>
    <n v="32745"/>
    <x v="0"/>
    <x v="1"/>
    <s v="GBP"/>
    <n v="1401058740"/>
    <x v="626"/>
    <b v="0"/>
    <x v="342"/>
    <b v="1"/>
    <s v="film &amp; video/television"/>
    <x v="596"/>
    <n v="150.89861751152074"/>
    <x v="4"/>
    <x v="16"/>
  </r>
  <r>
    <n v="2927"/>
    <x v="626"/>
    <s v="They're Creepy, They're Kooky, And They're coming to Tuscaloosa this October! Help Us Bring the World of The Addams Family To Life!"/>
    <n v="1800"/>
    <n v="2355"/>
    <x v="0"/>
    <x v="0"/>
    <s v="USD"/>
    <n v="1405400400"/>
    <x v="627"/>
    <b v="0"/>
    <x v="262"/>
    <b v="1"/>
    <s v="theater/musical"/>
    <x v="597"/>
    <n v="112.14285714285714"/>
    <x v="3"/>
    <x v="20"/>
  </r>
  <r>
    <n v="110"/>
    <x v="627"/>
    <s v="Lee, an awkward teenager with sound-blocking earlids, must confront his self-isolation after a girl moves in next door."/>
    <n v="1300"/>
    <n v="1700"/>
    <x v="0"/>
    <x v="0"/>
    <s v="USD"/>
    <n v="1384408740"/>
    <x v="628"/>
    <b v="0"/>
    <x v="87"/>
    <b v="1"/>
    <s v="film &amp; video/shorts"/>
    <x v="598"/>
    <n v="65.384615384615387"/>
    <x v="4"/>
    <x v="6"/>
  </r>
  <r>
    <n v="374"/>
    <x v="628"/>
    <s v="Bird Language with Jon Young is a 2 disk DVD set teaching you all you need to know to start learning bird language and start a group."/>
    <n v="6000"/>
    <n v="7839"/>
    <x v="0"/>
    <x v="0"/>
    <s v="USD"/>
    <n v="1316208031"/>
    <x v="629"/>
    <b v="0"/>
    <x v="343"/>
    <b v="1"/>
    <s v="film &amp; video/documentary"/>
    <x v="599"/>
    <n v="45.051724137931032"/>
    <x v="4"/>
    <x v="14"/>
  </r>
  <r>
    <n v="729"/>
    <x v="629"/>
    <s v="A true David vs.Goliath story about a young adult battling the U.S. health care system to survive and become an advocate for change."/>
    <n v="4000"/>
    <n v="5226"/>
    <x v="0"/>
    <x v="0"/>
    <s v="USD"/>
    <n v="1348028861"/>
    <x v="630"/>
    <b v="0"/>
    <x v="89"/>
    <b v="1"/>
    <s v="publishing/nonfiction"/>
    <x v="599"/>
    <n v="43.55"/>
    <x v="5"/>
    <x v="15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b v="0"/>
    <x v="233"/>
    <b v="1"/>
    <s v="theater/plays"/>
    <x v="600"/>
    <n v="97.916666666666671"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b v="0"/>
    <x v="344"/>
    <b v="1"/>
    <s v="film &amp; video/television"/>
    <x v="601"/>
    <n v="49.882352941176471"/>
    <x v="4"/>
    <x v="16"/>
  </r>
  <r>
    <n v="851"/>
    <x v="632"/>
    <s v="Salut, nous c'est M.F.Crew, on a besoin de vous pour produire notre premier album &quot;First Ride&quot; ! :)"/>
    <n v="2000"/>
    <n v="2609"/>
    <x v="0"/>
    <x v="3"/>
    <s v="EUR"/>
    <n v="1469994300"/>
    <x v="633"/>
    <b v="0"/>
    <x v="251"/>
    <b v="1"/>
    <s v="music/metal"/>
    <x v="602"/>
    <n v="37.271428571428572"/>
    <x v="2"/>
    <x v="17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b v="0"/>
    <x v="176"/>
    <b v="1"/>
    <s v="theater/plays"/>
    <x v="603"/>
    <n v="86.944444444444443"/>
    <x v="3"/>
    <x v="4"/>
  </r>
  <r>
    <n v="2051"/>
    <x v="634"/>
    <s v="A collaborative effort between three generations who set out to provide a premium, top-quality yoyo at an affordable price."/>
    <n v="8000"/>
    <n v="10429"/>
    <x v="0"/>
    <x v="0"/>
    <s v="USD"/>
    <n v="1388017937"/>
    <x v="635"/>
    <b v="0"/>
    <x v="345"/>
    <b v="1"/>
    <s v="technology/hardware"/>
    <x v="604"/>
    <n v="43.095041322314053"/>
    <x v="0"/>
    <x v="0"/>
  </r>
  <r>
    <n v="305"/>
    <x v="635"/>
    <s v="A documentary that I am making about the difficult, but inspiring, life of a late friend of mine."/>
    <n v="7500"/>
    <n v="9775"/>
    <x v="0"/>
    <x v="0"/>
    <s v="USD"/>
    <n v="1331392049"/>
    <x v="636"/>
    <b v="1"/>
    <x v="346"/>
    <b v="1"/>
    <s v="film &amp; video/documentary"/>
    <x v="605"/>
    <n v="51.719576719576722"/>
    <x v="4"/>
    <x v="14"/>
  </r>
  <r>
    <n v="3606"/>
    <x v="636"/>
    <s v="Support Swansea's youngest theatre company Critical Ambition, in their co-production of BLINK with Volcano and The Other Room."/>
    <n v="3000"/>
    <n v="3908"/>
    <x v="0"/>
    <x v="1"/>
    <s v="GBP"/>
    <n v="1471185057"/>
    <x v="637"/>
    <b v="0"/>
    <x v="334"/>
    <b v="1"/>
    <s v="theater/plays"/>
    <x v="606"/>
    <n v="61.0625"/>
    <x v="3"/>
    <x v="4"/>
  </r>
  <r>
    <n v="1303"/>
    <x v="637"/>
    <s v="Groundbreaking queer theatre."/>
    <n v="3500"/>
    <n v="4559.13"/>
    <x v="0"/>
    <x v="1"/>
    <s v="GBP"/>
    <n v="1469962800"/>
    <x v="638"/>
    <b v="0"/>
    <x v="116"/>
    <b v="1"/>
    <s v="theater/plays"/>
    <x v="607"/>
    <n v="42.214166666666671"/>
    <x v="3"/>
    <x v="4"/>
  </r>
  <r>
    <n v="1354"/>
    <x v="638"/>
    <s v="Raising awareness of childhood cancer by publishing my diary of Andrew's diagnosis and his journey to remission 1235 days later."/>
    <n v="1200"/>
    <n v="1563"/>
    <x v="0"/>
    <x v="1"/>
    <s v="GBP"/>
    <n v="1465672979"/>
    <x v="639"/>
    <b v="0"/>
    <x v="334"/>
    <b v="1"/>
    <s v="publishing/nonfiction"/>
    <x v="608"/>
    <n v="24.421875"/>
    <x v="5"/>
    <x v="15"/>
  </r>
  <r>
    <n v="1034"/>
    <x v="639"/>
    <s v="Mazedude presents an arranged album of game music, honoring American composers and featuring several guest performers"/>
    <n v="5000"/>
    <n v="6500.09"/>
    <x v="0"/>
    <x v="0"/>
    <s v="USD"/>
    <n v="1470369540"/>
    <x v="640"/>
    <b v="0"/>
    <x v="347"/>
    <b v="1"/>
    <s v="music/electronic music"/>
    <x v="609"/>
    <n v="39.157168674698795"/>
    <x v="2"/>
    <x v="10"/>
  </r>
  <r>
    <n v="2817"/>
    <x v="640"/>
    <s v="Let Go Theatre Co's very first production is going ahead in June 2015. Help support a brand new theatre co as we begin our adventure"/>
    <n v="600"/>
    <n v="780"/>
    <x v="0"/>
    <x v="1"/>
    <s v="GBP"/>
    <n v="1425136462"/>
    <x v="641"/>
    <b v="0"/>
    <x v="189"/>
    <b v="1"/>
    <s v="theater/plays"/>
    <x v="610"/>
    <n v="23.636363636363637"/>
    <x v="3"/>
    <x v="4"/>
  </r>
  <r>
    <n v="3271"/>
    <x v="641"/>
    <s v="A razor sharp satire to darken your Christmas."/>
    <n v="1500"/>
    <n v="1950"/>
    <x v="0"/>
    <x v="1"/>
    <s v="GBP"/>
    <n v="1414927775"/>
    <x v="642"/>
    <b v="1"/>
    <x v="279"/>
    <b v="1"/>
    <s v="theater/plays"/>
    <x v="610"/>
    <n v="38.235294117647058"/>
    <x v="3"/>
    <x v="4"/>
  </r>
  <r>
    <n v="3345"/>
    <x v="642"/>
    <s v="Please help us raise funds for the production costs of a world premiere production of a play that will raise awareness for spina bifida"/>
    <n v="500"/>
    <n v="650"/>
    <x v="0"/>
    <x v="0"/>
    <s v="USD"/>
    <n v="1429317420"/>
    <x v="643"/>
    <b v="0"/>
    <x v="175"/>
    <b v="1"/>
    <s v="theater/plays"/>
    <x v="610"/>
    <n v="50"/>
    <x v="3"/>
    <x v="4"/>
  </r>
  <r>
    <n v="3413"/>
    <x v="643"/>
    <s v="The RC Players are beyond excited to be bringing this controversial, socially-minded show to Michigan's campus, but we need your help!"/>
    <n v="500"/>
    <n v="650"/>
    <x v="0"/>
    <x v="0"/>
    <s v="USD"/>
    <n v="1425099540"/>
    <x v="644"/>
    <b v="0"/>
    <x v="103"/>
    <b v="1"/>
    <s v="theater/plays"/>
    <x v="610"/>
    <n v="46.428571428571431"/>
    <x v="3"/>
    <x v="4"/>
  </r>
  <r>
    <n v="3429"/>
    <x v="644"/>
    <s v="I would like to raise a small budget to put on my first play, Virtual Reality. To be put on at 53two, Manchester - 29th &amp; 30th Nov 16"/>
    <n v="150"/>
    <n v="195"/>
    <x v="0"/>
    <x v="1"/>
    <s v="GBP"/>
    <n v="1478046661"/>
    <x v="645"/>
    <b v="0"/>
    <x v="233"/>
    <b v="1"/>
    <s v="theater/plays"/>
    <x v="610"/>
    <n v="16.25"/>
    <x v="3"/>
    <x v="4"/>
  </r>
  <r>
    <n v="3577"/>
    <x v="645"/>
    <s v="Our goal is to bring this story of one town's processing of tragedy and their own community identity to Utah County."/>
    <n v="600"/>
    <n v="780"/>
    <x v="0"/>
    <x v="0"/>
    <s v="USD"/>
    <n v="1430029680"/>
    <x v="646"/>
    <b v="0"/>
    <x v="295"/>
    <b v="1"/>
    <s v="theater/plays"/>
    <x v="610"/>
    <n v="28.888888888888889"/>
    <x v="3"/>
    <x v="4"/>
  </r>
  <r>
    <n v="3600"/>
    <x v="646"/>
    <s v="The First Play From The Man Who Brought You The Black James Bond!"/>
    <n v="10"/>
    <n v="13"/>
    <x v="0"/>
    <x v="0"/>
    <s v="USD"/>
    <n v="1476390164"/>
    <x v="647"/>
    <b v="0"/>
    <x v="198"/>
    <b v="1"/>
    <s v="theater/plays"/>
    <x v="610"/>
    <n v="3.25"/>
    <x v="3"/>
    <x v="4"/>
  </r>
  <r>
    <n v="1748"/>
    <x v="647"/>
    <s v="Telling the story of the city through remarkable people who live in Vancouver today."/>
    <n v="50000"/>
    <n v="64974"/>
    <x v="0"/>
    <x v="7"/>
    <s v="CAD"/>
    <n v="1441234143"/>
    <x v="648"/>
    <b v="0"/>
    <x v="290"/>
    <b v="1"/>
    <s v="photography/photobooks"/>
    <x v="611"/>
    <n v="358.97237569060775"/>
    <x v="6"/>
    <x v="9"/>
  </r>
  <r>
    <n v="3755"/>
    <x v="648"/>
    <s v="We have formed an innovative company that aims to create musical comedic performances suitable for a range of venues."/>
    <n v="550"/>
    <n v="713"/>
    <x v="0"/>
    <x v="1"/>
    <s v="GBP"/>
    <n v="1460753307"/>
    <x v="649"/>
    <b v="0"/>
    <x v="24"/>
    <b v="1"/>
    <s v="theater/musical"/>
    <x v="612"/>
    <n v="25.464285714285715"/>
    <x v="3"/>
    <x v="20"/>
  </r>
  <r>
    <n v="2104"/>
    <x v="649"/>
    <s v="In the Raw is Seattle's the Ink &amp; the Echo's debut album.  It is honest, compelling, and speaks of raw human emotion."/>
    <n v="800"/>
    <n v="1036"/>
    <x v="0"/>
    <x v="0"/>
    <s v="USD"/>
    <n v="1369958400"/>
    <x v="650"/>
    <b v="0"/>
    <x v="293"/>
    <b v="1"/>
    <s v="music/indie rock"/>
    <x v="613"/>
    <n v="28"/>
    <x v="2"/>
    <x v="13"/>
  </r>
  <r>
    <n v="2978"/>
    <x v="650"/>
    <s v="The Border Theatre presents The Fall of Wallace Winter, an exploration of American obsessions, this Nov. 7th-9th at the Plaza Theatre"/>
    <n v="750"/>
    <n v="971"/>
    <x v="0"/>
    <x v="0"/>
    <s v="USD"/>
    <n v="1413784740"/>
    <x v="651"/>
    <b v="0"/>
    <x v="224"/>
    <b v="1"/>
    <s v="theater/plays"/>
    <x v="614"/>
    <n v="60.6875"/>
    <x v="3"/>
    <x v="4"/>
  </r>
  <r>
    <n v="3693"/>
    <x v="651"/>
    <s v="Jason (Georgia on My Mind), a solo play about a modern quest to the Republic of Georgia in the ancient steps of Jason &amp; the Argonauts"/>
    <n v="333"/>
    <n v="430"/>
    <x v="0"/>
    <x v="1"/>
    <s v="GBP"/>
    <n v="1448922600"/>
    <x v="652"/>
    <b v="0"/>
    <x v="103"/>
    <b v="1"/>
    <s v="theater/plays"/>
    <x v="615"/>
    <n v="30.714285714285715"/>
    <x v="3"/>
    <x v="4"/>
  </r>
  <r>
    <n v="1212"/>
    <x v="652"/>
    <s v="Faces of Yoga is a series of uncomfortable photos of people in strange positions. The photo book will be ready for the holiday season!"/>
    <n v="2500"/>
    <n v="3226"/>
    <x v="0"/>
    <x v="0"/>
    <s v="USD"/>
    <n v="1448586000"/>
    <x v="653"/>
    <b v="0"/>
    <x v="348"/>
    <b v="1"/>
    <s v="photography/photobooks"/>
    <x v="616"/>
    <n v="38.867469879518069"/>
    <x v="6"/>
    <x v="9"/>
  </r>
  <r>
    <n v="2921"/>
    <x v="653"/>
    <s v="I'm creating a cabaret in which all donations go directly to Broadway Cares/Equity Fights AIDS."/>
    <n v="100"/>
    <n v="129"/>
    <x v="0"/>
    <x v="0"/>
    <s v="USD"/>
    <n v="1411679804"/>
    <x v="654"/>
    <b v="0"/>
    <x v="5"/>
    <b v="1"/>
    <s v="theater/musical"/>
    <x v="617"/>
    <n v="43"/>
    <x v="3"/>
    <x v="20"/>
  </r>
  <r>
    <n v="55"/>
    <x v="654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5"/>
    <b v="0"/>
    <x v="349"/>
    <b v="1"/>
    <s v="film &amp; video/television"/>
    <x v="618"/>
    <n v="128.95348837209303"/>
    <x v="4"/>
    <x v="16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b v="1"/>
    <x v="350"/>
    <b v="1"/>
    <s v="theater/spaces"/>
    <x v="619"/>
    <n v="53.164948453608247"/>
    <x v="3"/>
    <x v="12"/>
  </r>
  <r>
    <n v="3783"/>
    <x v="656"/>
    <s v="Help fund Doro &amp; Diega's journey to the Orlando Fringe 2016. A brand new choose-your-own adventure musical!"/>
    <n v="1200"/>
    <n v="1547"/>
    <x v="0"/>
    <x v="0"/>
    <s v="USD"/>
    <n v="1458057600"/>
    <x v="657"/>
    <b v="0"/>
    <x v="133"/>
    <b v="1"/>
    <s v="theater/musical"/>
    <x v="620"/>
    <n v="64.458333333333329"/>
    <x v="3"/>
    <x v="20"/>
  </r>
  <r>
    <n v="3676"/>
    <x v="657"/>
    <s v="The Black and White Theatre Company Inc. is a small company who loves to perform and entertain, but needs your support to succeed!"/>
    <n v="800"/>
    <n v="1030"/>
    <x v="0"/>
    <x v="0"/>
    <s v="USD"/>
    <n v="1410550484"/>
    <x v="658"/>
    <b v="0"/>
    <x v="224"/>
    <b v="1"/>
    <s v="theater/plays"/>
    <x v="621"/>
    <n v="64.375"/>
    <x v="3"/>
    <x v="4"/>
  </r>
  <r>
    <n v="2493"/>
    <x v="658"/>
    <s v="Making the record I've always dreamed of, and I want you to be part of the journey. Join me and let's make a great album together!"/>
    <n v="20000"/>
    <n v="25740"/>
    <x v="0"/>
    <x v="0"/>
    <s v="USD"/>
    <n v="1367208140"/>
    <x v="659"/>
    <b v="0"/>
    <x v="351"/>
    <b v="1"/>
    <s v="music/indie rock"/>
    <x v="622"/>
    <n v="99.382239382239376"/>
    <x v="2"/>
    <x v="13"/>
  </r>
  <r>
    <n v="3538"/>
    <x v="659"/>
    <s v="A play about riverside homelessness, inspired by true events. Shows at Brunel Museum, 240 Project and similar community organisations."/>
    <n v="2000"/>
    <n v="2569"/>
    <x v="0"/>
    <x v="1"/>
    <s v="GBP"/>
    <n v="1471428340"/>
    <x v="660"/>
    <b v="0"/>
    <x v="348"/>
    <b v="1"/>
    <s v="theater/plays"/>
    <x v="623"/>
    <n v="30.951807228915662"/>
    <x v="3"/>
    <x v="4"/>
  </r>
  <r>
    <n v="2069"/>
    <x v="660"/>
    <s v="RaceCapture brings motorsports to the connected car: Share track days, autocross, drift and drag racing with your friends in real time!"/>
    <n v="50000"/>
    <n v="64203.33"/>
    <x v="0"/>
    <x v="0"/>
    <s v="USD"/>
    <n v="1451776791"/>
    <x v="661"/>
    <b v="0"/>
    <x v="39"/>
    <b v="1"/>
    <s v="technology/hardware"/>
    <x v="624"/>
    <n v="244.11912547528519"/>
    <x v="0"/>
    <x v="0"/>
  </r>
  <r>
    <n v="3453"/>
    <x v="661"/>
    <s v="A full length comedy, Patagonia follows Grason and Jerry on their journey through a magical, South-American rainforest."/>
    <n v="300"/>
    <n v="385"/>
    <x v="0"/>
    <x v="1"/>
    <s v="GBP"/>
    <n v="1471130956"/>
    <x v="662"/>
    <b v="0"/>
    <x v="103"/>
    <b v="1"/>
    <s v="theater/plays"/>
    <x v="625"/>
    <n v="27.5"/>
    <x v="3"/>
    <x v="4"/>
  </r>
  <r>
    <n v="410"/>
    <x v="662"/>
    <s v="January was a mentor, advocate, and friend.  Her life tragically came to an end in September 2012.  This film is her story."/>
    <n v="1000"/>
    <n v="1283"/>
    <x v="0"/>
    <x v="7"/>
    <s v="CAD"/>
    <n v="1434670397"/>
    <x v="663"/>
    <b v="0"/>
    <x v="352"/>
    <b v="1"/>
    <s v="film &amp; video/documentary"/>
    <x v="626"/>
    <n v="183.28571428571428"/>
    <x v="4"/>
    <x v="14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b v="0"/>
    <x v="119"/>
    <b v="1"/>
    <s v="music/electronic music"/>
    <x v="627"/>
    <n v="21.366666666666667"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x v="665"/>
    <b v="0"/>
    <x v="73"/>
    <b v="1"/>
    <s v="music/pop"/>
    <x v="628"/>
    <n v="45.593220338983052"/>
    <x v="2"/>
    <x v="7"/>
  </r>
  <r>
    <n v="3256"/>
    <x v="665"/>
    <s v="Our 16th year promises to be bigger and better than ever but we need your help to bring the show to life!"/>
    <n v="10000"/>
    <n v="12806"/>
    <x v="0"/>
    <x v="0"/>
    <s v="USD"/>
    <n v="1433995140"/>
    <x v="666"/>
    <b v="1"/>
    <x v="129"/>
    <b v="1"/>
    <s v="theater/plays"/>
    <x v="629"/>
    <n v="72.76136363636364"/>
    <x v="3"/>
    <x v="4"/>
  </r>
  <r>
    <n v="2239"/>
    <x v="666"/>
    <s v="Next stretch goal unlocks at $33,000 and/or 500 backers unlocks 2 bonus stretch goals."/>
    <n v="25000"/>
    <n v="32006.67"/>
    <x v="0"/>
    <x v="0"/>
    <s v="USD"/>
    <n v="1385870520"/>
    <x v="667"/>
    <b v="0"/>
    <x v="353"/>
    <b v="1"/>
    <s v="games/tabletop games"/>
    <x v="630"/>
    <n v="75.133028169014082"/>
    <x v="1"/>
    <x v="1"/>
  </r>
  <r>
    <n v="51"/>
    <x v="667"/>
    <s v="Please help us reach stretch goals of 16k, 26k, 41k for the soundtrack, extended scenes &amp; story development for our sci-fi TV series!"/>
    <n v="11000"/>
    <n v="14082"/>
    <x v="0"/>
    <x v="0"/>
    <s v="USD"/>
    <n v="1439245037"/>
    <x v="668"/>
    <b v="0"/>
    <x v="354"/>
    <b v="1"/>
    <s v="film &amp; video/television"/>
    <x v="631"/>
    <n v="118.33613445378151"/>
    <x v="4"/>
    <x v="16"/>
  </r>
  <r>
    <n v="753"/>
    <x v="668"/>
    <s v="Finally, Jewish sacred texts by Israeli women, volume 2 of an  acclaimed, revolutionary series of powerful, witty, diverse Midrashim."/>
    <n v="10000"/>
    <n v="12800"/>
    <x v="0"/>
    <x v="0"/>
    <s v="USD"/>
    <n v="1423922991"/>
    <x v="669"/>
    <b v="0"/>
    <x v="87"/>
    <b v="1"/>
    <s v="publishing/nonfiction"/>
    <x v="632"/>
    <n v="492.30769230769232"/>
    <x v="5"/>
    <x v="15"/>
  </r>
  <r>
    <n v="2471"/>
    <x v="669"/>
    <s v="Confused Disciples' debut album &quot;Sleepamation&quot; is (finally) all recorded and mixed, now all that's left is mastering and duplication."/>
    <n v="500"/>
    <n v="640"/>
    <x v="0"/>
    <x v="0"/>
    <s v="USD"/>
    <n v="1327535392"/>
    <x v="670"/>
    <b v="0"/>
    <x v="118"/>
    <b v="1"/>
    <s v="music/indie rock"/>
    <x v="632"/>
    <n v="37.647058823529413"/>
    <x v="2"/>
    <x v="13"/>
  </r>
  <r>
    <n v="2936"/>
    <x v="670"/>
    <s v="We need your help to complete our musical! Help us add two more original songs to our winter show, Babes in Toyland."/>
    <n v="1000"/>
    <n v="1280"/>
    <x v="0"/>
    <x v="0"/>
    <s v="USD"/>
    <n v="1413176340"/>
    <x v="671"/>
    <b v="0"/>
    <x v="204"/>
    <b v="1"/>
    <s v="theater/musical"/>
    <x v="632"/>
    <n v="37.647058823529413"/>
    <x v="3"/>
    <x v="20"/>
  </r>
  <r>
    <n v="3042"/>
    <x v="671"/>
    <s v="Hope Mill Theatre is a brand new Fringe Theatre in the heart of Manchester city - bringing a diverse programme of entertainment!"/>
    <n v="1500"/>
    <n v="1920"/>
    <x v="0"/>
    <x v="1"/>
    <s v="GBP"/>
    <n v="1444149047"/>
    <x v="672"/>
    <b v="0"/>
    <x v="293"/>
    <b v="1"/>
    <s v="theater/spaces"/>
    <x v="632"/>
    <n v="51.891891891891895"/>
    <x v="3"/>
    <x v="12"/>
  </r>
  <r>
    <n v="3268"/>
    <x v="672"/>
    <s v="EgoPo's The Hairy Ape has been invited to the Provincetown Theater Festival! Help us support our artists on this exciting tour."/>
    <n v="2000"/>
    <n v="2560"/>
    <x v="0"/>
    <x v="0"/>
    <s v="USD"/>
    <n v="1472074928"/>
    <x v="673"/>
    <b v="1"/>
    <x v="307"/>
    <b v="1"/>
    <s v="theater/plays"/>
    <x v="632"/>
    <n v="60.952380952380949"/>
    <x v="3"/>
    <x v="4"/>
  </r>
  <r>
    <n v="3531"/>
    <x v="673"/>
    <s v="A political comedy for a crazy election year"/>
    <n v="1000"/>
    <n v="1280"/>
    <x v="0"/>
    <x v="0"/>
    <s v="USD"/>
    <n v="1467301334"/>
    <x v="674"/>
    <b v="0"/>
    <x v="87"/>
    <b v="1"/>
    <s v="theater/plays"/>
    <x v="632"/>
    <n v="49.230769230769234"/>
    <x v="3"/>
    <x v="4"/>
  </r>
  <r>
    <n v="3691"/>
    <x v="674"/>
    <s v="World Premiere of last play written by Amiri Baraka"/>
    <n v="40000"/>
    <n v="51184"/>
    <x v="0"/>
    <x v="0"/>
    <s v="USD"/>
    <n v="1425272340"/>
    <x v="675"/>
    <b v="0"/>
    <x v="302"/>
    <b v="1"/>
    <s v="theater/plays"/>
    <x v="633"/>
    <n v="186.80291970802921"/>
    <x v="3"/>
    <x v="4"/>
  </r>
  <r>
    <n v="2803"/>
    <x v="675"/>
    <s v="An original theatrical production using music, movement and monologues to tell the story of a TN native growing up within a sex ring."/>
    <n v="10000"/>
    <n v="12795"/>
    <x v="0"/>
    <x v="0"/>
    <s v="USD"/>
    <n v="1437004800"/>
    <x v="676"/>
    <b v="0"/>
    <x v="217"/>
    <b v="1"/>
    <s v="theater/plays"/>
    <x v="634"/>
    <n v="90.744680851063833"/>
    <x v="3"/>
    <x v="4"/>
  </r>
  <r>
    <n v="3479"/>
    <x v="676"/>
    <s v="A new comedy about what happened to a band of foolhardy actors when the Puritans closed the theatres in the 1640s."/>
    <n v="1500"/>
    <n v="1918"/>
    <x v="0"/>
    <x v="1"/>
    <s v="GBP"/>
    <n v="1403382680"/>
    <x v="677"/>
    <b v="0"/>
    <x v="246"/>
    <b v="1"/>
    <s v="theater/plays"/>
    <x v="635"/>
    <n v="34.25"/>
    <x v="3"/>
    <x v="4"/>
  </r>
  <r>
    <n v="3252"/>
    <x v="677"/>
    <s v="How do we navigate the boundaries between friendship, sexual intimacy and obsessive desire?"/>
    <n v="2250"/>
    <n v="2876"/>
    <x v="0"/>
    <x v="1"/>
    <s v="GBP"/>
    <n v="1473247240"/>
    <x v="678"/>
    <b v="1"/>
    <x v="61"/>
    <b v="1"/>
    <s v="theater/plays"/>
    <x v="636"/>
    <n v="57.52"/>
    <x v="3"/>
    <x v="4"/>
  </r>
  <r>
    <n v="3136"/>
    <x v="678"/>
    <s v="Help emberfly theatre put on their first production Heroines and pay our actors and creative team! Follow us @emberflytheatre"/>
    <n v="500"/>
    <n v="639"/>
    <x v="2"/>
    <x v="1"/>
    <s v="GBP"/>
    <n v="1491001140"/>
    <x v="679"/>
    <b v="0"/>
    <x v="163"/>
    <b v="0"/>
    <s v="theater/plays"/>
    <x v="637"/>
    <n v="29.045454545454547"/>
    <x v="3"/>
    <x v="4"/>
  </r>
  <r>
    <n v="102"/>
    <x v="679"/>
    <s v="A gang of outlaw bikers pull a home invasion on a disgraced Anthropologist hiding a secret locked in his cabin basement."/>
    <n v="6000"/>
    <n v="7665"/>
    <x v="0"/>
    <x v="0"/>
    <s v="USD"/>
    <n v="1293073733"/>
    <x v="680"/>
    <b v="0"/>
    <x v="187"/>
    <b v="1"/>
    <s v="film &amp; video/shorts"/>
    <x v="638"/>
    <n v="117.92307692307692"/>
    <x v="4"/>
    <x v="6"/>
  </r>
  <r>
    <n v="3487"/>
    <x v="680"/>
    <s v="Jericho Creek is an original production by Fledgling Theatre Company which will be performed at The Cockpit Theatre in July 2015"/>
    <n v="2000"/>
    <n v="2555"/>
    <x v="0"/>
    <x v="1"/>
    <s v="GBP"/>
    <n v="1435185252"/>
    <x v="681"/>
    <b v="0"/>
    <x v="227"/>
    <b v="1"/>
    <s v="theater/plays"/>
    <x v="638"/>
    <n v="38.712121212121211"/>
    <x v="3"/>
    <x v="4"/>
  </r>
  <r>
    <n v="2629"/>
    <x v="681"/>
    <s v="The first international contest to let students shape the future of interstellar travel."/>
    <n v="5000"/>
    <n v="6387"/>
    <x v="0"/>
    <x v="1"/>
    <s v="GBP"/>
    <n v="1431608122"/>
    <x v="682"/>
    <b v="0"/>
    <x v="355"/>
    <b v="1"/>
    <s v="technology/space exploration"/>
    <x v="639"/>
    <n v="63.87"/>
    <x v="0"/>
    <x v="5"/>
  </r>
  <r>
    <n v="2813"/>
    <x v="682"/>
    <s v="Ryan has a higher sex drive than you. He also has cerebral palsy. Join him for his hilarious and poignant new solo show!"/>
    <n v="2800"/>
    <n v="3572.12"/>
    <x v="0"/>
    <x v="0"/>
    <s v="USD"/>
    <n v="1481737761"/>
    <x v="683"/>
    <b v="0"/>
    <x v="151"/>
    <b v="1"/>
    <s v="theater/plays"/>
    <x v="640"/>
    <n v="37.209583333333335"/>
    <x v="3"/>
    <x v="4"/>
  </r>
  <r>
    <n v="2495"/>
    <x v="683"/>
    <s v="World-class musicians pay tribute to Kenny Childers, one of Indiana's best songwriters. MFT is pressing the album on double vinyl."/>
    <n v="1500"/>
    <n v="1913.05"/>
    <x v="0"/>
    <x v="0"/>
    <s v="USD"/>
    <n v="1339022575"/>
    <x v="684"/>
    <b v="0"/>
    <x v="307"/>
    <b v="1"/>
    <s v="music/indie rock"/>
    <x v="641"/>
    <n v="45.548809523809524"/>
    <x v="2"/>
    <x v="13"/>
  </r>
  <r>
    <n v="2478"/>
    <x v="684"/>
    <s v="San Francisco Indie band, Should We Run, gets set to launch their debut EP capped with a tour to South by Southwest Music Conference."/>
    <n v="8000"/>
    <n v="10200"/>
    <x v="0"/>
    <x v="0"/>
    <s v="USD"/>
    <n v="1358117313"/>
    <x v="685"/>
    <b v="0"/>
    <x v="82"/>
    <b v="1"/>
    <s v="music/indie rock"/>
    <x v="642"/>
    <n v="129.1139240506329"/>
    <x v="2"/>
    <x v="13"/>
  </r>
  <r>
    <n v="3490"/>
    <x v="685"/>
    <s v="The 2016 Resident class is producing a family play about one kid's quest to fly. Help us inspire the next generation of theatre lovers!"/>
    <n v="1000"/>
    <n v="1275"/>
    <x v="0"/>
    <x v="0"/>
    <s v="USD"/>
    <n v="1460574924"/>
    <x v="686"/>
    <b v="0"/>
    <x v="295"/>
    <b v="1"/>
    <s v="theater/plays"/>
    <x v="642"/>
    <n v="47.222222222222221"/>
    <x v="3"/>
    <x v="4"/>
  </r>
  <r>
    <n v="3589"/>
    <x v="686"/>
    <s v="After being officially selected for the 2015 FringeNYC Festival, we are looking for your help to put on this new and exciting play!"/>
    <n v="4000"/>
    <n v="5100"/>
    <x v="0"/>
    <x v="0"/>
    <s v="USD"/>
    <n v="1432654347"/>
    <x v="687"/>
    <b v="0"/>
    <x v="299"/>
    <b v="1"/>
    <s v="theater/plays"/>
    <x v="642"/>
    <n v="82.258064516129039"/>
    <x v="3"/>
    <x v="4"/>
  </r>
  <r>
    <n v="351"/>
    <x v="687"/>
    <s v="A documentary film about the glory and misfortunes of the Spanish sighthound, the Galgo. Probably the most mistreated dog of all."/>
    <n v="34000"/>
    <n v="43296"/>
    <x v="0"/>
    <x v="8"/>
    <s v="EUR"/>
    <n v="1460066954"/>
    <x v="688"/>
    <b v="1"/>
    <x v="356"/>
    <b v="1"/>
    <s v="film &amp; video/documentary"/>
    <x v="643"/>
    <n v="44.912863070539416"/>
    <x v="4"/>
    <x v="14"/>
  </r>
  <r>
    <n v="3242"/>
    <x v="688"/>
    <s v="First Day Off in a Long Time is a comedy show...            _x000a_About suicide."/>
    <n v="10000"/>
    <n v="12730.42"/>
    <x v="0"/>
    <x v="0"/>
    <s v="USD"/>
    <n v="1411150092"/>
    <x v="689"/>
    <b v="1"/>
    <x v="178"/>
    <b v="1"/>
    <s v="theater/plays"/>
    <x v="644"/>
    <n v="69.56513661202186"/>
    <x v="3"/>
    <x v="4"/>
  </r>
  <r>
    <n v="814"/>
    <x v="689"/>
    <s v="We have been a band since 2007, but we've never hit the road. That's messed up... So this summer, we're trying to and need your help!"/>
    <n v="1000"/>
    <n v="1273"/>
    <x v="0"/>
    <x v="0"/>
    <s v="USD"/>
    <n v="1306865040"/>
    <x v="690"/>
    <b v="0"/>
    <x v="24"/>
    <b v="1"/>
    <s v="music/rock"/>
    <x v="645"/>
    <n v="45.464285714285715"/>
    <x v="2"/>
    <x v="2"/>
  </r>
  <r>
    <n v="3592"/>
    <x v="690"/>
    <s v="Sex. Fish. A COMET THAT DESTROYS THE WORLD. boom a play by Peter Sinn Nachtrieb- Feb 19-21 at The Bridge in NYC."/>
    <n v="2000"/>
    <n v="2545"/>
    <x v="0"/>
    <x v="0"/>
    <s v="USD"/>
    <n v="1423630740"/>
    <x v="691"/>
    <b v="0"/>
    <x v="7"/>
    <b v="1"/>
    <s v="theater/plays"/>
    <x v="646"/>
    <n v="72.714285714285708"/>
    <x v="3"/>
    <x v="4"/>
  </r>
  <r>
    <n v="70"/>
    <x v="691"/>
    <s v="Maggie barely survives a deranged baptism by her mother only to be born again to a string of foster parents. Things can always be worse"/>
    <n v="500"/>
    <n v="636"/>
    <x v="0"/>
    <x v="0"/>
    <s v="USD"/>
    <n v="1315171845"/>
    <x v="692"/>
    <b v="0"/>
    <x v="118"/>
    <b v="1"/>
    <s v="film &amp; video/shorts"/>
    <x v="647"/>
    <n v="37.411764705882355"/>
    <x v="4"/>
    <x v="6"/>
  </r>
  <r>
    <n v="3032"/>
    <x v="692"/>
    <s v="One night only, not-for-profit, neighborhood haunted attraction that will scare your mask off! Coming this Halloween."/>
    <n v="1000"/>
    <n v="1272"/>
    <x v="0"/>
    <x v="0"/>
    <s v="USD"/>
    <n v="1441933459"/>
    <x v="693"/>
    <b v="0"/>
    <x v="36"/>
    <b v="1"/>
    <s v="theater/spaces"/>
    <x v="647"/>
    <n v="50.88"/>
    <x v="3"/>
    <x v="12"/>
  </r>
  <r>
    <n v="68"/>
    <x v="693"/>
    <s v="Black Comedy by final year students at Leeds University. _x000a_'Bird watching, tea, seaside and murder. Just your average British holiday.'"/>
    <n v="600"/>
    <n v="763"/>
    <x v="0"/>
    <x v="1"/>
    <s v="GBP"/>
    <n v="1393162791"/>
    <x v="694"/>
    <b v="0"/>
    <x v="20"/>
    <b v="1"/>
    <s v="film &amp; video/shorts"/>
    <x v="648"/>
    <n v="21.194444444444443"/>
    <x v="4"/>
    <x v="6"/>
  </r>
  <r>
    <n v="3162"/>
    <x v="694"/>
    <s v="Radio show meets interactive novel, accompanied by live foley, music, and audience participation. YOU choose what happens next!"/>
    <n v="4000"/>
    <n v="5086"/>
    <x v="0"/>
    <x v="0"/>
    <s v="USD"/>
    <n v="1404698400"/>
    <x v="695"/>
    <b v="1"/>
    <x v="271"/>
    <b v="1"/>
    <s v="theater/plays"/>
    <x v="649"/>
    <n v="80.730158730158735"/>
    <x v="3"/>
    <x v="4"/>
  </r>
  <r>
    <n v="3466"/>
    <x v="695"/>
    <s v="The Spotlight Youth Theater is a program where every participant has a moment in the spotlight."/>
    <n v="3500"/>
    <n v="4450"/>
    <x v="0"/>
    <x v="0"/>
    <s v="USD"/>
    <n v="1461108450"/>
    <x v="696"/>
    <b v="0"/>
    <x v="221"/>
    <b v="1"/>
    <s v="theater/plays"/>
    <x v="650"/>
    <n v="72.950819672131146"/>
    <x v="3"/>
    <x v="4"/>
  </r>
  <r>
    <n v="79"/>
    <x v="696"/>
    <s v="A short film about life, achieving your dreams, and overcoming hardship. We all have our mountain to climb."/>
    <n v="1300"/>
    <n v="1651"/>
    <x v="0"/>
    <x v="1"/>
    <s v="GBP"/>
    <n v="1398451093"/>
    <x v="697"/>
    <b v="0"/>
    <x v="255"/>
    <b v="1"/>
    <s v="film &amp; video/shorts"/>
    <x v="651"/>
    <n v="40.268292682926827"/>
    <x v="4"/>
    <x v="6"/>
  </r>
  <r>
    <n v="1930"/>
    <x v="697"/>
    <s v="We're nearly done recording, but we're out of money! Help us release the record!!!"/>
    <n v="1000"/>
    <n v="1270"/>
    <x v="0"/>
    <x v="0"/>
    <s v="USD"/>
    <n v="1373203482"/>
    <x v="698"/>
    <b v="0"/>
    <x v="87"/>
    <b v="1"/>
    <s v="music/indie rock"/>
    <x v="651"/>
    <n v="48.846153846153847"/>
    <x v="2"/>
    <x v="13"/>
  </r>
  <r>
    <n v="3725"/>
    <x v="698"/>
    <s v="A small theatre company taking 'Mine' on tour in early 2016. 'Mine' is a modern play and we hope to break on to the stage with a bang."/>
    <n v="300"/>
    <n v="381"/>
    <x v="0"/>
    <x v="1"/>
    <s v="GBP"/>
    <n v="1455831000"/>
    <x v="699"/>
    <b v="0"/>
    <x v="134"/>
    <b v="1"/>
    <s v="theater/plays"/>
    <x v="651"/>
    <n v="25.4"/>
    <x v="3"/>
    <x v="4"/>
  </r>
  <r>
    <n v="2173"/>
    <x v="699"/>
    <s v="Our first full length album, One Eyed King, is an overdriven roadtrip through the heart of darkness. Rocknroll with a reading problem."/>
    <n v="4200"/>
    <n v="5331"/>
    <x v="0"/>
    <x v="0"/>
    <s v="USD"/>
    <n v="1378785540"/>
    <x v="700"/>
    <b v="0"/>
    <x v="160"/>
    <b v="1"/>
    <s v="music/rock"/>
    <x v="652"/>
    <n v="59.233333333333334"/>
    <x v="2"/>
    <x v="2"/>
  </r>
  <r>
    <n v="1963"/>
    <x v="700"/>
    <s v="First mobile green energy generator that you can carry camping with you! A 3D printed, foldable wind turbine boosting 300W of power!"/>
    <n v="19000"/>
    <n v="24108"/>
    <x v="0"/>
    <x v="1"/>
    <s v="GBP"/>
    <n v="1410862734"/>
    <x v="701"/>
    <b v="1"/>
    <x v="304"/>
    <b v="1"/>
    <s v="technology/hardware"/>
    <x v="653"/>
    <n v="117.6"/>
    <x v="0"/>
    <x v="0"/>
  </r>
  <r>
    <n v="2067"/>
    <x v="701"/>
    <s v="The next generation of premium quality LED lighting. Extreme power efficiency in a small package."/>
    <n v="495"/>
    <n v="628"/>
    <x v="0"/>
    <x v="1"/>
    <s v="GBP"/>
    <n v="1432499376"/>
    <x v="702"/>
    <b v="0"/>
    <x v="183"/>
    <b v="1"/>
    <s v="technology/hardware"/>
    <x v="654"/>
    <n v="62.8"/>
    <x v="0"/>
    <x v="0"/>
  </r>
  <r>
    <n v="1667"/>
    <x v="702"/>
    <s v="I am so excited to be recording my debut EP called &quot;A Sign of Weakness&quot; as well as shooting a music video for the title track!"/>
    <n v="3400"/>
    <n v="4313"/>
    <x v="0"/>
    <x v="0"/>
    <s v="USD"/>
    <n v="1394521140"/>
    <x v="703"/>
    <b v="0"/>
    <x v="319"/>
    <b v="1"/>
    <s v="music/pop"/>
    <x v="655"/>
    <n v="52.597560975609753"/>
    <x v="2"/>
    <x v="7"/>
  </r>
  <r>
    <n v="412"/>
    <x v="703"/>
    <s v="A short film about property rights, salmon, and ratepayers in the controversy over exporting natural gas through southern Oregon"/>
    <n v="2500"/>
    <n v="3171"/>
    <x v="0"/>
    <x v="0"/>
    <s v="USD"/>
    <n v="1343238578"/>
    <x v="704"/>
    <b v="0"/>
    <x v="214"/>
    <b v="1"/>
    <s v="film &amp; video/documentary"/>
    <x v="656"/>
    <n v="57.654545454545456"/>
    <x v="4"/>
    <x v="14"/>
  </r>
  <r>
    <n v="648"/>
    <x v="704"/>
    <s v="Get ready for the next product that you canâ€™t live without"/>
    <n v="35000"/>
    <n v="44388"/>
    <x v="0"/>
    <x v="0"/>
    <s v="USD"/>
    <n v="1413304708"/>
    <x v="705"/>
    <b v="0"/>
    <x v="295"/>
    <b v="1"/>
    <s v="technology/wearables"/>
    <x v="657"/>
    <n v="1644"/>
    <x v="0"/>
    <x v="3"/>
  </r>
  <r>
    <n v="3036"/>
    <x v="705"/>
    <s v="Help Synetic Theater create a new Studio to produce amazing  shows in the 2013/14 season and train awesome artists of all ages!"/>
    <n v="25000"/>
    <n v="31683"/>
    <x v="0"/>
    <x v="0"/>
    <s v="USD"/>
    <n v="1376654340"/>
    <x v="706"/>
    <b v="0"/>
    <x v="357"/>
    <b v="1"/>
    <s v="theater/spaces"/>
    <x v="658"/>
    <n v="96.300911854103347"/>
    <x v="3"/>
    <x v="12"/>
  </r>
  <r>
    <n v="3587"/>
    <x v="706"/>
    <s v="The GSA BA (Hons) Acting class of 2016 are taking a transfer of their GSA Production to The Cockpit Theatre in London"/>
    <n v="500"/>
    <n v="633"/>
    <x v="0"/>
    <x v="1"/>
    <s v="GBP"/>
    <n v="1467054000"/>
    <x v="707"/>
    <b v="0"/>
    <x v="24"/>
    <b v="1"/>
    <s v="theater/plays"/>
    <x v="659"/>
    <n v="22.607142857142858"/>
    <x v="3"/>
    <x v="4"/>
  </r>
  <r>
    <n v="1366"/>
    <x v="707"/>
    <s v="A musical memorial for Alexi Petersen."/>
    <n v="7500"/>
    <n v="9486.69"/>
    <x v="0"/>
    <x v="0"/>
    <s v="USD"/>
    <n v="1417049663"/>
    <x v="708"/>
    <b v="0"/>
    <x v="185"/>
    <b v="1"/>
    <s v="music/rock"/>
    <x v="660"/>
    <n v="64.535306122448986"/>
    <x v="2"/>
    <x v="2"/>
  </r>
  <r>
    <n v="3355"/>
    <x v="708"/>
    <s v="Help get Jelly Beans to the Theatre503 stage. An important piece of new writing by Dan Pick, produced by Kuleshov Theatre"/>
    <n v="1750"/>
    <n v="2210"/>
    <x v="0"/>
    <x v="1"/>
    <s v="GBP"/>
    <n v="1462879020"/>
    <x v="709"/>
    <b v="0"/>
    <x v="134"/>
    <b v="1"/>
    <s v="theater/plays"/>
    <x v="661"/>
    <n v="147.33333333333334"/>
    <x v="3"/>
    <x v="4"/>
  </r>
  <r>
    <n v="3212"/>
    <x v="709"/>
    <s v="Help us bring our production of Campo Maldito to New York AND San Francisco!"/>
    <n v="4000"/>
    <n v="5050"/>
    <x v="0"/>
    <x v="0"/>
    <s v="USD"/>
    <n v="1407524751"/>
    <x v="710"/>
    <b v="1"/>
    <x v="96"/>
    <b v="1"/>
    <s v="theater/plays"/>
    <x v="662"/>
    <n v="53.723404255319146"/>
    <x v="3"/>
    <x v="4"/>
  </r>
  <r>
    <n v="3459"/>
    <x v="710"/>
    <s v="Cyril needs your help to MAKE new puppet friends to accompany him on a magical journey through storytelling, puppetry and clown."/>
    <n v="500"/>
    <n v="631"/>
    <x v="0"/>
    <x v="1"/>
    <s v="GBP"/>
    <n v="1463743860"/>
    <x v="711"/>
    <b v="0"/>
    <x v="20"/>
    <b v="1"/>
    <s v="theater/plays"/>
    <x v="663"/>
    <n v="17.527777777777779"/>
    <x v="3"/>
    <x v="4"/>
  </r>
  <r>
    <n v="3533"/>
    <x v="711"/>
    <s v="Two shows! (we're feeling particularly ambitious). Help us produce Eurydice and The Effect of Gamma Rays on Man-in-the-Moon Marigolds!"/>
    <n v="500"/>
    <n v="631"/>
    <x v="0"/>
    <x v="0"/>
    <s v="USD"/>
    <n v="1447269367"/>
    <x v="712"/>
    <b v="0"/>
    <x v="278"/>
    <b v="1"/>
    <s v="theater/plays"/>
    <x v="663"/>
    <n v="78.875"/>
    <x v="3"/>
    <x v="4"/>
  </r>
  <r>
    <n v="2028"/>
    <x v="712"/>
    <s v="Building an open source Bussard fusion reactor, aka the Polywell."/>
    <n v="3000"/>
    <n v="3785"/>
    <x v="0"/>
    <x v="0"/>
    <s v="USD"/>
    <n v="1268690100"/>
    <x v="713"/>
    <b v="1"/>
    <x v="82"/>
    <b v="1"/>
    <s v="technology/hardware"/>
    <x v="664"/>
    <n v="47.911392405063289"/>
    <x v="0"/>
    <x v="0"/>
  </r>
  <r>
    <n v="388"/>
    <x v="713"/>
    <s v="A documentary film featuring the World's Largest Rummage Sale and rumination on the Power and Pleasures of Possessions."/>
    <n v="5000"/>
    <n v="6308"/>
    <x v="0"/>
    <x v="0"/>
    <s v="USD"/>
    <n v="1469670580"/>
    <x v="714"/>
    <b v="0"/>
    <x v="326"/>
    <b v="1"/>
    <s v="film &amp; video/documentary"/>
    <x v="665"/>
    <n v="88.845070422535215"/>
    <x v="4"/>
    <x v="14"/>
  </r>
  <r>
    <n v="1399"/>
    <x v="714"/>
    <s v="20 years of Rocket &amp; a Bomb live DVD and download + a brand new Michael Knott EP released on 7&quot; vinyl, Cd, and download!"/>
    <n v="9000"/>
    <n v="11353"/>
    <x v="0"/>
    <x v="0"/>
    <s v="USD"/>
    <n v="1412640373"/>
    <x v="715"/>
    <b v="0"/>
    <x v="358"/>
    <b v="1"/>
    <s v="music/rock"/>
    <x v="666"/>
    <n v="61.701086956521742"/>
    <x v="2"/>
    <x v="2"/>
  </r>
  <r>
    <n v="2532"/>
    <x v="715"/>
    <s v="Please help us record our first album, which will contain an exciting collection of works, old and new, for large guitar ensemble!"/>
    <n v="4000"/>
    <n v="5045"/>
    <x v="0"/>
    <x v="0"/>
    <s v="USD"/>
    <n v="1345148566"/>
    <x v="716"/>
    <b v="0"/>
    <x v="123"/>
    <b v="1"/>
    <s v="music/classical music"/>
    <x v="667"/>
    <n v="84.083333333333329"/>
    <x v="2"/>
    <x v="18"/>
  </r>
  <r>
    <n v="1941"/>
    <x v="716"/>
    <s v="Gramofon streams cloud music to your sound system. A modern jukebox: smartphones are the remotes + WiFi brings everyone together."/>
    <n v="250000"/>
    <n v="315295.89"/>
    <x v="0"/>
    <x v="0"/>
    <s v="USD"/>
    <n v="1400137131"/>
    <x v="717"/>
    <b v="1"/>
    <x v="359"/>
    <b v="1"/>
    <s v="technology/hardware"/>
    <x v="668"/>
    <n v="64.570118779438872"/>
    <x v="0"/>
    <x v="0"/>
  </r>
  <r>
    <n v="2176"/>
    <x v="717"/>
    <s v="The Mike Farley Band has re-assembled its original line up and needs your help to make a new full-length album!"/>
    <n v="5000"/>
    <n v="6301"/>
    <x v="0"/>
    <x v="0"/>
    <s v="USD"/>
    <n v="1430579509"/>
    <x v="718"/>
    <b v="0"/>
    <x v="326"/>
    <b v="1"/>
    <s v="music/rock"/>
    <x v="669"/>
    <n v="88.74647887323944"/>
    <x v="2"/>
    <x v="2"/>
  </r>
  <r>
    <n v="731"/>
    <x v="718"/>
    <s v="Be part of the excitement by supporting our first season offering unique perspectives of Portland from the water."/>
    <n v="5000"/>
    <n v="6300"/>
    <x v="0"/>
    <x v="0"/>
    <s v="USD"/>
    <n v="1327212000"/>
    <x v="719"/>
    <b v="0"/>
    <x v="326"/>
    <b v="1"/>
    <s v="publishing/nonfiction"/>
    <x v="670"/>
    <n v="88.732394366197184"/>
    <x v="5"/>
    <x v="15"/>
  </r>
  <r>
    <n v="2807"/>
    <x v="719"/>
    <s v="Bringing Shakespeare back to the Playwrights"/>
    <n v="5000"/>
    <n v="6300"/>
    <x v="0"/>
    <x v="0"/>
    <s v="USD"/>
    <n v="1435611438"/>
    <x v="720"/>
    <b v="0"/>
    <x v="195"/>
    <b v="1"/>
    <s v="theater/plays"/>
    <x v="670"/>
    <n v="67.741935483870961"/>
    <x v="3"/>
    <x v="4"/>
  </r>
  <r>
    <n v="3692"/>
    <x v="720"/>
    <s v="Help us independently produce two great comedies by Christopher Durang."/>
    <n v="1000"/>
    <n v="1260"/>
    <x v="0"/>
    <x v="0"/>
    <s v="USD"/>
    <n v="1411084800"/>
    <x v="721"/>
    <b v="0"/>
    <x v="118"/>
    <b v="1"/>
    <s v="theater/plays"/>
    <x v="670"/>
    <n v="74.117647058823536"/>
    <x v="3"/>
    <x v="4"/>
  </r>
  <r>
    <n v="9"/>
    <x v="721"/>
    <s v="Capturing everyday life at Falkirk Academy, a fictitious elite private high school where &quot;everyday life&quot; is anything but normal."/>
    <n v="500"/>
    <n v="629.99"/>
    <x v="0"/>
    <x v="0"/>
    <s v="USD"/>
    <n v="1460860144"/>
    <x v="722"/>
    <b v="0"/>
    <x v="135"/>
    <b v="1"/>
    <s v="film &amp; video/television"/>
    <x v="671"/>
    <n v="31.499500000000001"/>
    <x v="4"/>
    <x v="16"/>
  </r>
  <r>
    <n v="1361"/>
    <x v="722"/>
    <s v="The forbidden dark art of roped soloing, for climbers who need to know in order to make the ultimate climb come true!"/>
    <n v="6000"/>
    <n v="7559"/>
    <x v="0"/>
    <x v="1"/>
    <s v="GBP"/>
    <n v="1403370772"/>
    <x v="723"/>
    <b v="0"/>
    <x v="360"/>
    <b v="1"/>
    <s v="publishing/nonfiction"/>
    <x v="672"/>
    <n v="28.632575757575758"/>
    <x v="5"/>
    <x v="15"/>
  </r>
  <r>
    <n v="2230"/>
    <x v="723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4"/>
    <b v="0"/>
    <x v="361"/>
    <b v="1"/>
    <s v="games/tabletop games"/>
    <x v="673"/>
    <n v="21.497991967871485"/>
    <x v="1"/>
    <x v="1"/>
  </r>
  <r>
    <n v="2442"/>
    <x v="724"/>
    <s v="The first tea from a new sustainable tea region in India's young, rising Himalayas."/>
    <n v="24000"/>
    <n v="30226"/>
    <x v="0"/>
    <x v="0"/>
    <s v="USD"/>
    <n v="1426777228"/>
    <x v="725"/>
    <b v="0"/>
    <x v="362"/>
    <b v="1"/>
    <s v="food/small batch"/>
    <x v="674"/>
    <n v="81.252688172043008"/>
    <x v="7"/>
    <x v="11"/>
  </r>
  <r>
    <n v="3594"/>
    <x v="725"/>
    <s v="An adaptation that realizes the internal struggle of Ibsenâ€™s most renowned protagonist as she traverses a claustrophobic social world"/>
    <n v="1600"/>
    <n v="2015"/>
    <x v="0"/>
    <x v="0"/>
    <s v="USD"/>
    <n v="1472952982"/>
    <x v="726"/>
    <b v="0"/>
    <x v="20"/>
    <b v="1"/>
    <s v="theater/plays"/>
    <x v="675"/>
    <n v="55.972222222222221"/>
    <x v="3"/>
    <x v="4"/>
  </r>
  <r>
    <n v="3323"/>
    <x v="726"/>
    <s v="Young adult theatre makers from London are raising money to cover costs for touring with their current production MigrantsÂ´ Rhapsody."/>
    <n v="1000"/>
    <n v="1259"/>
    <x v="0"/>
    <x v="1"/>
    <s v="GBP"/>
    <n v="1474793208"/>
    <x v="727"/>
    <b v="0"/>
    <x v="137"/>
    <b v="1"/>
    <s v="theater/plays"/>
    <x v="676"/>
    <n v="25.693877551020407"/>
    <x v="3"/>
    <x v="4"/>
  </r>
  <r>
    <n v="3210"/>
    <x v="727"/>
    <s v="The Red Herring is a new play full of wickedly fast dialogue, a joke for every sentence, and more puns than you can shake a stick at."/>
    <n v="3000"/>
    <n v="3773"/>
    <x v="0"/>
    <x v="0"/>
    <s v="USD"/>
    <n v="1338523140"/>
    <x v="728"/>
    <b v="1"/>
    <x v="123"/>
    <b v="1"/>
    <s v="theater/plays"/>
    <x v="677"/>
    <n v="62.883333333333333"/>
    <x v="3"/>
    <x v="4"/>
  </r>
  <r>
    <n v="657"/>
    <x v="728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29"/>
    <b v="0"/>
    <x v="165"/>
    <b v="1"/>
    <s v="technology/wearables"/>
    <x v="678"/>
    <n v="190.45454545454547"/>
    <x v="0"/>
    <x v="3"/>
  </r>
  <r>
    <n v="1200"/>
    <x v="729"/>
    <s v="Modern Nomads Journal is an 88 page magazine style publication containing photo stories about Somalis in the Horn of Africa."/>
    <n v="4800"/>
    <n v="6029"/>
    <x v="0"/>
    <x v="0"/>
    <s v="USD"/>
    <n v="1429183656"/>
    <x v="730"/>
    <b v="0"/>
    <x v="158"/>
    <b v="1"/>
    <s v="photography/photobooks"/>
    <x v="679"/>
    <n v="58.533980582524272"/>
    <x v="6"/>
    <x v="9"/>
  </r>
  <r>
    <n v="3318"/>
    <x v="730"/>
    <s v="Help us strengthen and inspire disability arts in Atlantic Canada"/>
    <n v="2000"/>
    <n v="2512"/>
    <x v="0"/>
    <x v="7"/>
    <s v="CAD"/>
    <n v="1460341800"/>
    <x v="731"/>
    <b v="0"/>
    <x v="192"/>
    <b v="1"/>
    <s v="theater/plays"/>
    <x v="680"/>
    <n v="78.5"/>
    <x v="3"/>
    <x v="4"/>
  </r>
  <r>
    <n v="251"/>
    <x v="731"/>
    <s v="Remarkably devoted, Mayra is single-handedly sourcing small farm, single-origin coffee from her rural village in Honduras."/>
    <n v="3500"/>
    <n v="4395"/>
    <x v="0"/>
    <x v="0"/>
    <s v="USD"/>
    <n v="1337194800"/>
    <x v="732"/>
    <b v="1"/>
    <x v="363"/>
    <b v="1"/>
    <s v="film &amp; video/documentary"/>
    <x v="681"/>
    <n v="57.077922077922075"/>
    <x v="4"/>
    <x v="14"/>
  </r>
  <r>
    <n v="734"/>
    <x v="732"/>
    <s v="Sideswiped is my story of growing in and trusting God through the mess and mysteries of life."/>
    <n v="8500"/>
    <n v="10670"/>
    <x v="0"/>
    <x v="7"/>
    <s v="CAD"/>
    <n v="1431147600"/>
    <x v="733"/>
    <b v="0"/>
    <x v="258"/>
    <b v="1"/>
    <s v="publishing/nonfiction"/>
    <x v="682"/>
    <n v="187.19298245614036"/>
    <x v="5"/>
    <x v="15"/>
  </r>
  <r>
    <n v="85"/>
    <x v="733"/>
    <s v="A short film by Melissa Woodrow &amp; Mark Janiak about seeking forgiveness, embracing the past and memories with a loved one."/>
    <n v="1200"/>
    <n v="1506"/>
    <x v="0"/>
    <x v="0"/>
    <s v="USD"/>
    <n v="1316746837"/>
    <x v="734"/>
    <b v="0"/>
    <x v="262"/>
    <b v="1"/>
    <s v="film &amp; video/shorts"/>
    <x v="683"/>
    <n v="71.714285714285708"/>
    <x v="4"/>
    <x v="6"/>
  </r>
  <r>
    <n v="1262"/>
    <x v="734"/>
    <s v="A soon to be husband and wife bringing hope to the music industry._x000a_You will fall in love with their sound and story."/>
    <n v="6500"/>
    <n v="8152"/>
    <x v="0"/>
    <x v="7"/>
    <s v="CAD"/>
    <n v="1392574692"/>
    <x v="735"/>
    <b v="1"/>
    <x v="52"/>
    <b v="1"/>
    <s v="music/rock"/>
    <x v="684"/>
    <n v="77.638095238095232"/>
    <x v="2"/>
    <x v="2"/>
  </r>
  <r>
    <n v="372"/>
    <x v="735"/>
    <s v="A short documentary exploring the uses of 'Natural Horsemanship' across Europe"/>
    <n v="300"/>
    <n v="376"/>
    <x v="0"/>
    <x v="1"/>
    <s v="GBP"/>
    <n v="1459872000"/>
    <x v="736"/>
    <b v="0"/>
    <x v="297"/>
    <b v="1"/>
    <s v="film &amp; video/documentary"/>
    <x v="685"/>
    <n v="41.777777777777779"/>
    <x v="4"/>
    <x v="14"/>
  </r>
  <r>
    <n v="1357"/>
    <x v="736"/>
    <s v="The search for identity leads one young woman to Mexico, where she follows her grandfather's journey back to America."/>
    <n v="2000"/>
    <n v="2506"/>
    <x v="0"/>
    <x v="0"/>
    <s v="USD"/>
    <n v="1362117540"/>
    <x v="737"/>
    <b v="0"/>
    <x v="187"/>
    <b v="1"/>
    <s v="publishing/nonfiction"/>
    <x v="686"/>
    <n v="38.553846153846152"/>
    <x v="5"/>
    <x v="15"/>
  </r>
  <r>
    <n v="1635"/>
    <x v="737"/>
    <s v="TWO will be recording their next album, MOUNTAINS, in July and need your help to make their vision a reality. Many perks are available!"/>
    <n v="2000"/>
    <n v="2506"/>
    <x v="0"/>
    <x v="0"/>
    <s v="USD"/>
    <n v="1468270261"/>
    <x v="738"/>
    <b v="0"/>
    <x v="293"/>
    <b v="1"/>
    <s v="music/rock"/>
    <x v="686"/>
    <n v="67.729729729729726"/>
    <x v="2"/>
    <x v="2"/>
  </r>
  <r>
    <n v="1648"/>
    <x v="738"/>
    <s v="We've finished recording our debut LP &quot;Wide Awake&quot; and would love to have it pressed on vinyl, but we need your help"/>
    <n v="2300"/>
    <n v="2881"/>
    <x v="0"/>
    <x v="0"/>
    <s v="USD"/>
    <n v="1300636482"/>
    <x v="739"/>
    <b v="0"/>
    <x v="160"/>
    <b v="1"/>
    <s v="music/pop"/>
    <x v="687"/>
    <n v="32.011111111111113"/>
    <x v="2"/>
    <x v="7"/>
  </r>
  <r>
    <n v="1842"/>
    <x v="739"/>
    <s v="Every time we sit down to rehearse, thoughts of recording a CD excite us! We are ready to do this!  It's time, so read on..."/>
    <n v="2000"/>
    <n v="2505"/>
    <x v="0"/>
    <x v="0"/>
    <s v="USD"/>
    <n v="1425275940"/>
    <x v="740"/>
    <b v="0"/>
    <x v="262"/>
    <b v="1"/>
    <s v="music/rock"/>
    <x v="688"/>
    <n v="119.28571428571429"/>
    <x v="2"/>
    <x v="2"/>
  </r>
  <r>
    <n v="2295"/>
    <x v="740"/>
    <s v="The second full length album by SHADOWRAPTR is nearly complete. We just need a little boost to get us there. Think of the children."/>
    <n v="1200"/>
    <n v="1503"/>
    <x v="0"/>
    <x v="0"/>
    <s v="USD"/>
    <n v="1359240856"/>
    <x v="741"/>
    <b v="0"/>
    <x v="204"/>
    <b v="1"/>
    <s v="music/rock"/>
    <x v="688"/>
    <n v="44.205882352941174"/>
    <x v="2"/>
    <x v="2"/>
  </r>
  <r>
    <n v="333"/>
    <x v="741"/>
    <s v="Enter a unique world of flavors, passion, resourcefulness and breathtaking locations. Join us on this unprecedented journey!"/>
    <n v="40000"/>
    <n v="50091"/>
    <x v="0"/>
    <x v="0"/>
    <s v="USD"/>
    <n v="1460038591"/>
    <x v="742"/>
    <b v="1"/>
    <x v="140"/>
    <b v="1"/>
    <s v="film &amp; video/documentary"/>
    <x v="689"/>
    <n v="188.31203007518798"/>
    <x v="4"/>
    <x v="14"/>
  </r>
  <r>
    <n v="398"/>
    <x v="742"/>
    <s v="My film tells the stories of Jewish Child Holocaust Survivors and how they rebuilt their lives. STRETCH GOALS ADDED!"/>
    <n v="7500"/>
    <n v="9387"/>
    <x v="0"/>
    <x v="0"/>
    <s v="USD"/>
    <n v="1430334126"/>
    <x v="743"/>
    <b v="0"/>
    <x v="237"/>
    <b v="1"/>
    <s v="film &amp; video/documentary"/>
    <x v="690"/>
    <n v="140.1044776119403"/>
    <x v="4"/>
    <x v="14"/>
  </r>
  <r>
    <n v="2022"/>
    <x v="743"/>
    <s v="Acanvas is a Wi-Fi connected and customizable art display that hangs on any wall, charges itself and streams art into your home"/>
    <n v="100000"/>
    <n v="125137"/>
    <x v="0"/>
    <x v="0"/>
    <s v="USD"/>
    <n v="1465652372"/>
    <x v="744"/>
    <b v="1"/>
    <x v="364"/>
    <b v="1"/>
    <s v="technology/hardware"/>
    <x v="691"/>
    <n v="385.03692307692307"/>
    <x v="0"/>
    <x v="0"/>
  </r>
  <r>
    <n v="1470"/>
    <x v="744"/>
    <s v="Carlos Mena presents the CASAMENA Radio Hour Vol 1, a  2-CD Mix and Compilation featuring new and unreleased Deep and Afro house."/>
    <n v="1500"/>
    <n v="1877"/>
    <x v="0"/>
    <x v="0"/>
    <s v="USD"/>
    <n v="1356724263"/>
    <x v="745"/>
    <b v="1"/>
    <x v="248"/>
    <b v="1"/>
    <s v="publishing/radio &amp; podcasts"/>
    <x v="692"/>
    <n v="23.172839506172838"/>
    <x v="5"/>
    <x v="8"/>
  </r>
  <r>
    <n v="1611"/>
    <x v="745"/>
    <s v="Skelton-Luns CD/7&quot; No Big Deal."/>
    <n v="800"/>
    <n v="1001"/>
    <x v="0"/>
    <x v="0"/>
    <s v="USD"/>
    <n v="1370390432"/>
    <x v="746"/>
    <b v="0"/>
    <x v="295"/>
    <b v="1"/>
    <s v="music/rock"/>
    <x v="693"/>
    <n v="37.074074074074076"/>
    <x v="2"/>
    <x v="2"/>
  </r>
  <r>
    <n v="2669"/>
    <x v="746"/>
    <s v="The brand new Makers Club wants something to draw the students into science and engineering and also be very inclusive."/>
    <n v="800"/>
    <n v="1001"/>
    <x v="0"/>
    <x v="0"/>
    <s v="USD"/>
    <n v="1452387096"/>
    <x v="747"/>
    <b v="0"/>
    <x v="234"/>
    <b v="1"/>
    <s v="technology/makerspaces"/>
    <x v="693"/>
    <n v="91"/>
    <x v="0"/>
    <x v="19"/>
  </r>
  <r>
    <n v="2017"/>
    <x v="747"/>
    <s v="A big red truck filled with cutting-edge maker tools that goes from school to school, bringing the joy of building back to kids."/>
    <n v="25000"/>
    <n v="31275.599999999999"/>
    <x v="0"/>
    <x v="0"/>
    <s v="USD"/>
    <n v="1332561600"/>
    <x v="748"/>
    <b v="1"/>
    <x v="353"/>
    <b v="1"/>
    <s v="technology/hardware"/>
    <x v="694"/>
    <n v="73.416901408450698"/>
    <x v="0"/>
    <x v="0"/>
  </r>
  <r>
    <n v="1289"/>
    <x v="748"/>
    <s v="A chilling original Edwardian Comedy of errors and foolishness made for the Patrick Henry College stage."/>
    <n v="1500"/>
    <n v="1876"/>
    <x v="0"/>
    <x v="0"/>
    <s v="USD"/>
    <n v="1483499645"/>
    <x v="749"/>
    <b v="0"/>
    <x v="32"/>
    <b v="1"/>
    <s v="theater/plays"/>
    <x v="695"/>
    <n v="36.07692307692308"/>
    <x v="3"/>
    <x v="4"/>
  </r>
  <r>
    <n v="340"/>
    <x v="749"/>
    <s v="Feature-length documentary about five Somali Muslim students pursuing dreams of education in America"/>
    <n v="35000"/>
    <n v="43758"/>
    <x v="0"/>
    <x v="0"/>
    <s v="USD"/>
    <n v="1489006800"/>
    <x v="750"/>
    <b v="1"/>
    <x v="365"/>
    <b v="1"/>
    <s v="film &amp; video/documentary"/>
    <x v="696"/>
    <n v="146.34782608695653"/>
    <x v="4"/>
    <x v="14"/>
  </r>
  <r>
    <n v="1345"/>
    <x v="750"/>
    <s v="Peacefully taking you through my journey of being raised as a Muslim then becoming Christian, and sharing the truths I unveiled."/>
    <n v="300"/>
    <n v="375"/>
    <x v="0"/>
    <x v="0"/>
    <s v="USD"/>
    <n v="1405366359"/>
    <x v="751"/>
    <b v="0"/>
    <x v="352"/>
    <b v="1"/>
    <s v="publishing/nonfiction"/>
    <x v="697"/>
    <n v="53.571428571428569"/>
    <x v="5"/>
    <x v="15"/>
  </r>
  <r>
    <n v="2492"/>
    <x v="751"/>
    <s v="We're a band from Hawaii trying to produce our first EP and we need help!"/>
    <n v="600"/>
    <n v="750"/>
    <x v="0"/>
    <x v="0"/>
    <s v="USD"/>
    <n v="1339840740"/>
    <x v="752"/>
    <b v="0"/>
    <x v="295"/>
    <b v="1"/>
    <s v="music/indie rock"/>
    <x v="697"/>
    <n v="27.777777777777779"/>
    <x v="2"/>
    <x v="13"/>
  </r>
  <r>
    <n v="2926"/>
    <x v="752"/>
    <s v="A musical, by Louis Lagalante and Patty Hamilton, that explores loss and the different ways we can choose to move on from it."/>
    <n v="3000"/>
    <n v="3750"/>
    <x v="0"/>
    <x v="0"/>
    <s v="USD"/>
    <n v="1424715779"/>
    <x v="753"/>
    <b v="0"/>
    <x v="61"/>
    <b v="1"/>
    <s v="theater/musical"/>
    <x v="697"/>
    <n v="75"/>
    <x v="3"/>
    <x v="20"/>
  </r>
  <r>
    <n v="3227"/>
    <x v="753"/>
    <s v="a colder water than here is a new play by Matt Jones and directed by Lily McLeish that will be perfomed at VAULT Festival from 1-5 Feb"/>
    <n v="1200"/>
    <n v="1500"/>
    <x v="0"/>
    <x v="1"/>
    <s v="GBP"/>
    <n v="1484687436"/>
    <x v="754"/>
    <b v="0"/>
    <x v="119"/>
    <b v="1"/>
    <s v="theater/plays"/>
    <x v="697"/>
    <n v="50"/>
    <x v="3"/>
    <x v="4"/>
  </r>
  <r>
    <n v="1523"/>
    <x v="754"/>
    <s v="Monograph featuring PDX photographer Jake Shivery's 8x10 contact portraits; 1/2 plates and 1/2 extensive essay.  Approx. 9x12, 108 pgs."/>
    <n v="18500"/>
    <n v="23096"/>
    <x v="0"/>
    <x v="0"/>
    <s v="USD"/>
    <n v="1419292800"/>
    <x v="755"/>
    <b v="1"/>
    <x v="106"/>
    <b v="1"/>
    <s v="photography/photobooks"/>
    <x v="698"/>
    <n v="95.834024896265561"/>
    <x v="6"/>
    <x v="9"/>
  </r>
  <r>
    <n v="3222"/>
    <x v="755"/>
    <s v="Shakespeare's classic re-imagined as a spoken and signed production for deaf and hearing audiences"/>
    <n v="2500"/>
    <n v="3120"/>
    <x v="0"/>
    <x v="0"/>
    <s v="USD"/>
    <n v="1445722140"/>
    <x v="756"/>
    <b v="1"/>
    <x v="109"/>
    <b v="1"/>
    <s v="theater/plays"/>
    <x v="699"/>
    <n v="37.142857142857146"/>
    <x v="3"/>
    <x v="4"/>
  </r>
  <r>
    <n v="3616"/>
    <x v="756"/>
    <s v="A vibrant, gender-inverted film-noir adaptation of Shakespeare's brutal comedy Taming of the Shrew, a visceral physical spectacle."/>
    <n v="2500"/>
    <n v="3120"/>
    <x v="0"/>
    <x v="1"/>
    <s v="GBP"/>
    <n v="1426801664"/>
    <x v="757"/>
    <b v="0"/>
    <x v="50"/>
    <b v="1"/>
    <s v="theater/plays"/>
    <x v="699"/>
    <n v="69.333333333333329"/>
    <x v="3"/>
    <x v="4"/>
  </r>
  <r>
    <n v="1643"/>
    <x v="757"/>
    <s v="This Is All Now is putting out a brand new record, and we need YOUR help to do it!"/>
    <n v="5000"/>
    <n v="6235"/>
    <x v="0"/>
    <x v="0"/>
    <s v="USD"/>
    <n v="1348516012"/>
    <x v="758"/>
    <b v="0"/>
    <x v="293"/>
    <b v="1"/>
    <s v="music/pop"/>
    <x v="700"/>
    <n v="168.51351351351352"/>
    <x v="2"/>
    <x v="7"/>
  </r>
  <r>
    <n v="3496"/>
    <x v="758"/>
    <s v="A one-woman play based on Lizzie Borden who was accused of the brutal hatchet murders of her father and step-mother.  Workshop Oct NYC."/>
    <n v="3000"/>
    <n v="3732"/>
    <x v="0"/>
    <x v="0"/>
    <s v="USD"/>
    <n v="1473625166"/>
    <x v="759"/>
    <b v="0"/>
    <x v="254"/>
    <b v="1"/>
    <s v="theater/plays"/>
    <x v="701"/>
    <n v="47.846153846153847"/>
    <x v="3"/>
    <x v="4"/>
  </r>
  <r>
    <n v="3458"/>
    <x v="759"/>
    <s v="I promised my mother on her deathbed that I would tell the world MY story, so here it goes...crossing fingers, 2015 SF FRINGE"/>
    <n v="978"/>
    <n v="1216"/>
    <x v="0"/>
    <x v="0"/>
    <s v="USD"/>
    <n v="1422937620"/>
    <x v="760"/>
    <b v="0"/>
    <x v="295"/>
    <b v="1"/>
    <s v="theater/plays"/>
    <x v="702"/>
    <n v="45.037037037037038"/>
    <x v="3"/>
    <x v="4"/>
  </r>
  <r>
    <n v="3168"/>
    <x v="760"/>
    <s v="A dazzling aerial show that brings to life the whimsical and romantic short stories of beloved fantasy author Italo Calvino."/>
    <n v="2500"/>
    <n v="3105"/>
    <x v="0"/>
    <x v="0"/>
    <s v="USD"/>
    <n v="1402696800"/>
    <x v="761"/>
    <b v="1"/>
    <x v="221"/>
    <b v="1"/>
    <s v="theater/plays"/>
    <x v="703"/>
    <n v="50.901639344262293"/>
    <x v="3"/>
    <x v="4"/>
  </r>
  <r>
    <n v="362"/>
    <x v="761"/>
    <s v="A SHORT FILM celebrating ONE RACE: the Bridger Ridge Run. TEN RUNNERS: the movie-stars. THIRTY YEARS: running wild in the mountains."/>
    <n v="9665"/>
    <n v="12000"/>
    <x v="0"/>
    <x v="0"/>
    <s v="USD"/>
    <n v="1407456000"/>
    <x v="762"/>
    <b v="0"/>
    <x v="349"/>
    <b v="1"/>
    <s v="film &amp; video/documentary"/>
    <x v="704"/>
    <n v="139.53488372093022"/>
    <x v="4"/>
    <x v="14"/>
  </r>
  <r>
    <n v="1384"/>
    <x v="762"/>
    <s v="Outland Warrior is my first solo musical project, featuring songs written by me and recorded at my home studio."/>
    <n v="3500"/>
    <n v="4343"/>
    <x v="0"/>
    <x v="0"/>
    <s v="USD"/>
    <n v="1436117922"/>
    <x v="763"/>
    <b v="0"/>
    <x v="271"/>
    <b v="1"/>
    <s v="music/rock"/>
    <x v="705"/>
    <n v="68.936507936507937"/>
    <x v="2"/>
    <x v="2"/>
  </r>
  <r>
    <n v="1843"/>
    <x v="76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4"/>
    <b v="0"/>
    <x v="366"/>
    <b v="1"/>
    <s v="music/rock"/>
    <x v="706"/>
    <n v="92.541865671641801"/>
    <x v="2"/>
    <x v="2"/>
  </r>
  <r>
    <n v="1299"/>
    <x v="764"/>
    <s v="A new work inspired by the classic novel and created by Dallas teens under the direction of professional artists."/>
    <n v="3500"/>
    <n v="4340"/>
    <x v="0"/>
    <x v="0"/>
    <s v="USD"/>
    <n v="1436902359"/>
    <x v="765"/>
    <b v="0"/>
    <x v="192"/>
    <b v="1"/>
    <s v="theater/plays"/>
    <x v="707"/>
    <n v="135.625"/>
    <x v="3"/>
    <x v="4"/>
  </r>
  <r>
    <n v="1372"/>
    <x v="765"/>
    <s v="Please help us raise funds to press our new CD!"/>
    <n v="500"/>
    <n v="620"/>
    <x v="0"/>
    <x v="0"/>
    <s v="USD"/>
    <n v="1342115132"/>
    <x v="766"/>
    <b v="0"/>
    <x v="224"/>
    <b v="1"/>
    <s v="music/rock"/>
    <x v="707"/>
    <n v="38.75"/>
    <x v="2"/>
    <x v="2"/>
  </r>
  <r>
    <n v="2823"/>
    <x v="766"/>
    <s v="Seliges Theater is a brand new theatre company based out of Bristol. &quot;The God of Carnage&quot; will be our debut show. Help us get started!"/>
    <n v="100"/>
    <n v="124"/>
    <x v="0"/>
    <x v="1"/>
    <s v="GBP"/>
    <n v="1427842740"/>
    <x v="767"/>
    <b v="0"/>
    <x v="103"/>
    <b v="1"/>
    <s v="theater/plays"/>
    <x v="707"/>
    <n v="8.8571428571428577"/>
    <x v="3"/>
    <x v="4"/>
  </r>
  <r>
    <n v="1896"/>
    <x v="767"/>
    <s v="My barely anticipated second album of self produced songs is ready to go.  Just need a little help to cover mastering, artwork etc."/>
    <n v="451"/>
    <n v="559"/>
    <x v="0"/>
    <x v="0"/>
    <s v="USD"/>
    <n v="1334250165"/>
    <x v="768"/>
    <b v="0"/>
    <x v="175"/>
    <b v="1"/>
    <s v="music/indie rock"/>
    <x v="708"/>
    <n v="43"/>
    <x v="2"/>
    <x v="13"/>
  </r>
  <r>
    <n v="71"/>
    <x v="768"/>
    <s v="A comedic tale about the duality of man set in a trailer park needs your help with sound design and getting it into film festivals"/>
    <n v="1800"/>
    <n v="2231"/>
    <x v="0"/>
    <x v="0"/>
    <s v="USD"/>
    <n v="1338186657"/>
    <x v="769"/>
    <b v="0"/>
    <x v="192"/>
    <b v="1"/>
    <s v="film &amp; video/shorts"/>
    <x v="709"/>
    <n v="69.71875"/>
    <x v="4"/>
    <x v="6"/>
  </r>
  <r>
    <n v="2005"/>
    <x v="769"/>
    <s v="The bassAware Holster is a new type of wearable audio technology that uses vibration to create a massive bass experience."/>
    <n v="30000"/>
    <n v="37104.03"/>
    <x v="0"/>
    <x v="0"/>
    <s v="USD"/>
    <n v="1381895940"/>
    <x v="770"/>
    <b v="1"/>
    <x v="90"/>
    <b v="1"/>
    <s v="technology/hardware"/>
    <x v="710"/>
    <n v="194.26193717277485"/>
    <x v="0"/>
    <x v="0"/>
  </r>
  <r>
    <n v="3011"/>
    <x v="770"/>
    <s v="Necesitamos tu ayuda para poder llevar la magia del teatro universitario al Teatro Lagrada de Madrid el 23 de diciembre :)"/>
    <n v="300"/>
    <n v="371"/>
    <x v="0"/>
    <x v="8"/>
    <s v="EUR"/>
    <n v="1450911540"/>
    <x v="771"/>
    <b v="0"/>
    <x v="36"/>
    <b v="1"/>
    <s v="theater/spaces"/>
    <x v="711"/>
    <n v="14.84"/>
    <x v="3"/>
    <x v="12"/>
  </r>
  <r>
    <n v="1509"/>
    <x v="771"/>
    <s v="A photobook about climate change, natural catastrophes, and to what extent disaster management became part of our landscape."/>
    <n v="17500"/>
    <n v="21637.22"/>
    <x v="0"/>
    <x v="2"/>
    <s v="EUR"/>
    <n v="1487113140"/>
    <x v="772"/>
    <b v="1"/>
    <x v="367"/>
    <b v="1"/>
    <s v="photography/photobooks"/>
    <x v="712"/>
    <n v="110.39397959183674"/>
    <x v="6"/>
    <x v="9"/>
  </r>
  <r>
    <n v="1934"/>
    <x v="772"/>
    <s v="We are a band in need of a vehicle. We just released our new CD and have played almost every venue in town, now it's time to expand."/>
    <n v="5000"/>
    <n v="6181"/>
    <x v="0"/>
    <x v="0"/>
    <s v="USD"/>
    <n v="1324789200"/>
    <x v="773"/>
    <b v="0"/>
    <x v="363"/>
    <b v="1"/>
    <s v="music/indie rock"/>
    <x v="713"/>
    <n v="80.272727272727266"/>
    <x v="2"/>
    <x v="13"/>
  </r>
  <r>
    <n v="1282"/>
    <x v="773"/>
    <s v="Natalie York is releasing her new album, &quot;PROMISES.&quot; Get involved by pre-ordering your copy of the record and other goodies here!"/>
    <n v="15000"/>
    <n v="18542"/>
    <x v="0"/>
    <x v="0"/>
    <s v="USD"/>
    <n v="1386565140"/>
    <x v="774"/>
    <b v="1"/>
    <x v="302"/>
    <b v="1"/>
    <s v="music/rock"/>
    <x v="714"/>
    <n v="67.671532846715323"/>
    <x v="2"/>
    <x v="2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x v="775"/>
    <b v="0"/>
    <x v="262"/>
    <b v="1"/>
    <s v="theater/plays"/>
    <x v="715"/>
    <n v="29.428571428571427"/>
    <x v="3"/>
    <x v="4"/>
  </r>
  <r>
    <n v="2085"/>
    <x v="775"/>
    <s v="Eikon worship leader Dustin Hecocks records his full length debut album this Summer, comprised of powerful music and worshipful lyrics."/>
    <n v="6000"/>
    <n v="7412"/>
    <x v="0"/>
    <x v="0"/>
    <s v="USD"/>
    <n v="1342382587"/>
    <x v="776"/>
    <b v="0"/>
    <x v="348"/>
    <b v="1"/>
    <s v="music/indie rock"/>
    <x v="716"/>
    <n v="89.301204819277103"/>
    <x v="2"/>
    <x v="13"/>
  </r>
  <r>
    <n v="2042"/>
    <x v="776"/>
    <s v="The SoundBrake headphone attachment can be used with any audio player to alert you to important outside sounds."/>
    <n v="10000"/>
    <n v="12353"/>
    <x v="0"/>
    <x v="0"/>
    <s v="USD"/>
    <n v="1453481974"/>
    <x v="777"/>
    <b v="0"/>
    <x v="247"/>
    <b v="1"/>
    <s v="technology/hardware"/>
    <x v="717"/>
    <n v="88.23571428571428"/>
    <x v="0"/>
    <x v="0"/>
  </r>
  <r>
    <n v="1749"/>
    <x v="777"/>
    <s v="Help me fund the production run of my first book by local Photographer Sandro Ortolani."/>
    <n v="10050"/>
    <n v="12410.5"/>
    <x v="0"/>
    <x v="13"/>
    <s v="EUR"/>
    <n v="1488394800"/>
    <x v="778"/>
    <b v="0"/>
    <x v="177"/>
    <b v="1"/>
    <s v="photography/photobooks"/>
    <x v="718"/>
    <n v="94.736641221374043"/>
    <x v="6"/>
    <x v="9"/>
  </r>
  <r>
    <n v="3703"/>
    <x v="778"/>
    <s v="Dancing spirits and blood magic come together in-the-park to depict an image of retaliation against oppression in &quot;The Tempest&quot;"/>
    <n v="1050"/>
    <n v="1296"/>
    <x v="0"/>
    <x v="0"/>
    <s v="USD"/>
    <n v="1471071540"/>
    <x v="779"/>
    <b v="0"/>
    <x v="119"/>
    <b v="1"/>
    <s v="theater/plays"/>
    <x v="719"/>
    <n v="43.2"/>
    <x v="3"/>
    <x v="4"/>
  </r>
  <r>
    <n v="29"/>
    <x v="779"/>
    <s v="Genuine, no cliche Cop dramedy. Stories based on Adam's time as a Constable. What really goes on? Think you know the Police? Find out."/>
    <n v="3000"/>
    <n v="3700"/>
    <x v="0"/>
    <x v="1"/>
    <s v="GBP"/>
    <n v="1406045368"/>
    <x v="780"/>
    <b v="0"/>
    <x v="323"/>
    <b v="1"/>
    <s v="film &amp; video/television"/>
    <x v="720"/>
    <n v="31.623931623931625"/>
    <x v="4"/>
    <x v="16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x v="781"/>
    <b v="1"/>
    <x v="368"/>
    <b v="1"/>
    <s v="film &amp; video/documentary"/>
    <x v="721"/>
    <n v="99.860335195530723"/>
    <x v="4"/>
    <x v="14"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n v="1306630800"/>
    <x v="782"/>
    <b v="0"/>
    <x v="235"/>
    <b v="1"/>
    <s v="music/rock"/>
    <x v="722"/>
    <n v="74.60526315789474"/>
    <x v="2"/>
    <x v="2"/>
  </r>
  <r>
    <n v="532"/>
    <x v="782"/>
    <s v="A fast paced, comedic play about an anxiety-ridden filmmaker who lies to investors about having Christopher Walken in his film."/>
    <n v="10000"/>
    <n v="12325"/>
    <x v="0"/>
    <x v="0"/>
    <s v="USD"/>
    <n v="1463098208"/>
    <x v="783"/>
    <b v="0"/>
    <x v="369"/>
    <b v="1"/>
    <s v="theater/plays"/>
    <x v="723"/>
    <n v="71.242774566473983"/>
    <x v="3"/>
    <x v="4"/>
  </r>
  <r>
    <n v="2665"/>
    <x v="783"/>
    <s v="Giving the best tech access and tools to Bayview Hunters Point youth - developing the next generation of tech savvy youth who excel!"/>
    <n v="3500"/>
    <n v="4310"/>
    <x v="0"/>
    <x v="0"/>
    <s v="USD"/>
    <n v="1430774974"/>
    <x v="784"/>
    <b v="0"/>
    <x v="105"/>
    <b v="1"/>
    <s v="technology/makerspaces"/>
    <x v="724"/>
    <n v="93.695652173913047"/>
    <x v="0"/>
    <x v="19"/>
  </r>
  <r>
    <n v="323"/>
    <x v="784"/>
    <s v="A documentary focusing on the Haida Nation's resurgence in the wake of colonization and Canada's Indian Residential Schools."/>
    <n v="5400"/>
    <n v="6646"/>
    <x v="0"/>
    <x v="0"/>
    <s v="USD"/>
    <n v="1482307140"/>
    <x v="785"/>
    <b v="1"/>
    <x v="197"/>
    <b v="1"/>
    <s v="film &amp; video/documentary"/>
    <x v="725"/>
    <n v="114.58620689655173"/>
    <x v="4"/>
    <x v="14"/>
  </r>
  <r>
    <n v="3540"/>
    <x v="785"/>
    <s v="A brand new stage adaptation of the Libby Purves/Nicholas Heiney book. A new work involving music, poetry and fajitas. #timetochange"/>
    <n v="300"/>
    <n v="369"/>
    <x v="0"/>
    <x v="1"/>
    <s v="GBP"/>
    <n v="1466899491"/>
    <x v="786"/>
    <b v="0"/>
    <x v="278"/>
    <b v="1"/>
    <s v="theater/plays"/>
    <x v="726"/>
    <n v="46.125"/>
    <x v="3"/>
    <x v="4"/>
  </r>
  <r>
    <n v="4"/>
    <x v="786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87"/>
    <b v="0"/>
    <x v="141"/>
    <b v="1"/>
    <s v="film &amp; video/television"/>
    <x v="727"/>
    <n v="190.55028169014085"/>
    <x v="4"/>
    <x v="16"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n v="1398268773"/>
    <x v="788"/>
    <b v="0"/>
    <x v="197"/>
    <b v="1"/>
    <s v="technology/hardware"/>
    <x v="728"/>
    <n v="169.51724137931035"/>
    <x v="0"/>
    <x v="0"/>
  </r>
  <r>
    <n v="2218"/>
    <x v="788"/>
    <s v="Help Idiot Stare press their next album to CD. Over 40 minutes of intense industrial rock that you're going to want to own!"/>
    <n v="2000"/>
    <n v="2456.66"/>
    <x v="0"/>
    <x v="0"/>
    <s v="USD"/>
    <n v="1346198400"/>
    <x v="789"/>
    <b v="0"/>
    <x v="313"/>
    <b v="1"/>
    <s v="music/electronic music"/>
    <x v="729"/>
    <n v="32.324473684210524"/>
    <x v="2"/>
    <x v="10"/>
  </r>
  <r>
    <n v="2554"/>
    <x v="789"/>
    <s v="Join forces with the Patagonia Winds to commission a new wind quintet to premiere at the 2015 National Flute Association Convention!"/>
    <n v="3000"/>
    <n v="3684"/>
    <x v="0"/>
    <x v="0"/>
    <s v="USD"/>
    <n v="1433131140"/>
    <x v="790"/>
    <b v="0"/>
    <x v="237"/>
    <b v="1"/>
    <s v="music/classical music"/>
    <x v="730"/>
    <n v="54.985074626865675"/>
    <x v="2"/>
    <x v="18"/>
  </r>
  <r>
    <n v="1355"/>
    <x v="790"/>
    <s v="Sherlock's Home was the most important Sherlock Holmes book of 2012 - about Undershaw - this project is to release language versions."/>
    <n v="2500"/>
    <n v="3067"/>
    <x v="0"/>
    <x v="1"/>
    <s v="GBP"/>
    <n v="1354269600"/>
    <x v="791"/>
    <b v="0"/>
    <x v="370"/>
    <b v="1"/>
    <s v="publishing/nonfiction"/>
    <x v="731"/>
    <n v="25.347107438016529"/>
    <x v="5"/>
    <x v="15"/>
  </r>
  <r>
    <n v="1664"/>
    <x v="791"/>
    <s v="Korean-American Soprano Grace's Debut Album - coming up in June 2012. Come and be part of this exciting project!"/>
    <n v="2500"/>
    <n v="3060.22"/>
    <x v="0"/>
    <x v="0"/>
    <s v="USD"/>
    <n v="1331870340"/>
    <x v="792"/>
    <b v="0"/>
    <x v="253"/>
    <b v="1"/>
    <s v="music/pop"/>
    <x v="732"/>
    <n v="34.384494382022467"/>
    <x v="2"/>
    <x v="7"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n v="1392408000"/>
    <x v="793"/>
    <b v="0"/>
    <x v="116"/>
    <b v="1"/>
    <s v="publishing/nonfiction"/>
    <x v="733"/>
    <n v="56.666666666666664"/>
    <x v="5"/>
    <x v="15"/>
  </r>
  <r>
    <n v="3308"/>
    <x v="793"/>
    <s v="Descend into the dark world of steampunk noir in this thrilling new play, written by Maggie Lee and directed by Amy Poisson!"/>
    <n v="3500"/>
    <n v="4280"/>
    <x v="0"/>
    <x v="0"/>
    <s v="USD"/>
    <n v="1460581365"/>
    <x v="794"/>
    <b v="0"/>
    <x v="258"/>
    <b v="1"/>
    <s v="theater/plays"/>
    <x v="734"/>
    <n v="75.087719298245617"/>
    <x v="3"/>
    <x v="4"/>
  </r>
  <r>
    <n v="1247"/>
    <x v="794"/>
    <s v="BRAIN DEAD is going to record their debut EP and they need your help, Bozos!"/>
    <n v="3500"/>
    <n v="4275"/>
    <x v="0"/>
    <x v="0"/>
    <s v="USD"/>
    <n v="1367823655"/>
    <x v="795"/>
    <b v="1"/>
    <x v="61"/>
    <b v="1"/>
    <s v="music/rock"/>
    <x v="735"/>
    <n v="85.5"/>
    <x v="2"/>
    <x v="2"/>
  </r>
  <r>
    <n v="1394"/>
    <x v="795"/>
    <s v="We've finally finished recording our first full length album! We're getting together all the merch to go along with the release."/>
    <n v="750"/>
    <n v="916"/>
    <x v="0"/>
    <x v="0"/>
    <s v="USD"/>
    <n v="1488337200"/>
    <x v="796"/>
    <b v="0"/>
    <x v="118"/>
    <b v="1"/>
    <s v="music/rock"/>
    <x v="736"/>
    <n v="53.882352941176471"/>
    <x v="2"/>
    <x v="2"/>
  </r>
  <r>
    <n v="721"/>
    <x v="796"/>
    <s v="Everything families need to host a Jewish welcoming ritual when opting out of circumcision. Includes original ceremonies and music."/>
    <n v="8200"/>
    <n v="10013"/>
    <x v="0"/>
    <x v="0"/>
    <s v="USD"/>
    <n v="1406900607"/>
    <x v="797"/>
    <b v="0"/>
    <x v="354"/>
    <b v="1"/>
    <s v="publishing/nonfiction"/>
    <x v="737"/>
    <n v="84.142857142857139"/>
    <x v="5"/>
    <x v="15"/>
  </r>
  <r>
    <n v="1604"/>
    <x v="797"/>
    <s v="Kentucky Knife Fight is making a music video for the release of their new song, &quot;Love the Lonely.&quot; Raising money for production costs."/>
    <n v="2800"/>
    <n v="3419"/>
    <x v="0"/>
    <x v="0"/>
    <s v="USD"/>
    <n v="1332011835"/>
    <x v="798"/>
    <b v="0"/>
    <x v="251"/>
    <b v="1"/>
    <s v="music/rock"/>
    <x v="738"/>
    <n v="48.842857142857142"/>
    <x v="2"/>
    <x v="2"/>
  </r>
  <r>
    <n v="3571"/>
    <x v="798"/>
    <s v="Support Kuleshovâ€™s first full length production; help to build the set and bring a fierce and important new play to life"/>
    <n v="1500"/>
    <n v="1831"/>
    <x v="0"/>
    <x v="1"/>
    <s v="GBP"/>
    <n v="1414701413"/>
    <x v="799"/>
    <b v="0"/>
    <x v="36"/>
    <b v="1"/>
    <s v="theater/plays"/>
    <x v="739"/>
    <n v="73.239999999999995"/>
    <x v="3"/>
    <x v="4"/>
  </r>
  <r>
    <n v="370"/>
    <x v="799"/>
    <s v="An exploration of what Sikhism is, through the journey of eight pilgrims at Hola Mohalla, a religious festival in Anandpur Sahib, India"/>
    <n v="25000"/>
    <n v="30505"/>
    <x v="0"/>
    <x v="0"/>
    <s v="USD"/>
    <n v="1483729500"/>
    <x v="800"/>
    <b v="0"/>
    <x v="249"/>
    <b v="1"/>
    <s v="film &amp; video/documentary"/>
    <x v="740"/>
    <n v="709.41860465116281"/>
    <x v="4"/>
    <x v="14"/>
  </r>
  <r>
    <n v="846"/>
    <x v="800"/>
    <s v="Pre-order and help me fund new merchandise so we can make the album release something amazing."/>
    <n v="1100"/>
    <n v="1342.01"/>
    <x v="0"/>
    <x v="1"/>
    <s v="GBP"/>
    <n v="1394460000"/>
    <x v="801"/>
    <b v="0"/>
    <x v="171"/>
    <b v="1"/>
    <s v="music/metal"/>
    <x v="741"/>
    <n v="28.553404255319148"/>
    <x v="2"/>
    <x v="17"/>
  </r>
  <r>
    <n v="1294"/>
    <x v="801"/>
    <s v="We have an award-winning Danish play, now we just need a bathroom set to perform it in. Spend a penny to help us build the set!"/>
    <n v="500"/>
    <n v="610"/>
    <x v="0"/>
    <x v="1"/>
    <s v="GBP"/>
    <n v="1445252400"/>
    <x v="802"/>
    <b v="0"/>
    <x v="163"/>
    <b v="1"/>
    <s v="theater/plays"/>
    <x v="742"/>
    <n v="27.727272727272727"/>
    <x v="3"/>
    <x v="4"/>
  </r>
  <r>
    <n v="3404"/>
    <x v="802"/>
    <s v="The Montclair Shakespeare Series presents staged readings of Shakespeare's work in historic venues throughout the summer in Montclair."/>
    <n v="500"/>
    <n v="610"/>
    <x v="0"/>
    <x v="0"/>
    <s v="USD"/>
    <n v="1434542702"/>
    <x v="803"/>
    <b v="0"/>
    <x v="5"/>
    <b v="1"/>
    <s v="theater/plays"/>
    <x v="742"/>
    <n v="203.33333333333334"/>
    <x v="3"/>
    <x v="4"/>
  </r>
  <r>
    <n v="837"/>
    <x v="803"/>
    <s v="Take 147 is currently in the process of recording the debut album called, &quot;Nothin' to Lose&quot;."/>
    <n v="2500"/>
    <n v="3045"/>
    <x v="0"/>
    <x v="0"/>
    <s v="USD"/>
    <n v="1398988662"/>
    <x v="804"/>
    <b v="0"/>
    <x v="299"/>
    <b v="1"/>
    <s v="music/rock"/>
    <x v="743"/>
    <n v="49.112903225806448"/>
    <x v="2"/>
    <x v="2"/>
  </r>
  <r>
    <n v="2962"/>
    <x v="804"/>
    <s v="A pop-up outdoor theatre company bringing accessible Shakespeare to parks and other locations in the greater Phoenix area!"/>
    <n v="1000"/>
    <n v="1218"/>
    <x v="0"/>
    <x v="0"/>
    <s v="USD"/>
    <n v="1425193140"/>
    <x v="805"/>
    <b v="0"/>
    <x v="135"/>
    <b v="1"/>
    <s v="theater/plays"/>
    <x v="743"/>
    <n v="60.9"/>
    <x v="3"/>
    <x v="4"/>
  </r>
  <r>
    <n v="3468"/>
    <x v="805"/>
    <s v="Amidst the atrocities of WWII, two women transcend enemy lines to make the ultimate heroic sacrifice."/>
    <n v="10000"/>
    <n v="12178"/>
    <x v="0"/>
    <x v="0"/>
    <s v="USD"/>
    <n v="1474426800"/>
    <x v="806"/>
    <b v="0"/>
    <x v="118"/>
    <b v="1"/>
    <s v="theater/plays"/>
    <x v="744"/>
    <n v="716.35294117647061"/>
    <x v="3"/>
    <x v="4"/>
  </r>
  <r>
    <n v="3810"/>
    <x v="806"/>
    <s v="Theater students of UMass present a large-scale theater collaboration that will revolutionize the way you see Shakespeare."/>
    <n v="1500"/>
    <n v="1826"/>
    <x v="0"/>
    <x v="0"/>
    <s v="USD"/>
    <n v="1426965758"/>
    <x v="807"/>
    <b v="0"/>
    <x v="87"/>
    <b v="1"/>
    <s v="theater/plays"/>
    <x v="745"/>
    <n v="70.230769230769226"/>
    <x v="3"/>
    <x v="4"/>
  </r>
  <r>
    <n v="2985"/>
    <x v="807"/>
    <s v="From the moment we flew in to the world of The Circus, we have dreamed of opening our own studio. Help us get our dream off the ground!"/>
    <n v="10000"/>
    <n v="12165"/>
    <x v="0"/>
    <x v="11"/>
    <s v="NZD"/>
    <n v="1477886400"/>
    <x v="808"/>
    <b v="0"/>
    <x v="266"/>
    <b v="1"/>
    <s v="theater/spaces"/>
    <x v="746"/>
    <n v="109.5945945945946"/>
    <x v="3"/>
    <x v="12"/>
  </r>
  <r>
    <n v="3281"/>
    <x v="808"/>
    <s v="&quot;This is how theater should connect to people&quot;  Margo Jefferson, Pulitzer Prize winning critic"/>
    <n v="5000"/>
    <n v="6080"/>
    <x v="0"/>
    <x v="0"/>
    <s v="USD"/>
    <n v="1441153705"/>
    <x v="809"/>
    <b v="0"/>
    <x v="171"/>
    <b v="1"/>
    <s v="theater/plays"/>
    <x v="747"/>
    <n v="129.36170212765958"/>
    <x v="3"/>
    <x v="4"/>
  </r>
  <r>
    <n v="2168"/>
    <x v="809"/>
    <s v="We're hitting the studio to record our next album, &quot;Pizazz&quot;!! Help us put the FUN in FUNK!!"/>
    <n v="18000"/>
    <n v="21884.69"/>
    <x v="0"/>
    <x v="0"/>
    <s v="USD"/>
    <n v="1486702800"/>
    <x v="810"/>
    <b v="0"/>
    <x v="371"/>
    <b v="1"/>
    <s v="music/rock"/>
    <x v="748"/>
    <n v="64.366735294117646"/>
    <x v="2"/>
    <x v="2"/>
  </r>
  <r>
    <n v="2490"/>
    <x v="810"/>
    <s v="We are trying to fund our first multi-state tour this summer in an effort to get our music out to as many people as possible."/>
    <n v="500"/>
    <n v="607"/>
    <x v="0"/>
    <x v="0"/>
    <s v="USD"/>
    <n v="1340429276"/>
    <x v="811"/>
    <b v="0"/>
    <x v="224"/>
    <b v="1"/>
    <s v="music/indie rock"/>
    <x v="749"/>
    <n v="37.9375"/>
    <x v="2"/>
    <x v="13"/>
  </r>
  <r>
    <n v="2285"/>
    <x v="811"/>
    <s v="BSA is headed to Nashville, TN USA to record our first album at the historic Welcome to 1979 Studio. Come re-write history with us..."/>
    <n v="3000"/>
    <n v="3641"/>
    <x v="0"/>
    <x v="0"/>
    <s v="USD"/>
    <n v="1340944043"/>
    <x v="812"/>
    <b v="0"/>
    <x v="82"/>
    <b v="1"/>
    <s v="music/rock"/>
    <x v="750"/>
    <n v="46.088607594936711"/>
    <x v="2"/>
    <x v="2"/>
  </r>
  <r>
    <n v="3706"/>
    <x v="812"/>
    <s v="Our original dramatic adaption of this Mozart opera is staged to create visually stunning fun with live music."/>
    <n v="1500"/>
    <n v="1820"/>
    <x v="0"/>
    <x v="0"/>
    <s v="USD"/>
    <n v="1410558949"/>
    <x v="813"/>
    <b v="0"/>
    <x v="175"/>
    <b v="1"/>
    <s v="theater/plays"/>
    <x v="751"/>
    <n v="140"/>
    <x v="3"/>
    <x v="4"/>
  </r>
  <r>
    <n v="3019"/>
    <x v="813"/>
    <s v="We plan to transition from 35mm to the new digital projection format to continue to show current first run films for our community."/>
    <n v="15000"/>
    <n v="18185"/>
    <x v="0"/>
    <x v="0"/>
    <s v="USD"/>
    <n v="1401159600"/>
    <x v="814"/>
    <b v="0"/>
    <x v="372"/>
    <b v="1"/>
    <s v="theater/spaces"/>
    <x v="752"/>
    <n v="80.464601769911511"/>
    <x v="3"/>
    <x v="12"/>
  </r>
  <r>
    <n v="1621"/>
    <x v="814"/>
    <s v="Its long over due! Help us fund our debut album! We need all our friends and fans support on this! Lets make it happen!"/>
    <n v="5000"/>
    <n v="6060"/>
    <x v="0"/>
    <x v="0"/>
    <s v="USD"/>
    <n v="1338177540"/>
    <x v="815"/>
    <b v="0"/>
    <x v="293"/>
    <b v="1"/>
    <s v="music/rock"/>
    <x v="753"/>
    <n v="163.78378378378378"/>
    <x v="2"/>
    <x v="2"/>
  </r>
  <r>
    <n v="3290"/>
    <x v="815"/>
    <s v="Pregnancy. Viagra. Murder. Nutella. What more could you want?_x000a__x000a_Help get JunkBox Theatre to Edinburgh Fringe 2017!"/>
    <n v="2000"/>
    <n v="2424"/>
    <x v="0"/>
    <x v="1"/>
    <s v="GBP"/>
    <n v="1489234891"/>
    <x v="816"/>
    <b v="0"/>
    <x v="263"/>
    <b v="1"/>
    <s v="theater/plays"/>
    <x v="753"/>
    <n v="33.666666666666664"/>
    <x v="3"/>
    <x v="4"/>
  </r>
  <r>
    <n v="3488"/>
    <x v="816"/>
    <s v="GTP has been protected financially by The Director since 2012. Now it's time for the community. Do you want GTP? Are we worth it?"/>
    <n v="3000"/>
    <n v="3636"/>
    <x v="0"/>
    <x v="0"/>
    <s v="USD"/>
    <n v="1429286400"/>
    <x v="817"/>
    <b v="0"/>
    <x v="231"/>
    <b v="1"/>
    <s v="theater/plays"/>
    <x v="753"/>
    <n v="125.37931034482759"/>
    <x v="3"/>
    <x v="4"/>
  </r>
  <r>
    <n v="3700"/>
    <x v="817"/>
    <s v="Help me produce the play I have written for my senior project!"/>
    <n v="500"/>
    <n v="606"/>
    <x v="0"/>
    <x v="0"/>
    <s v="USD"/>
    <n v="1412092800"/>
    <x v="818"/>
    <b v="0"/>
    <x v="176"/>
    <b v="1"/>
    <s v="theater/plays"/>
    <x v="753"/>
    <n v="33.666666666666664"/>
    <x v="3"/>
    <x v="4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x v="819"/>
    <b v="0"/>
    <x v="342"/>
    <b v="1"/>
    <s v="technology/hardware"/>
    <x v="754"/>
    <n v="55.806451612903224"/>
    <x v="0"/>
    <x v="0"/>
  </r>
  <r>
    <n v="2318"/>
    <x v="819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0"/>
    <b v="1"/>
    <x v="0"/>
    <b v="1"/>
    <s v="music/indie rock"/>
    <x v="755"/>
    <n v="37.134969325153371"/>
    <x v="2"/>
    <x v="13"/>
  </r>
  <r>
    <n v="1847"/>
    <x v="820"/>
    <s v="Deathtrap America is touring the country this spring.  Your pledge will help us across the country with Faster Pussycat and QueensrÃ¿che"/>
    <n v="2500"/>
    <n v="3022"/>
    <x v="0"/>
    <x v="0"/>
    <s v="USD"/>
    <n v="1429594832"/>
    <x v="821"/>
    <b v="0"/>
    <x v="235"/>
    <b v="1"/>
    <s v="music/rock"/>
    <x v="756"/>
    <n v="79.526315789473685"/>
    <x v="2"/>
    <x v="2"/>
  </r>
  <r>
    <n v="1931"/>
    <x v="821"/>
    <s v="We're an indie rock band from Clearwater, FL headed back into the studio to finish our latest EP."/>
    <n v="2000"/>
    <n v="2412.02"/>
    <x v="0"/>
    <x v="0"/>
    <s v="USD"/>
    <n v="1337657400"/>
    <x v="822"/>
    <b v="0"/>
    <x v="61"/>
    <b v="1"/>
    <s v="music/indie rock"/>
    <x v="757"/>
    <n v="48.240400000000001"/>
    <x v="2"/>
    <x v="13"/>
  </r>
  <r>
    <n v="523"/>
    <x v="822"/>
    <s v="The Star on My Heart, an original play based on a survivor of the Terezin concentration camp, with community outreach for all ages."/>
    <n v="5000"/>
    <n v="6030"/>
    <x v="0"/>
    <x v="0"/>
    <s v="USD"/>
    <n v="1442805076"/>
    <x v="823"/>
    <b v="0"/>
    <x v="109"/>
    <b v="1"/>
    <s v="theater/plays"/>
    <x v="758"/>
    <n v="71.785714285714292"/>
    <x v="3"/>
    <x v="4"/>
  </r>
  <r>
    <n v="281"/>
    <x v="823"/>
    <s v="Last May, I created my mission: To reunite the brilliant but (in my opinion) under-appreciated band, the Kinks. I decided to make..."/>
    <n v="5500"/>
    <n v="6632.32"/>
    <x v="0"/>
    <x v="0"/>
    <s v="USD"/>
    <n v="1249932360"/>
    <x v="824"/>
    <b v="1"/>
    <x v="82"/>
    <b v="1"/>
    <s v="film &amp; video/documentary"/>
    <x v="759"/>
    <n v="83.953417721518989"/>
    <x v="4"/>
    <x v="14"/>
  </r>
  <r>
    <n v="2094"/>
    <x v="824"/>
    <s v="We've got a new record, Slick Machine._x000a_We want to release it and tour the US to support it, but we need your help to make it happen."/>
    <n v="3500"/>
    <n v="4219"/>
    <x v="0"/>
    <x v="0"/>
    <s v="USD"/>
    <n v="1330916400"/>
    <x v="825"/>
    <b v="0"/>
    <x v="263"/>
    <b v="1"/>
    <s v="music/indie rock"/>
    <x v="760"/>
    <n v="58.597222222222221"/>
    <x v="2"/>
    <x v="13"/>
  </r>
  <r>
    <n v="1473"/>
    <x v="825"/>
    <s v="Public Radio Project"/>
    <n v="1500"/>
    <n v="1807.74"/>
    <x v="0"/>
    <x v="0"/>
    <s v="USD"/>
    <n v="1330644639"/>
    <x v="826"/>
    <b v="1"/>
    <x v="171"/>
    <b v="1"/>
    <s v="publishing/radio &amp; podcasts"/>
    <x v="761"/>
    <n v="38.462553191489363"/>
    <x v="5"/>
    <x v="8"/>
  </r>
  <r>
    <n v="11"/>
    <x v="826"/>
    <s v="HamRadioNow will produce YouTube video of the complete 2016 ARRL &amp; TAPR Amateur Radio (Ham Radio) Digital Communications Conference"/>
    <n v="5000"/>
    <n v="6025"/>
    <x v="0"/>
    <x v="0"/>
    <s v="USD"/>
    <n v="1471834800"/>
    <x v="827"/>
    <b v="0"/>
    <x v="287"/>
    <b v="1"/>
    <s v="film &amp; video/television"/>
    <x v="762"/>
    <n v="80.333333333333329"/>
    <x v="4"/>
    <x v="16"/>
  </r>
  <r>
    <n v="537"/>
    <x v="827"/>
    <s v="Transforming bystanders into anti-bullies since 2012 thru inclusive learning environments.  Together we can take back our classrooms."/>
    <n v="2000"/>
    <n v="2410"/>
    <x v="0"/>
    <x v="0"/>
    <s v="USD"/>
    <n v="1446665191"/>
    <x v="828"/>
    <b v="0"/>
    <x v="73"/>
    <b v="1"/>
    <s v="theater/plays"/>
    <x v="762"/>
    <n v="40.847457627118644"/>
    <x v="3"/>
    <x v="4"/>
  </r>
  <r>
    <n v="3005"/>
    <x v="828"/>
    <s v="Pangea House is a collectively run, all ages music venue and community space in desperate need of some renovation and updates."/>
    <n v="10600"/>
    <n v="12772.6"/>
    <x v="0"/>
    <x v="0"/>
    <s v="USD"/>
    <n v="1412611905"/>
    <x v="829"/>
    <b v="0"/>
    <x v="373"/>
    <b v="1"/>
    <s v="theater/spaces"/>
    <x v="763"/>
    <n v="108.24237288135593"/>
    <x v="3"/>
    <x v="12"/>
  </r>
  <r>
    <n v="733"/>
    <x v="829"/>
    <s v="Sinatra Cookbook is an ebook featuring 12 fantastic example applications built on the Sinatra framework and many well known Ruby gems."/>
    <n v="2500"/>
    <n v="3012"/>
    <x v="0"/>
    <x v="1"/>
    <s v="GBP"/>
    <n v="1387533892"/>
    <x v="830"/>
    <b v="0"/>
    <x v="51"/>
    <b v="1"/>
    <s v="publishing/nonfiction"/>
    <x v="764"/>
    <n v="17.822485207100591"/>
    <x v="5"/>
    <x v="15"/>
  </r>
  <r>
    <n v="2091"/>
    <x v="830"/>
    <s v="I'm an 18-year old singer/songwriter from California. I'd love your support to get my album of original songs professionally recorded."/>
    <n v="18000"/>
    <n v="21684.2"/>
    <x v="0"/>
    <x v="0"/>
    <s v="USD"/>
    <n v="1299009600"/>
    <x v="831"/>
    <b v="0"/>
    <x v="309"/>
    <b v="1"/>
    <s v="music/indie rock"/>
    <x v="765"/>
    <n v="88.147154471544724"/>
    <x v="2"/>
    <x v="13"/>
  </r>
  <r>
    <n v="840"/>
    <x v="831"/>
    <s v="Carl King / Sir Millard Mulch / Dr. Zoltan Ã˜belisk is making a new 45-minute instrumental sci-fi album!"/>
    <n v="10000"/>
    <n v="12041.66"/>
    <x v="0"/>
    <x v="0"/>
    <s v="USD"/>
    <n v="1474694787"/>
    <x v="832"/>
    <b v="0"/>
    <x v="289"/>
    <b v="1"/>
    <s v="music/metal"/>
    <x v="766"/>
    <n v="63.37715789473684"/>
    <x v="2"/>
    <x v="17"/>
  </r>
  <r>
    <n v="2089"/>
    <x v="832"/>
    <s v="Little Moses is trying to record their first EP, and we can't do it without your help!"/>
    <n v="2500"/>
    <n v="3010.01"/>
    <x v="0"/>
    <x v="0"/>
    <s v="USD"/>
    <n v="1375408194"/>
    <x v="833"/>
    <b v="0"/>
    <x v="299"/>
    <b v="1"/>
    <s v="music/indie rock"/>
    <x v="767"/>
    <n v="48.54854838709678"/>
    <x v="2"/>
    <x v="13"/>
  </r>
  <r>
    <n v="845"/>
    <x v="833"/>
    <s v="Help Legend of Zelda tribute band Master Sword complete their latest heavy metal album: Shadow and Steel!"/>
    <n v="5000"/>
    <n v="6019.01"/>
    <x v="0"/>
    <x v="0"/>
    <s v="USD"/>
    <n v="1473047940"/>
    <x v="834"/>
    <b v="0"/>
    <x v="374"/>
    <b v="1"/>
    <s v="music/metal"/>
    <x v="768"/>
    <n v="34.005706214689269"/>
    <x v="2"/>
    <x v="17"/>
  </r>
  <r>
    <n v="2031"/>
    <x v="834"/>
    <s v="With Linkio you can use your smartphone to control every electronic you own- for only $100!"/>
    <n v="50000"/>
    <n v="60175"/>
    <x v="0"/>
    <x v="14"/>
    <s v="EUR"/>
    <n v="1420765200"/>
    <x v="835"/>
    <b v="1"/>
    <x v="88"/>
    <b v="1"/>
    <s v="technology/hardware"/>
    <x v="769"/>
    <n v="118.45472440944881"/>
    <x v="0"/>
    <x v="0"/>
  </r>
  <r>
    <n v="1526"/>
    <x v="835"/>
    <s v="Landscapes &amp; human bodies; striking images from Jean-Paul Bourdier. What you see is real; no digital altering; all analog photography."/>
    <n v="23000"/>
    <n v="27675"/>
    <x v="0"/>
    <x v="0"/>
    <s v="USD"/>
    <n v="1453185447"/>
    <x v="836"/>
    <b v="1"/>
    <x v="375"/>
    <b v="1"/>
    <s v="photography/photobooks"/>
    <x v="770"/>
    <n v="98.839285714285708"/>
    <x v="6"/>
    <x v="9"/>
  </r>
  <r>
    <n v="2195"/>
    <x v="836"/>
    <s v="A gritty, noir tabletop RPG with a fast-paced combo-based battle system."/>
    <n v="4600"/>
    <n v="5535"/>
    <x v="0"/>
    <x v="0"/>
    <s v="USD"/>
    <n v="1439317900"/>
    <x v="837"/>
    <b v="0"/>
    <x v="250"/>
    <b v="1"/>
    <s v="games/tabletop games"/>
    <x v="770"/>
    <n v="48.130434782608695"/>
    <x v="1"/>
    <x v="1"/>
  </r>
  <r>
    <n v="1245"/>
    <x v="837"/>
    <s v="Smokey Folk is a folk rock band with a vaudeville twist! We have 18 original songs and want to record an album. Help us out!"/>
    <n v="2000"/>
    <n v="2405"/>
    <x v="0"/>
    <x v="0"/>
    <s v="USD"/>
    <n v="1402755834"/>
    <x v="838"/>
    <b v="1"/>
    <x v="118"/>
    <b v="1"/>
    <s v="music/rock"/>
    <x v="771"/>
    <n v="141.47058823529412"/>
    <x v="2"/>
    <x v="2"/>
  </r>
  <r>
    <n v="2827"/>
    <x v="838"/>
    <s v="We are Capital J Theater Company and are looking to create the first production of an Alumni Theater Series at The Pennington School!"/>
    <n v="2000"/>
    <n v="2405"/>
    <x v="0"/>
    <x v="0"/>
    <s v="USD"/>
    <n v="1464971400"/>
    <x v="839"/>
    <b v="0"/>
    <x v="232"/>
    <b v="1"/>
    <s v="theater/plays"/>
    <x v="771"/>
    <n v="104.56521739130434"/>
    <x v="3"/>
    <x v="4"/>
  </r>
  <r>
    <n v="2838"/>
    <x v="839"/>
    <s v="You like things that are funny. You (secretly) like murder. So why not support the NYC return of this hilarious whodunit?"/>
    <n v="2000"/>
    <n v="2405"/>
    <x v="0"/>
    <x v="0"/>
    <s v="USD"/>
    <n v="1407967200"/>
    <x v="840"/>
    <b v="0"/>
    <x v="245"/>
    <b v="1"/>
    <s v="theater/plays"/>
    <x v="771"/>
    <n v="44.537037037037038"/>
    <x v="3"/>
    <x v="4"/>
  </r>
  <r>
    <n v="2027"/>
    <x v="840"/>
    <s v="Modular smartphone-based headset with external sensors for 4&quot; - 5.7&quot; Android &amp; iOS phones, iPhone 6 Plus included!"/>
    <n v="100000"/>
    <n v="120249"/>
    <x v="0"/>
    <x v="0"/>
    <s v="USD"/>
    <n v="1427740319"/>
    <x v="841"/>
    <b v="1"/>
    <x v="256"/>
    <b v="1"/>
    <s v="technology/hardware"/>
    <x v="772"/>
    <n v="223.09647495361781"/>
    <x v="0"/>
    <x v="0"/>
  </r>
  <r>
    <n v="416"/>
    <x v="841"/>
    <s v="35,000 pounds of food to a city. Highlighting the &quot;Convoy New Britain&quot; event from birth to beyond."/>
    <n v="1000"/>
    <n v="1202.17"/>
    <x v="0"/>
    <x v="0"/>
    <s v="USD"/>
    <n v="1391851831"/>
    <x v="842"/>
    <b v="0"/>
    <x v="36"/>
    <b v="1"/>
    <s v="film &amp; video/documentary"/>
    <x v="773"/>
    <n v="48.086800000000004"/>
    <x v="4"/>
    <x v="14"/>
  </r>
  <r>
    <n v="2049"/>
    <x v="842"/>
    <s v="Keyless. Alarm secured. GPS tracking."/>
    <n v="50000"/>
    <n v="60095.35"/>
    <x v="0"/>
    <x v="1"/>
    <s v="GBP"/>
    <n v="1386025140"/>
    <x v="843"/>
    <b v="0"/>
    <x v="376"/>
    <b v="1"/>
    <s v="technology/hardware"/>
    <x v="774"/>
    <n v="80.991037735849048"/>
    <x v="0"/>
    <x v="0"/>
  </r>
  <r>
    <n v="2717"/>
    <x v="843"/>
    <s v="ONLY HOURS LEFT ON THE CAMPAIGN! Our stretch goal is $35k; let's build a home for standup/improv shows &amp; classes in VT!"/>
    <n v="25000"/>
    <n v="30026"/>
    <x v="0"/>
    <x v="0"/>
    <s v="USD"/>
    <n v="1417906649"/>
    <x v="844"/>
    <b v="1"/>
    <x v="364"/>
    <b v="1"/>
    <s v="theater/spaces"/>
    <x v="775"/>
    <n v="92.387692307692305"/>
    <x v="3"/>
    <x v="12"/>
  </r>
  <r>
    <n v="291"/>
    <x v="844"/>
    <s v="ZoÃ« Romano will be the first person to RUN the route of the Tour de France. I will join her to document that adventure."/>
    <n v="5000"/>
    <n v="6001"/>
    <x v="0"/>
    <x v="0"/>
    <s v="USD"/>
    <n v="1367366460"/>
    <x v="845"/>
    <b v="1"/>
    <x v="377"/>
    <b v="1"/>
    <s v="film &amp; video/documentary"/>
    <x v="776"/>
    <n v="46.8828125"/>
    <x v="4"/>
    <x v="14"/>
  </r>
  <r>
    <n v="45"/>
    <x v="845"/>
    <s v="The Art of the Lift is a crime drama that follows an expert crew of pick-pockets and their attempt at breaking in a new recruit."/>
    <n v="5000"/>
    <n v="6000"/>
    <x v="0"/>
    <x v="0"/>
    <s v="USD"/>
    <n v="1461769107"/>
    <x v="846"/>
    <b v="0"/>
    <x v="221"/>
    <b v="1"/>
    <s v="film &amp; video/television"/>
    <x v="777"/>
    <n v="98.360655737704917"/>
    <x v="4"/>
    <x v="16"/>
  </r>
  <r>
    <n v="91"/>
    <x v="846"/>
    <s v="&quot;Overtime&quot; is a 15 minute horror film about a man haunted by the memories of his past during a graveyard shift at his factory job."/>
    <n v="3000"/>
    <n v="3600"/>
    <x v="0"/>
    <x v="0"/>
    <s v="USD"/>
    <n v="1305625164"/>
    <x v="847"/>
    <b v="0"/>
    <x v="105"/>
    <b v="1"/>
    <s v="film &amp; video/shorts"/>
    <x v="777"/>
    <n v="78.260869565217391"/>
    <x v="4"/>
    <x v="6"/>
  </r>
  <r>
    <n v="104"/>
    <x v="847"/>
    <s v="UCF short film about an old man, his love for music, and his misplaced trumpet.  "/>
    <n v="500"/>
    <n v="600"/>
    <x v="0"/>
    <x v="0"/>
    <s v="USD"/>
    <n v="1301792400"/>
    <x v="848"/>
    <b v="0"/>
    <x v="183"/>
    <b v="1"/>
    <s v="film &amp; video/shorts"/>
    <x v="777"/>
    <n v="60"/>
    <x v="4"/>
    <x v="6"/>
  </r>
  <r>
    <n v="375"/>
    <x v="848"/>
    <s v="As the videocam &quot;Enrique de Malaca&quot; circumnavigates the globe, it captures stories of friends who have set foot on other lands."/>
    <n v="500"/>
    <n v="600"/>
    <x v="0"/>
    <x v="0"/>
    <s v="USD"/>
    <n v="1393694280"/>
    <x v="849"/>
    <b v="0"/>
    <x v="103"/>
    <b v="1"/>
    <s v="film &amp; video/documentary"/>
    <x v="777"/>
    <n v="42.857142857142854"/>
    <x v="4"/>
    <x v="14"/>
  </r>
  <r>
    <n v="1755"/>
    <x v="849"/>
    <s v="For about a year I've been taking pictures while walking around the block with my dog. Want to publish a ebook of what I captured."/>
    <n v="25"/>
    <n v="30"/>
    <x v="0"/>
    <x v="0"/>
    <s v="USD"/>
    <n v="1444071361"/>
    <x v="850"/>
    <b v="0"/>
    <x v="198"/>
    <b v="1"/>
    <s v="photography/photobooks"/>
    <x v="777"/>
    <n v="7.5"/>
    <x v="6"/>
    <x v="9"/>
  </r>
  <r>
    <n v="2167"/>
    <x v="850"/>
    <s v="We need YOUR HELP to take one more step to this make release sound amazing!"/>
    <n v="150"/>
    <n v="180"/>
    <x v="0"/>
    <x v="0"/>
    <s v="USD"/>
    <n v="1347672937"/>
    <x v="851"/>
    <b v="0"/>
    <x v="278"/>
    <b v="1"/>
    <s v="music/rock"/>
    <x v="777"/>
    <n v="22.5"/>
    <x v="2"/>
    <x v="2"/>
  </r>
  <r>
    <n v="2782"/>
    <x v="851"/>
    <s v="The premiere theatre troupe in SE Michigan offering acting opportunities for the 50+ actor."/>
    <n v="1000"/>
    <n v="1200"/>
    <x v="0"/>
    <x v="0"/>
    <s v="USD"/>
    <n v="1424149140"/>
    <x v="852"/>
    <b v="0"/>
    <x v="176"/>
    <b v="1"/>
    <s v="theater/plays"/>
    <x v="777"/>
    <n v="66.666666666666671"/>
    <x v="3"/>
    <x v="4"/>
  </r>
  <r>
    <n v="3623"/>
    <x v="852"/>
    <s v="An original play exploring the complications of romantic relationships in all forms."/>
    <n v="2500"/>
    <n v="3000"/>
    <x v="0"/>
    <x v="0"/>
    <s v="USD"/>
    <n v="1406358000"/>
    <x v="853"/>
    <b v="0"/>
    <x v="204"/>
    <b v="1"/>
    <s v="theater/plays"/>
    <x v="777"/>
    <n v="88.235294117647058"/>
    <x v="3"/>
    <x v="4"/>
  </r>
  <r>
    <n v="3690"/>
    <x v="853"/>
    <s v="A play honoring the lives and legacies of the activists and those remembered at the 1992 ACT UP Ashes Action at The White House"/>
    <n v="1500"/>
    <n v="1800"/>
    <x v="0"/>
    <x v="0"/>
    <s v="USD"/>
    <n v="1417101683"/>
    <x v="854"/>
    <b v="0"/>
    <x v="257"/>
    <b v="1"/>
    <s v="theater/plays"/>
    <x v="777"/>
    <n v="58.064516129032256"/>
    <x v="3"/>
    <x v="4"/>
  </r>
  <r>
    <n v="3754"/>
    <x v="854"/>
    <s v="CitÃ© des Arts needs your help in funding their fall production of the hit musical comedy &quot;Little Shop of Horrors.&quot;"/>
    <n v="2500"/>
    <n v="3000"/>
    <x v="0"/>
    <x v="0"/>
    <s v="USD"/>
    <n v="1406350740"/>
    <x v="855"/>
    <b v="0"/>
    <x v="295"/>
    <b v="1"/>
    <s v="theater/musical"/>
    <x v="777"/>
    <n v="111.11111111111111"/>
    <x v="3"/>
    <x v="20"/>
  </r>
  <r>
    <n v="3780"/>
    <x v="855"/>
    <s v="Melissa Youth OnSTAGE (MYO) provides kids in North Collin County with the very best in youth theatre opportunities."/>
    <n v="2500"/>
    <n v="3000"/>
    <x v="0"/>
    <x v="0"/>
    <s v="USD"/>
    <n v="1436817960"/>
    <x v="856"/>
    <b v="0"/>
    <x v="119"/>
    <b v="1"/>
    <s v="theater/musical"/>
    <x v="777"/>
    <n v="100"/>
    <x v="3"/>
    <x v="20"/>
  </r>
  <r>
    <n v="2716"/>
    <x v="856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7"/>
    <b v="1"/>
    <x v="378"/>
    <b v="1"/>
    <s v="theater/spaces"/>
    <x v="778"/>
    <n v="64.160481283422456"/>
    <x v="3"/>
    <x v="12"/>
  </r>
  <r>
    <n v="2287"/>
    <x v="857"/>
    <s v="Pre-order Crushed Out's new album TEETH &amp; support the pressing of 12&quot; vinyl records. Release date; Sept. 16, 2014."/>
    <n v="4500"/>
    <n v="5398.99"/>
    <x v="0"/>
    <x v="0"/>
    <s v="USD"/>
    <n v="1403539260"/>
    <x v="858"/>
    <b v="0"/>
    <x v="379"/>
    <b v="1"/>
    <s v="music/rock"/>
    <x v="779"/>
    <n v="50.9338679245283"/>
    <x v="2"/>
    <x v="2"/>
  </r>
  <r>
    <n v="1654"/>
    <x v="858"/>
    <s v="i have 3 new, killer songs that i must record immediately. i can certify the lethal-ness of the songs. these may be my best songs yet!"/>
    <n v="1100"/>
    <n v="1319"/>
    <x v="0"/>
    <x v="0"/>
    <s v="USD"/>
    <n v="1334784160"/>
    <x v="859"/>
    <b v="0"/>
    <x v="204"/>
    <b v="1"/>
    <s v="music/pop"/>
    <x v="780"/>
    <n v="38.794117647058826"/>
    <x v="2"/>
    <x v="7"/>
  </r>
  <r>
    <n v="849"/>
    <x v="85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60"/>
    <b v="0"/>
    <x v="250"/>
    <b v="1"/>
    <s v="music/metal"/>
    <x v="781"/>
    <n v="41.704347826086959"/>
    <x v="2"/>
    <x v="17"/>
  </r>
  <r>
    <n v="2547"/>
    <x v="860"/>
    <s v="A compilation of Guitar Music by composers Darin Au, Jeff Peterson, Byron Yasui, Bailey Matsuda, Ian O'Sullivan, and Michael Foumai."/>
    <n v="5500"/>
    <n v="6592"/>
    <x v="0"/>
    <x v="0"/>
    <s v="USD"/>
    <n v="1333560803"/>
    <x v="861"/>
    <b v="0"/>
    <x v="366"/>
    <b v="1"/>
    <s v="music/classical music"/>
    <x v="782"/>
    <n v="49.194029850746269"/>
    <x v="2"/>
    <x v="18"/>
  </r>
  <r>
    <n v="3009"/>
    <x v="861"/>
    <s v="The Montauk Surf Museum will present ocean science, as well as the art and history of surfing to visitors and schools in creative ways."/>
    <n v="25000"/>
    <n v="29939"/>
    <x v="0"/>
    <x v="0"/>
    <s v="USD"/>
    <n v="1417012840"/>
    <x v="862"/>
    <b v="0"/>
    <x v="377"/>
    <b v="1"/>
    <s v="theater/spaces"/>
    <x v="783"/>
    <n v="233.8984375"/>
    <x v="3"/>
    <x v="12"/>
  </r>
  <r>
    <n v="3180"/>
    <x v="862"/>
    <s v="A new tale of witches, fairies, cat-hunters and and bone-boilers from London theatre company Broken Glass."/>
    <n v="1200"/>
    <n v="1437"/>
    <x v="0"/>
    <x v="1"/>
    <s v="GBP"/>
    <n v="1403258049"/>
    <x v="863"/>
    <b v="1"/>
    <x v="50"/>
    <b v="1"/>
    <s v="theater/plays"/>
    <x v="784"/>
    <n v="31.933333333333334"/>
    <x v="3"/>
    <x v="4"/>
  </r>
  <r>
    <n v="3211"/>
    <x v="863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4"/>
    <b v="1"/>
    <x v="380"/>
    <b v="1"/>
    <s v="theater/plays"/>
    <x v="785"/>
    <n v="85.531055900621112"/>
    <x v="3"/>
    <x v="4"/>
  </r>
  <r>
    <n v="2191"/>
    <x v="864"/>
    <s v="This campaign features the Government Special Forces on Outland. 28mm scale white metal miniatures for Sci-Fi games in any setting."/>
    <n v="750"/>
    <n v="898"/>
    <x v="0"/>
    <x v="1"/>
    <s v="GBP"/>
    <n v="1487102427"/>
    <x v="865"/>
    <b v="0"/>
    <x v="36"/>
    <b v="1"/>
    <s v="games/tabletop games"/>
    <x v="786"/>
    <n v="35.92"/>
    <x v="1"/>
    <x v="1"/>
  </r>
  <r>
    <n v="2787"/>
    <x v="865"/>
    <s v="Orson Welles and Superman meet up to record a radio drama version of their &quot;true&quot; adventure triumphing over Fascist Martians."/>
    <n v="1000"/>
    <n v="1197"/>
    <x v="0"/>
    <x v="0"/>
    <s v="USD"/>
    <n v="1405658752"/>
    <x v="866"/>
    <b v="0"/>
    <x v="235"/>
    <b v="1"/>
    <s v="theater/plays"/>
    <x v="787"/>
    <n v="31.5"/>
    <x v="3"/>
    <x v="4"/>
  </r>
  <r>
    <n v="3539"/>
    <x v="866"/>
    <s v="A searing new play that takes  an unflinching look at the terrible costs of police shootings in the African American community."/>
    <n v="600"/>
    <n v="718"/>
    <x v="0"/>
    <x v="0"/>
    <s v="USD"/>
    <n v="1473358122"/>
    <x v="867"/>
    <b v="0"/>
    <x v="175"/>
    <b v="1"/>
    <s v="theater/plays"/>
    <x v="788"/>
    <n v="55.230769230769234"/>
    <x v="3"/>
    <x v="4"/>
  </r>
  <r>
    <n v="2274"/>
    <x v="867"/>
    <s v="Ryubix Manor-A system agnostic (OSR/OGL compatible) haunted house module for 4-8 players, scalable to 20th level. 325 area descriptions"/>
    <n v="2500"/>
    <n v="2990"/>
    <x v="0"/>
    <x v="0"/>
    <s v="USD"/>
    <n v="1393156857"/>
    <x v="868"/>
    <b v="0"/>
    <x v="165"/>
    <b v="1"/>
    <s v="games/tabletop games"/>
    <x v="789"/>
    <n v="30.202020202020201"/>
    <x v="1"/>
    <x v="1"/>
  </r>
  <r>
    <n v="3416"/>
    <x v="868"/>
    <s v="Be part of bringing this witty, engaging &amp; important play by award-winning writer Silva Semerciyan to London's Theatre 503 this summer."/>
    <n v="4000"/>
    <n v="4784"/>
    <x v="0"/>
    <x v="1"/>
    <s v="GBP"/>
    <n v="1429813800"/>
    <x v="869"/>
    <b v="0"/>
    <x v="119"/>
    <b v="1"/>
    <s v="theater/plays"/>
    <x v="789"/>
    <n v="159.46666666666667"/>
    <x v="3"/>
    <x v="4"/>
  </r>
  <r>
    <n v="1665"/>
    <x v="869"/>
    <s v="Simply Put is recording our debut album and needs to raise funds for studio time, printing and possibly the start of a sound system.  "/>
    <n v="3500"/>
    <n v="4181"/>
    <x v="0"/>
    <x v="0"/>
    <s v="USD"/>
    <n v="1298343600"/>
    <x v="870"/>
    <b v="0"/>
    <x v="195"/>
    <b v="1"/>
    <s v="music/pop"/>
    <x v="790"/>
    <n v="44.956989247311824"/>
    <x v="2"/>
    <x v="7"/>
  </r>
  <r>
    <n v="3347"/>
    <x v="870"/>
    <s v="The Hope Theatre is fundraising for their second in-house show, the London premiere of Sea Life by Lucy Catherine opening 24th May 2016"/>
    <n v="2000"/>
    <n v="2389"/>
    <x v="0"/>
    <x v="1"/>
    <s v="GBP"/>
    <n v="1462741200"/>
    <x v="871"/>
    <b v="0"/>
    <x v="163"/>
    <b v="1"/>
    <s v="theater/plays"/>
    <x v="791"/>
    <n v="108.59090909090909"/>
    <x v="3"/>
    <x v="4"/>
  </r>
  <r>
    <n v="3209"/>
    <x v="871"/>
    <s v="The hysterical and heartbreaking story of artist Jack Kirby, &quot;the King of the Comics,&quot; at the 2014 Comic Book Theater Festival"/>
    <n v="9500"/>
    <n v="11335.7"/>
    <x v="0"/>
    <x v="0"/>
    <s v="USD"/>
    <n v="1403305200"/>
    <x v="872"/>
    <b v="1"/>
    <x v="372"/>
    <b v="1"/>
    <s v="theater/plays"/>
    <x v="792"/>
    <n v="50.157964601769912"/>
    <x v="3"/>
    <x v="4"/>
  </r>
  <r>
    <n v="2484"/>
    <x v="872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73"/>
    <b v="0"/>
    <x v="160"/>
    <b v="1"/>
    <s v="music/indie rock"/>
    <x v="793"/>
    <n v="46.401222222222216"/>
    <x v="2"/>
    <x v="13"/>
  </r>
  <r>
    <n v="3816"/>
    <x v="873"/>
    <s v="A new play by Brandon Taitt._x000a_Presented by The Theatre Cosmic. _x000a_Premiering in August at the 2014 Minnesota Fringe Festival"/>
    <n v="1500"/>
    <n v="1788.57"/>
    <x v="0"/>
    <x v="0"/>
    <s v="USD"/>
    <n v="1405614823"/>
    <x v="874"/>
    <b v="0"/>
    <x v="293"/>
    <b v="1"/>
    <s v="theater/plays"/>
    <x v="794"/>
    <n v="48.339729729729726"/>
    <x v="3"/>
    <x v="4"/>
  </r>
  <r>
    <n v="822"/>
    <x v="874"/>
    <s v="Soul Easy recording our first full length CD.  Inspired by lots of friends and lots of good times."/>
    <n v="3000"/>
    <n v="3575"/>
    <x v="0"/>
    <x v="0"/>
    <s v="USD"/>
    <n v="1349477050"/>
    <x v="875"/>
    <b v="0"/>
    <x v="381"/>
    <b v="1"/>
    <s v="music/rock"/>
    <x v="795"/>
    <n v="51.811594202898547"/>
    <x v="2"/>
    <x v="2"/>
  </r>
  <r>
    <n v="3826"/>
    <x v="875"/>
    <s v="This is the story about the Westons. One family who live with mental illness on a daily basis."/>
    <n v="600"/>
    <n v="715"/>
    <x v="0"/>
    <x v="1"/>
    <s v="GBP"/>
    <n v="1430993394"/>
    <x v="876"/>
    <b v="0"/>
    <x v="87"/>
    <b v="1"/>
    <s v="theater/plays"/>
    <x v="795"/>
    <n v="27.5"/>
    <x v="3"/>
    <x v="4"/>
  </r>
  <r>
    <n v="641"/>
    <x v="876"/>
    <s v="Innovative new compression-based breast pump gives mothers unprecedented freedom, enabling efficient and discreet pumping"/>
    <n v="40000"/>
    <n v="47665"/>
    <x v="0"/>
    <x v="0"/>
    <s v="USD"/>
    <n v="1439473248"/>
    <x v="877"/>
    <b v="0"/>
    <x v="382"/>
    <b v="1"/>
    <s v="technology/wearables"/>
    <x v="796"/>
    <n v="151.31746031746033"/>
    <x v="0"/>
    <x v="3"/>
  </r>
  <r>
    <n v="1265"/>
    <x v="877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78"/>
    <b v="1"/>
    <x v="227"/>
    <b v="1"/>
    <s v="music/rock"/>
    <x v="797"/>
    <n v="63.184393939393942"/>
    <x v="2"/>
    <x v="2"/>
  </r>
  <r>
    <n v="3585"/>
    <x v="878"/>
    <s v="The world premiere of a play, a true story about love, loss, and a man reaching back in time as the only way to move forward."/>
    <n v="3400"/>
    <n v="4050"/>
    <x v="0"/>
    <x v="0"/>
    <s v="USD"/>
    <n v="1419181890"/>
    <x v="879"/>
    <b v="0"/>
    <x v="232"/>
    <b v="1"/>
    <s v="theater/plays"/>
    <x v="798"/>
    <n v="176.08695652173913"/>
    <x v="3"/>
    <x v="4"/>
  </r>
  <r>
    <n v="1263"/>
    <x v="879"/>
    <s v="A fresh batch of chaos from Toledo, Ohio's reggae-rockers, Tropic Bombs!"/>
    <n v="1500"/>
    <n v="1785"/>
    <x v="0"/>
    <x v="0"/>
    <s v="USD"/>
    <n v="1396054800"/>
    <x v="880"/>
    <b v="1"/>
    <x v="255"/>
    <b v="1"/>
    <s v="music/rock"/>
    <x v="799"/>
    <n v="43.536585365853661"/>
    <x v="2"/>
    <x v="2"/>
  </r>
  <r>
    <n v="2784"/>
    <x v="880"/>
    <s v="David Sedaris' &quot;The Santaland Diaries&quot; starring Matt Crabtree at The Working Stage Theatre in Hollywood!"/>
    <n v="6000"/>
    <n v="7140"/>
    <x v="0"/>
    <x v="0"/>
    <s v="USD"/>
    <n v="1414608843"/>
    <x v="881"/>
    <b v="0"/>
    <x v="116"/>
    <b v="1"/>
    <s v="theater/plays"/>
    <x v="799"/>
    <n v="66.111111111111114"/>
    <x v="3"/>
    <x v="4"/>
  </r>
  <r>
    <n v="3532"/>
    <x v="881"/>
    <s v="Our goal: To produce a stirring one-woman show historically based on African-American womenâ€™s experiences, struggles, and journeys."/>
    <n v="960"/>
    <n v="1142"/>
    <x v="0"/>
    <x v="0"/>
    <s v="USD"/>
    <n v="1411012740"/>
    <x v="882"/>
    <b v="0"/>
    <x v="295"/>
    <b v="1"/>
    <s v="theater/plays"/>
    <x v="800"/>
    <n v="42.296296296296298"/>
    <x v="3"/>
    <x v="4"/>
  </r>
  <r>
    <n v="309"/>
    <x v="882"/>
    <s v="A first glimpse into the lives of sole survivors of commercial plane crashes as they struggle to understand their perplexing fate."/>
    <n v="18000"/>
    <n v="21410"/>
    <x v="0"/>
    <x v="0"/>
    <s v="USD"/>
    <n v="1346695334"/>
    <x v="883"/>
    <b v="1"/>
    <x v="47"/>
    <b v="1"/>
    <s v="film &amp; video/documentary"/>
    <x v="801"/>
    <n v="89.957983193277315"/>
    <x v="4"/>
    <x v="14"/>
  </r>
  <r>
    <n v="3617"/>
    <x v="883"/>
    <s v="Venue hire and payment of designer for a darkly comic, all female play about power - losing it, wanting it and fighting to get it back"/>
    <n v="740"/>
    <n v="880"/>
    <x v="0"/>
    <x v="1"/>
    <s v="GBP"/>
    <n v="1488240000"/>
    <x v="884"/>
    <b v="0"/>
    <x v="279"/>
    <b v="1"/>
    <s v="theater/plays"/>
    <x v="802"/>
    <n v="17.254901960784313"/>
    <x v="3"/>
    <x v="4"/>
  </r>
  <r>
    <n v="2999"/>
    <x v="884"/>
    <s v="Restless Artists' Theatre is building risers and installing better lighting for our patrons.  We need to purchase raw materials."/>
    <n v="1350"/>
    <n v="1605"/>
    <x v="0"/>
    <x v="0"/>
    <s v="USD"/>
    <n v="1488333600"/>
    <x v="885"/>
    <b v="0"/>
    <x v="135"/>
    <b v="1"/>
    <s v="theater/spaces"/>
    <x v="803"/>
    <n v="80.25"/>
    <x v="3"/>
    <x v="12"/>
  </r>
  <r>
    <n v="3233"/>
    <x v="885"/>
    <s v="64 Squares is an autobiographical one-man exploration of the internal chess game played to reconcile relationships."/>
    <n v="5000"/>
    <n v="5940"/>
    <x v="0"/>
    <x v="0"/>
    <s v="USD"/>
    <n v="1488482355"/>
    <x v="886"/>
    <b v="0"/>
    <x v="221"/>
    <b v="1"/>
    <s v="theater/plays"/>
    <x v="804"/>
    <n v="97.377049180327873"/>
    <x v="3"/>
    <x v="4"/>
  </r>
  <r>
    <n v="3481"/>
    <x v="886"/>
    <s v="One of Australia's greatest theatres needs your help. Please help us refurnish, fit out and restore this legendary storytelling venue."/>
    <n v="10000"/>
    <n v="11880"/>
    <x v="0"/>
    <x v="6"/>
    <s v="AUD"/>
    <n v="1420178188"/>
    <x v="887"/>
    <b v="0"/>
    <x v="144"/>
    <b v="1"/>
    <s v="theater/plays"/>
    <x v="804"/>
    <n v="125.05263157894737"/>
    <x v="3"/>
    <x v="4"/>
  </r>
  <r>
    <n v="301"/>
    <x v="887"/>
    <s v="A film about personal memory, amateur cinematography, and visions of the future at the 1939 New York World's Fair."/>
    <n v="13000"/>
    <n v="15435.55"/>
    <x v="0"/>
    <x v="0"/>
    <s v="USD"/>
    <n v="1363711335"/>
    <x v="888"/>
    <b v="1"/>
    <x v="301"/>
    <b v="1"/>
    <s v="film &amp; video/documentary"/>
    <x v="805"/>
    <n v="61.496215139442228"/>
    <x v="4"/>
    <x v="14"/>
  </r>
  <r>
    <n v="296"/>
    <x v="888"/>
    <s v="Bel Borba is Here is a feature film about the most inspiring Brazilian artist you've never heard of... until now."/>
    <n v="25000"/>
    <n v="29681.55"/>
    <x v="0"/>
    <x v="0"/>
    <s v="USD"/>
    <n v="1347017083"/>
    <x v="889"/>
    <b v="1"/>
    <x v="383"/>
    <b v="1"/>
    <s v="film &amp; video/documentary"/>
    <x v="806"/>
    <n v="230.08953488372092"/>
    <x v="4"/>
    <x v="1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x v="890"/>
    <b v="0"/>
    <x v="119"/>
    <b v="1"/>
    <s v="theater/plays"/>
    <x v="807"/>
    <n v="29.666666666666668"/>
    <x v="3"/>
    <x v="4"/>
  </r>
  <r>
    <n v="1364"/>
    <x v="89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91"/>
    <b v="0"/>
    <x v="23"/>
    <b v="1"/>
    <s v="music/rock"/>
    <x v="808"/>
    <n v="346.04166666666669"/>
    <x v="2"/>
    <x v="2"/>
  </r>
  <r>
    <n v="1024"/>
    <x v="891"/>
    <s v="Art Fact is a legendary Swedish synth pop act from the 80's. This album will contain updated remakes of their greatest songs."/>
    <n v="20000"/>
    <n v="23727.55"/>
    <x v="0"/>
    <x v="10"/>
    <s v="SEK"/>
    <n v="1454248563"/>
    <x v="892"/>
    <b v="1"/>
    <x v="221"/>
    <b v="1"/>
    <s v="music/electronic music"/>
    <x v="809"/>
    <n v="388.9762295081967"/>
    <x v="2"/>
    <x v="10"/>
  </r>
  <r>
    <n v="66"/>
    <x v="892"/>
    <s v="A dark comedy set in the '60s about clinical depression and one night stands."/>
    <n v="2000"/>
    <n v="2372"/>
    <x v="0"/>
    <x v="0"/>
    <s v="USD"/>
    <n v="1468873420"/>
    <x v="893"/>
    <b v="0"/>
    <x v="87"/>
    <b v="1"/>
    <s v="film &amp; video/shorts"/>
    <x v="810"/>
    <n v="91.230769230769226"/>
    <x v="4"/>
    <x v="6"/>
  </r>
  <r>
    <n v="23"/>
    <x v="893"/>
    <s v="Lois and Berlin are the Lucy and Ricky of reality. You will go on  journey to reinvent beauty from the inside out. Be the star !"/>
    <n v="2000"/>
    <n v="2370"/>
    <x v="0"/>
    <x v="0"/>
    <s v="USD"/>
    <n v="1430407200"/>
    <x v="894"/>
    <b v="0"/>
    <x v="232"/>
    <b v="1"/>
    <s v="film &amp; video/television"/>
    <x v="811"/>
    <n v="103.04347826086956"/>
    <x v="4"/>
    <x v="16"/>
  </r>
  <r>
    <n v="751"/>
    <x v="894"/>
    <s v="A young cancer survivor embarks on a cross country railroad adventure while writing her memoir through letters."/>
    <n v="3000"/>
    <n v="3555"/>
    <x v="0"/>
    <x v="0"/>
    <s v="USD"/>
    <n v="1312470475"/>
    <x v="895"/>
    <b v="0"/>
    <x v="299"/>
    <b v="1"/>
    <s v="publishing/nonfiction"/>
    <x v="811"/>
    <n v="57.338709677419352"/>
    <x v="5"/>
    <x v="15"/>
  </r>
  <r>
    <n v="2467"/>
    <x v="895"/>
    <s v="We've finished our first EP and we're taking it on the road in three weeks! Help us fund manufacturing?"/>
    <n v="1000"/>
    <n v="1185"/>
    <x v="0"/>
    <x v="0"/>
    <s v="USD"/>
    <n v="1336669200"/>
    <x v="896"/>
    <b v="0"/>
    <x v="249"/>
    <b v="1"/>
    <s v="music/indie rock"/>
    <x v="811"/>
    <n v="27.558139534883722"/>
    <x v="2"/>
    <x v="13"/>
  </r>
  <r>
    <n v="3595"/>
    <x v="896"/>
    <s v="A new theatre company staging Will Eno's The Flu Season in Seattle"/>
    <n v="2600"/>
    <n v="3081"/>
    <x v="0"/>
    <x v="0"/>
    <s v="USD"/>
    <n v="1426229940"/>
    <x v="897"/>
    <b v="0"/>
    <x v="299"/>
    <b v="1"/>
    <s v="theater/plays"/>
    <x v="811"/>
    <n v="49.693548387096776"/>
    <x v="3"/>
    <x v="4"/>
  </r>
  <r>
    <n v="1744"/>
    <x v="897"/>
    <s v="This book is the embodiment of my passion for water &amp; photography, which I hope will inspire you to pick up your camera and explore."/>
    <n v="5500"/>
    <n v="6515"/>
    <x v="0"/>
    <x v="1"/>
    <s v="GBP"/>
    <n v="1425821477"/>
    <x v="898"/>
    <b v="0"/>
    <x v="251"/>
    <b v="1"/>
    <s v="photography/photobooks"/>
    <x v="812"/>
    <n v="93.071428571428569"/>
    <x v="6"/>
    <x v="9"/>
  </r>
  <r>
    <n v="2557"/>
    <x v="898"/>
    <s v="Raising money for our concert tour of Switzerland and Germany in June/July 2014"/>
    <n v="900"/>
    <n v="1066"/>
    <x v="0"/>
    <x v="1"/>
    <s v="GBP"/>
    <n v="1400176386"/>
    <x v="899"/>
    <b v="0"/>
    <x v="20"/>
    <b v="1"/>
    <s v="music/classical music"/>
    <x v="813"/>
    <n v="29.611111111111111"/>
    <x v="2"/>
    <x v="18"/>
  </r>
  <r>
    <n v="1678"/>
    <x v="899"/>
    <s v="Help me make an amazing music video so that I can take my music to the next level and get a manager!"/>
    <n v="1500"/>
    <n v="1776"/>
    <x v="0"/>
    <x v="0"/>
    <s v="USD"/>
    <n v="1391718671"/>
    <x v="900"/>
    <b v="0"/>
    <x v="137"/>
    <b v="1"/>
    <s v="music/pop"/>
    <x v="814"/>
    <n v="36.244897959183675"/>
    <x v="2"/>
    <x v="7"/>
  </r>
  <r>
    <n v="3513"/>
    <x v="900"/>
    <s v="Brazos Valley TROUPE is taking an original work, Truth AND Consequences, to the Texas Nonprofit Theaters 2014 Youth Conference"/>
    <n v="2800"/>
    <n v="3315"/>
    <x v="0"/>
    <x v="0"/>
    <s v="USD"/>
    <n v="1401857940"/>
    <x v="901"/>
    <b v="0"/>
    <x v="117"/>
    <b v="1"/>
    <s v="theater/plays"/>
    <x v="815"/>
    <n v="75.340909090909093"/>
    <x v="3"/>
    <x v="4"/>
  </r>
  <r>
    <n v="1609"/>
    <x v="901"/>
    <s v="Still the Sky's Limit is finishing their first full length album and going on a full US tour, and WE NEED YOUR HELP!"/>
    <n v="1500"/>
    <n v="1775"/>
    <x v="0"/>
    <x v="0"/>
    <s v="USD"/>
    <n v="1320220800"/>
    <x v="902"/>
    <b v="0"/>
    <x v="198"/>
    <b v="1"/>
    <s v="music/rock"/>
    <x v="816"/>
    <n v="443.75"/>
    <x v="2"/>
    <x v="2"/>
  </r>
  <r>
    <n v="3294"/>
    <x v="902"/>
    <s v="A young theatre company promoting new talent and looking for help in funding our very first set for our black comedy &quot;old man's Gift&quot;"/>
    <n v="600"/>
    <n v="710"/>
    <x v="0"/>
    <x v="1"/>
    <s v="GBP"/>
    <n v="1434459554"/>
    <x v="903"/>
    <b v="0"/>
    <x v="133"/>
    <b v="1"/>
    <s v="theater/plays"/>
    <x v="816"/>
    <n v="29.583333333333332"/>
    <x v="3"/>
    <x v="4"/>
  </r>
  <r>
    <n v="3689"/>
    <x v="903"/>
    <s v="A humorous, touching play about the joys and challenges of a married couple's tender, yet intense relationship &quot;Love is never random&quot;"/>
    <n v="3000"/>
    <n v="3550"/>
    <x v="0"/>
    <x v="0"/>
    <s v="USD"/>
    <n v="1434925500"/>
    <x v="904"/>
    <b v="0"/>
    <x v="299"/>
    <b v="1"/>
    <s v="theater/plays"/>
    <x v="816"/>
    <n v="57.258064516129032"/>
    <x v="3"/>
    <x v="4"/>
  </r>
  <r>
    <n v="536"/>
    <x v="904"/>
    <s v="A new one-man play by Giles Roberts, shining a different light on the very human cost of war *IDEASTAP UNDERBELLY AWARD WINNER 2015*"/>
    <n v="3300"/>
    <n v="3902.5"/>
    <x v="0"/>
    <x v="1"/>
    <s v="GBP"/>
    <n v="1438624800"/>
    <x v="905"/>
    <b v="0"/>
    <x v="127"/>
    <b v="1"/>
    <s v="theater/plays"/>
    <x v="817"/>
    <n v="100.06410256410257"/>
    <x v="3"/>
    <x v="4"/>
  </r>
  <r>
    <n v="2732"/>
    <x v="905"/>
    <s v="BrightFingers' lighting keyboard, gloves and software give kids a multi-sensory way to learn to type â€” and the desire to practice."/>
    <n v="12000"/>
    <n v="14190"/>
    <x v="0"/>
    <x v="0"/>
    <s v="USD"/>
    <n v="1369699200"/>
    <x v="906"/>
    <b v="0"/>
    <x v="384"/>
    <b v="1"/>
    <s v="technology/hardware"/>
    <x v="818"/>
    <n v="97.191780821917803"/>
    <x v="0"/>
    <x v="0"/>
  </r>
  <r>
    <n v="854"/>
    <x v="906"/>
    <s v="Writing and Recording Sophomore record, and funding Tour to support Spring 2017 album release."/>
    <n v="27800"/>
    <n v="32865.300000000003"/>
    <x v="0"/>
    <x v="0"/>
    <s v="USD"/>
    <n v="1482901546"/>
    <x v="907"/>
    <b v="0"/>
    <x v="385"/>
    <b v="1"/>
    <s v="music/metal"/>
    <x v="819"/>
    <n v="65.8623246492986"/>
    <x v="2"/>
    <x v="17"/>
  </r>
  <r>
    <n v="264"/>
    <x v="907"/>
    <s v="The U.S. women's movement changed the social and cultural dialog_x000a_in this country and Boston was one of the centers of this movement."/>
    <n v="5000"/>
    <n v="5910"/>
    <x v="0"/>
    <x v="0"/>
    <s v="USD"/>
    <n v="1336747995"/>
    <x v="908"/>
    <b v="1"/>
    <x v="260"/>
    <b v="1"/>
    <s v="film &amp; video/documentary"/>
    <x v="820"/>
    <n v="64.945054945054949"/>
    <x v="4"/>
    <x v="14"/>
  </r>
  <r>
    <n v="2720"/>
    <x v="908"/>
    <s v="An improv, sketch and experimental comedy and cocktail venue in downtown Grand Rapids, Michigan"/>
    <n v="25000"/>
    <n v="29531"/>
    <x v="0"/>
    <x v="0"/>
    <s v="USD"/>
    <n v="1478866253"/>
    <x v="909"/>
    <b v="0"/>
    <x v="369"/>
    <b v="1"/>
    <s v="theater/spaces"/>
    <x v="821"/>
    <n v="170.69942196531792"/>
    <x v="3"/>
    <x v="12"/>
  </r>
  <r>
    <n v="263"/>
    <x v="909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910"/>
    <b v="1"/>
    <x v="386"/>
    <b v="1"/>
    <s v="film &amp; video/documentary"/>
    <x v="822"/>
    <n v="30.654485981308412"/>
    <x v="4"/>
    <x v="14"/>
  </r>
  <r>
    <n v="1834"/>
    <x v="910"/>
    <s v="Help us fund our first tour and promote our new EP!"/>
    <n v="10000"/>
    <n v="11805"/>
    <x v="0"/>
    <x v="0"/>
    <s v="USD"/>
    <n v="1422140895"/>
    <x v="911"/>
    <b v="0"/>
    <x v="160"/>
    <b v="1"/>
    <s v="music/rock"/>
    <x v="823"/>
    <n v="131.16666666666666"/>
    <x v="2"/>
    <x v="2"/>
  </r>
  <r>
    <n v="1624"/>
    <x v="911"/>
    <s v="Joey De Noble is raising money to help record his latest music, and he wants YOU to be a part of it!"/>
    <n v="1000"/>
    <n v="1180"/>
    <x v="0"/>
    <x v="0"/>
    <s v="USD"/>
    <n v="1357721335"/>
    <x v="912"/>
    <b v="0"/>
    <x v="36"/>
    <b v="1"/>
    <s v="music/rock"/>
    <x v="824"/>
    <n v="47.2"/>
    <x v="2"/>
    <x v="2"/>
  </r>
  <r>
    <n v="1256"/>
    <x v="91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13"/>
    <b v="1"/>
    <x v="387"/>
    <b v="1"/>
    <s v="music/rock"/>
    <x v="825"/>
    <n v="98.030831024930734"/>
    <x v="2"/>
    <x v="2"/>
  </r>
  <r>
    <n v="1960"/>
    <x v="913"/>
    <s v="Trekkayak is an ultralight, durable and inflatable boat to be carried in your backpack to cross a lake or paddle down a river."/>
    <n v="70000"/>
    <n v="82532"/>
    <x v="0"/>
    <x v="10"/>
    <s v="SEK"/>
    <n v="1419151341"/>
    <x v="914"/>
    <b v="1"/>
    <x v="189"/>
    <b v="1"/>
    <s v="technology/hardware"/>
    <x v="826"/>
    <n v="2500.969696969697"/>
    <x v="0"/>
    <x v="0"/>
  </r>
  <r>
    <n v="1540"/>
    <x v="914"/>
    <s v="A series of large format film &amp; Polaroid images created to produce a hardcover book. All profits donated to Rain Forest Action Network."/>
    <n v="15000"/>
    <n v="17680"/>
    <x v="0"/>
    <x v="0"/>
    <s v="USD"/>
    <n v="1416964500"/>
    <x v="915"/>
    <b v="1"/>
    <x v="276"/>
    <b v="1"/>
    <s v="photography/photobooks"/>
    <x v="827"/>
    <n v="180.40816326530611"/>
    <x v="6"/>
    <x v="9"/>
  </r>
  <r>
    <n v="2786"/>
    <x v="915"/>
    <s v="A heart-melting farce about sex, art and the lovelorn lay-abouts of London-town."/>
    <n v="2500"/>
    <n v="2946"/>
    <x v="0"/>
    <x v="1"/>
    <s v="GBP"/>
    <n v="1404913180"/>
    <x v="916"/>
    <b v="0"/>
    <x v="181"/>
    <b v="1"/>
    <s v="theater/plays"/>
    <x v="828"/>
    <n v="39.810810810810814"/>
    <x v="3"/>
    <x v="4"/>
  </r>
  <r>
    <n v="3370"/>
    <x v="916"/>
    <s v="I'm Alright. A story of young women, told by young women, for the world."/>
    <n v="1500"/>
    <n v="1766"/>
    <x v="0"/>
    <x v="0"/>
    <s v="USD"/>
    <n v="1481961600"/>
    <x v="917"/>
    <b v="0"/>
    <x v="87"/>
    <b v="1"/>
    <s v="theater/plays"/>
    <x v="829"/>
    <n v="67.92307692307692"/>
    <x v="3"/>
    <x v="4"/>
  </r>
  <r>
    <n v="756"/>
    <x v="917"/>
    <s v="A mixed media (poetry, photo, prose and sound) text focusing on/inspired by rural life in former Communist republics. "/>
    <n v="700"/>
    <n v="824"/>
    <x v="0"/>
    <x v="0"/>
    <s v="USD"/>
    <n v="1303147459"/>
    <x v="918"/>
    <b v="0"/>
    <x v="163"/>
    <b v="1"/>
    <s v="publishing/nonfiction"/>
    <x v="830"/>
    <n v="37.454545454545453"/>
    <x v="5"/>
    <x v="15"/>
  </r>
  <r>
    <n v="3147"/>
    <x v="918"/>
    <s v="A play that uses photography to tell the story of a friendship forged during the demolition of New York's Pennsylvania Station."/>
    <n v="20000"/>
    <n v="23505"/>
    <x v="0"/>
    <x v="0"/>
    <s v="USD"/>
    <n v="1415319355"/>
    <x v="919"/>
    <b v="1"/>
    <x v="388"/>
    <b v="1"/>
    <s v="theater/plays"/>
    <x v="831"/>
    <n v="110.35211267605634"/>
    <x v="3"/>
    <x v="4"/>
  </r>
  <r>
    <n v="1680"/>
    <x v="919"/>
    <s v="Working Musician dilemma #164: how the taxman put Kick the Record 2.0 on hold"/>
    <n v="1000"/>
    <n v="1175"/>
    <x v="0"/>
    <x v="0"/>
    <s v="USD"/>
    <n v="1405188667"/>
    <x v="920"/>
    <b v="0"/>
    <x v="36"/>
    <b v="1"/>
    <s v="music/pop"/>
    <x v="832"/>
    <n v="47"/>
    <x v="2"/>
    <x v="7"/>
  </r>
  <r>
    <n v="3177"/>
    <x v="920"/>
    <s v="This one-man play made a splash on the west coast. Help shine a spotlight on this rock &amp; roll spectacle in NEW YORK CITY_x0008_!"/>
    <n v="2500"/>
    <n v="2935"/>
    <x v="0"/>
    <x v="0"/>
    <s v="USD"/>
    <n v="1403366409"/>
    <x v="921"/>
    <b v="1"/>
    <x v="279"/>
    <b v="1"/>
    <s v="theater/plays"/>
    <x v="833"/>
    <n v="57.549019607843135"/>
    <x v="3"/>
    <x v="4"/>
  </r>
  <r>
    <n v="1028"/>
    <x v="921"/>
    <s v="This will be the first album I have made in 9 years. It will be going back to my roots from 2002, and I aim to blow your socks off!"/>
    <n v="10000"/>
    <n v="11727"/>
    <x v="0"/>
    <x v="1"/>
    <s v="GBP"/>
    <n v="1488830400"/>
    <x v="922"/>
    <b v="1"/>
    <x v="389"/>
    <b v="1"/>
    <s v="music/electronic music"/>
    <x v="834"/>
    <n v="45.988235294117644"/>
    <x v="2"/>
    <x v="10"/>
  </r>
  <r>
    <n v="835"/>
    <x v="922"/>
    <s v="Help composer and musician Samuel B. Lupowitz release his first solo piano rock effort featuring the hard-grooving Ego Band."/>
    <n v="2000"/>
    <n v="2345"/>
    <x v="0"/>
    <x v="0"/>
    <s v="USD"/>
    <n v="1337396400"/>
    <x v="923"/>
    <b v="0"/>
    <x v="390"/>
    <b v="1"/>
    <s v="music/rock"/>
    <x v="835"/>
    <n v="58.625"/>
    <x v="2"/>
    <x v="2"/>
  </r>
  <r>
    <n v="22"/>
    <x v="923"/>
    <s v="Meet Gary, and Troy: Two unlikely friends that investigate &quot;strange phenomenon&quot;."/>
    <n v="350"/>
    <n v="410"/>
    <x v="0"/>
    <x v="0"/>
    <s v="USD"/>
    <n v="1420099140"/>
    <x v="924"/>
    <b v="0"/>
    <x v="278"/>
    <b v="1"/>
    <s v="film &amp; video/television"/>
    <x v="836"/>
    <n v="51.25"/>
    <x v="4"/>
    <x v="16"/>
  </r>
  <r>
    <n v="3012"/>
    <x v="924"/>
    <s v="Spring Theatre has recently found a new home in the heart of Winston Salem. We need your help for an up-lifting up-fit!"/>
    <n v="4000"/>
    <n v="4685"/>
    <x v="0"/>
    <x v="0"/>
    <s v="USD"/>
    <n v="1423587130"/>
    <x v="925"/>
    <b v="0"/>
    <x v="214"/>
    <b v="1"/>
    <s v="theater/spaces"/>
    <x v="837"/>
    <n v="85.181818181818187"/>
    <x v="3"/>
    <x v="12"/>
  </r>
  <r>
    <n v="2008"/>
    <x v="925"/>
    <s v="The smartCaster is an automatic roto-casting machine running off of open source electronics with plans that will be freely available."/>
    <n v="1570.79"/>
    <n v="1839"/>
    <x v="0"/>
    <x v="0"/>
    <s v="USD"/>
    <n v="1316442622"/>
    <x v="926"/>
    <b v="1"/>
    <x v="255"/>
    <b v="1"/>
    <s v="technology/hardware"/>
    <x v="838"/>
    <n v="44.853658536585364"/>
    <x v="0"/>
    <x v="0"/>
  </r>
  <r>
    <n v="1480"/>
    <x v="926"/>
    <s v="The Stage at KDHX will be a beacon for artistic independence in the heart of the country, showcasing new artists and old favorites."/>
    <n v="50000"/>
    <n v="58520.2"/>
    <x v="0"/>
    <x v="0"/>
    <s v="USD"/>
    <n v="1374858000"/>
    <x v="927"/>
    <b v="1"/>
    <x v="391"/>
    <b v="1"/>
    <s v="publishing/radio &amp; podcasts"/>
    <x v="839"/>
    <n v="92.157795275590544"/>
    <x v="5"/>
    <x v="8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x v="928"/>
    <b v="1"/>
    <x v="257"/>
    <b v="1"/>
    <s v="music/rock"/>
    <x v="840"/>
    <n v="75.483870967741936"/>
    <x v="2"/>
    <x v="2"/>
  </r>
  <r>
    <n v="1627"/>
    <x v="928"/>
    <s v="River of Thorns is a recording duo based in southeast Michigan.  We're releasing a great sounding cd recorded in a tiny home studio!"/>
    <n v="2000"/>
    <n v="2340"/>
    <x v="0"/>
    <x v="0"/>
    <s v="USD"/>
    <n v="1353905940"/>
    <x v="929"/>
    <b v="0"/>
    <x v="235"/>
    <b v="1"/>
    <s v="music/rock"/>
    <x v="840"/>
    <n v="61.578947368421055"/>
    <x v="2"/>
    <x v="2"/>
  </r>
  <r>
    <n v="1852"/>
    <x v="929"/>
    <s v="Athens, GA-based rock &amp; roll/soul band Radiolucent is kickstarting funds to mix, master, &amp; release their 2nd record, Electric City."/>
    <n v="15000"/>
    <n v="17545"/>
    <x v="0"/>
    <x v="0"/>
    <s v="USD"/>
    <n v="1429920000"/>
    <x v="930"/>
    <b v="0"/>
    <x v="177"/>
    <b v="1"/>
    <s v="music/rock"/>
    <x v="841"/>
    <n v="133.93129770992365"/>
    <x v="2"/>
    <x v="2"/>
  </r>
  <r>
    <n v="254"/>
    <x v="930"/>
    <s v="&quot;I Clown You&quot; is a documentary about Israeli medical clowns and clowning as an art of challenging the norm."/>
    <n v="24000"/>
    <n v="28067.34"/>
    <x v="0"/>
    <x v="0"/>
    <s v="USD"/>
    <n v="1445047200"/>
    <x v="931"/>
    <b v="1"/>
    <x v="166"/>
    <b v="1"/>
    <s v="film &amp; video/documentary"/>
    <x v="842"/>
    <n v="89.38643312101911"/>
    <x v="4"/>
    <x v="14"/>
  </r>
  <r>
    <n v="2824"/>
    <x v="931"/>
    <s v="I wrote a One Act play called The Rooftop for a Female Playwright's festival. Every little bit helps!"/>
    <n v="650"/>
    <n v="760"/>
    <x v="0"/>
    <x v="0"/>
    <s v="USD"/>
    <n v="1434159780"/>
    <x v="932"/>
    <b v="0"/>
    <x v="134"/>
    <b v="1"/>
    <s v="theater/plays"/>
    <x v="843"/>
    <n v="50.666666666666664"/>
    <x v="3"/>
    <x v="4"/>
  </r>
  <r>
    <n v="3527"/>
    <x v="932"/>
    <s v="A 'tasty' new drama ~&quot;Booker T Washington of Tuskegee, Alabama, dined with the President (Roosevelt) last evening.&quot;~ the White House."/>
    <n v="6000"/>
    <n v="7015"/>
    <x v="0"/>
    <x v="0"/>
    <s v="USD"/>
    <n v="1436587140"/>
    <x v="933"/>
    <b v="0"/>
    <x v="349"/>
    <b v="1"/>
    <s v="theater/plays"/>
    <x v="844"/>
    <n v="81.569767441860463"/>
    <x v="3"/>
    <x v="4"/>
  </r>
  <r>
    <n v="3387"/>
    <x v="933"/>
    <s v="Pollyanna just completed an extremely successful run of this new educational play and wants to tour to more under-served communities."/>
    <n v="3000"/>
    <n v="3506"/>
    <x v="0"/>
    <x v="0"/>
    <s v="USD"/>
    <n v="1418581088"/>
    <x v="934"/>
    <b v="0"/>
    <x v="7"/>
    <b v="1"/>
    <s v="theater/plays"/>
    <x v="845"/>
    <n v="100.17142857142858"/>
    <x v="3"/>
    <x v="4"/>
  </r>
  <r>
    <n v="3276"/>
    <x v="934"/>
    <s v="In 2016, KO Theatre presents a world premiere play in Toronto, ON about faith, home, and the secrets we keep from those we love."/>
    <n v="4500"/>
    <n v="5258"/>
    <x v="0"/>
    <x v="7"/>
    <s v="CAD"/>
    <n v="1459483140"/>
    <x v="935"/>
    <b v="1"/>
    <x v="355"/>
    <b v="1"/>
    <s v="theater/plays"/>
    <x v="846"/>
    <n v="52.58"/>
    <x v="3"/>
    <x v="4"/>
  </r>
  <r>
    <n v="336"/>
    <x v="935"/>
    <s v="An epic documentary about the dramatic rise and fall of Empire Pictures, the most ambitious B-movie studio of the 1980â€™s."/>
    <n v="25000"/>
    <n v="29209.78"/>
    <x v="0"/>
    <x v="0"/>
    <s v="USD"/>
    <n v="1447427918"/>
    <x v="936"/>
    <b v="1"/>
    <x v="392"/>
    <b v="1"/>
    <s v="film &amp; video/documentary"/>
    <x v="847"/>
    <n v="59.249046653144013"/>
    <x v="4"/>
    <x v="14"/>
  </r>
  <r>
    <n v="3329"/>
    <x v="936"/>
    <s v="Jestia and Raedon is a brand new romantic comedy play going to the Edinburgh Fringe Festival this summer."/>
    <n v="1000"/>
    <n v="1168"/>
    <x v="0"/>
    <x v="1"/>
    <s v="GBP"/>
    <n v="1406502000"/>
    <x v="937"/>
    <b v="0"/>
    <x v="87"/>
    <b v="1"/>
    <s v="theater/plays"/>
    <x v="848"/>
    <n v="44.92307692307692"/>
    <x v="3"/>
    <x v="4"/>
  </r>
  <r>
    <n v="3767"/>
    <x v="937"/>
    <s v="A ragtag crew collaborating on a live performance for the first time, with music as their medium and NYC as their inspiration."/>
    <n v="2000"/>
    <n v="2335"/>
    <x v="0"/>
    <x v="0"/>
    <s v="USD"/>
    <n v="1425185940"/>
    <x v="938"/>
    <b v="0"/>
    <x v="246"/>
    <b v="1"/>
    <s v="theater/musical"/>
    <x v="849"/>
    <n v="41.696428571428569"/>
    <x v="3"/>
    <x v="20"/>
  </r>
  <r>
    <n v="1268"/>
    <x v="938"/>
    <s v="Full Devil Jacket Is releasing their first record in over 12 yrs and we want you to be a part of it!"/>
    <n v="12000"/>
    <n v="14000"/>
    <x v="0"/>
    <x v="0"/>
    <s v="USD"/>
    <n v="1379708247"/>
    <x v="939"/>
    <b v="1"/>
    <x v="172"/>
    <b v="1"/>
    <s v="music/rock"/>
    <x v="850"/>
    <n v="76.92307692307692"/>
    <x v="2"/>
    <x v="2"/>
  </r>
  <r>
    <n v="3833"/>
    <x v="939"/>
    <s v="Get more kids to love Shakespeare by developing the fun &amp; effective Shakespeare is Boffo! course as an replicable program for teachers."/>
    <n v="1200"/>
    <n v="1400"/>
    <x v="0"/>
    <x v="7"/>
    <s v="CAD"/>
    <n v="1417460940"/>
    <x v="940"/>
    <b v="0"/>
    <x v="135"/>
    <b v="1"/>
    <s v="theater/plays"/>
    <x v="850"/>
    <n v="70"/>
    <x v="3"/>
    <x v="4"/>
  </r>
  <r>
    <n v="2799"/>
    <x v="940"/>
    <s v="August012 make their debut at Edinburgh Fringe with their play about the absurdity of wanting to bring children into a deranged world"/>
    <n v="5000"/>
    <n v="5831.74"/>
    <x v="0"/>
    <x v="1"/>
    <s v="GBP"/>
    <n v="1466179200"/>
    <x v="941"/>
    <b v="0"/>
    <x v="393"/>
    <b v="1"/>
    <s v="theater/plays"/>
    <x v="851"/>
    <n v="44.859538461538463"/>
    <x v="3"/>
    <x v="4"/>
  </r>
  <r>
    <n v="839"/>
    <x v="941"/>
    <s v="The Waffle Stompers need your support to keep doing what we love--go on tour, make music and music videos."/>
    <n v="5000"/>
    <n v="5830.83"/>
    <x v="0"/>
    <x v="0"/>
    <s v="USD"/>
    <n v="1348337956"/>
    <x v="942"/>
    <b v="0"/>
    <x v="151"/>
    <b v="1"/>
    <s v="music/rock"/>
    <x v="852"/>
    <n v="60.737812499999997"/>
    <x v="2"/>
    <x v="2"/>
  </r>
  <r>
    <n v="352"/>
    <x v="942"/>
    <s v="An epic journey around the world, exploring the power of the human spirit and how art can be used to inspire a lifetime."/>
    <n v="10000"/>
    <n v="11656"/>
    <x v="0"/>
    <x v="0"/>
    <s v="USD"/>
    <n v="1412740868"/>
    <x v="943"/>
    <b v="1"/>
    <x v="394"/>
    <b v="1"/>
    <s v="film &amp; video/documentary"/>
    <x v="853"/>
    <n v="40.755244755244753"/>
    <x v="4"/>
    <x v="14"/>
  </r>
  <r>
    <n v="1936"/>
    <x v="943"/>
    <s v="Hey, we're Grandkids! We have enough songs to record an LP, and we need your help! We're going to make you proud, promise!"/>
    <n v="7500"/>
    <n v="8739.01"/>
    <x v="0"/>
    <x v="0"/>
    <s v="USD"/>
    <n v="1323151140"/>
    <x v="944"/>
    <b v="0"/>
    <x v="124"/>
    <b v="1"/>
    <s v="music/indie rock"/>
    <x v="854"/>
    <n v="60.26903448275862"/>
    <x v="2"/>
    <x v="13"/>
  </r>
  <r>
    <n v="2714"/>
    <x v="944"/>
    <s v="The Crane will be the new home for independent theater in Northeast Minneapolis"/>
    <n v="25000"/>
    <n v="29089"/>
    <x v="0"/>
    <x v="0"/>
    <s v="USD"/>
    <n v="1476486000"/>
    <x v="945"/>
    <b v="1"/>
    <x v="281"/>
    <b v="1"/>
    <s v="theater/spaces"/>
    <x v="855"/>
    <n v="95.373770491803285"/>
    <x v="3"/>
    <x v="12"/>
  </r>
  <r>
    <n v="1885"/>
    <x v="945"/>
    <s v="KATA's debut album 'The Rising' is ready for your ears, now all we need to do is press the vinyl. That's where you come in!"/>
    <n v="4575"/>
    <n v="5322"/>
    <x v="0"/>
    <x v="0"/>
    <s v="USD"/>
    <n v="1344636000"/>
    <x v="946"/>
    <b v="0"/>
    <x v="52"/>
    <b v="1"/>
    <s v="music/indie rock"/>
    <x v="856"/>
    <n v="50.685714285714283"/>
    <x v="2"/>
    <x v="13"/>
  </r>
  <r>
    <n v="3187"/>
    <x v="946"/>
    <s v="Award-winning OSR Performance Ensemble brings the creepy, unlikely, bittersweet, macabre &amp; beautiful world of Neil Gaiman to the stage."/>
    <n v="15000"/>
    <n v="17444"/>
    <x v="0"/>
    <x v="0"/>
    <s v="USD"/>
    <n v="1407167973"/>
    <x v="947"/>
    <b v="1"/>
    <x v="240"/>
    <b v="1"/>
    <s v="theater/plays"/>
    <x v="857"/>
    <n v="71.491803278688522"/>
    <x v="3"/>
    <x v="4"/>
  </r>
  <r>
    <n v="3655"/>
    <x v="947"/>
    <s v="All aboard for the world premiere of a new steampunk-inspired train adventure play, written by Maggie Lee and directed by Amy Poisson!"/>
    <n v="5000"/>
    <n v="5813"/>
    <x v="0"/>
    <x v="0"/>
    <s v="USD"/>
    <n v="1437202740"/>
    <x v="948"/>
    <b v="0"/>
    <x v="82"/>
    <b v="1"/>
    <s v="theater/plays"/>
    <x v="858"/>
    <n v="73.582278481012665"/>
    <x v="3"/>
    <x v="4"/>
  </r>
  <r>
    <n v="355"/>
    <x v="948"/>
    <s v="A documentary film about the late REZA ABDOH and his performance company DAR A LUZ."/>
    <n v="35000"/>
    <n v="40690"/>
    <x v="0"/>
    <x v="0"/>
    <s v="USD"/>
    <n v="1417420994"/>
    <x v="949"/>
    <b v="1"/>
    <x v="339"/>
    <b v="1"/>
    <s v="film &amp; video/documentary"/>
    <x v="859"/>
    <n v="246.60606060606059"/>
    <x v="4"/>
    <x v="14"/>
  </r>
  <r>
    <n v="67"/>
    <x v="949"/>
    <s v="The Ordination Mass of five Dominicans friars to the priesthood at the historic Saint Dominicâ€™s Church in Washington DC."/>
    <n v="2000"/>
    <n v="2325"/>
    <x v="0"/>
    <x v="0"/>
    <s v="USD"/>
    <n v="1342360804"/>
    <x v="950"/>
    <b v="0"/>
    <x v="135"/>
    <b v="1"/>
    <s v="film &amp; video/shorts"/>
    <x v="860"/>
    <n v="116.25"/>
    <x v="4"/>
    <x v="6"/>
  </r>
  <r>
    <n v="2463"/>
    <x v="950"/>
    <s v="Emma Ate The Lion's debut full length album"/>
    <n v="2000"/>
    <n v="2325"/>
    <x v="0"/>
    <x v="0"/>
    <s v="USD"/>
    <n v="1366138800"/>
    <x v="951"/>
    <b v="0"/>
    <x v="287"/>
    <b v="1"/>
    <s v="music/indie rock"/>
    <x v="860"/>
    <n v="31"/>
    <x v="2"/>
    <x v="13"/>
  </r>
  <r>
    <n v="52"/>
    <x v="951"/>
    <s v="Kode Orange is an original television series that follows the lives of two police officers who join a special unit in high-crime LA"/>
    <n v="10000"/>
    <n v="11621"/>
    <x v="0"/>
    <x v="0"/>
    <s v="USD"/>
    <n v="1405615846"/>
    <x v="952"/>
    <b v="0"/>
    <x v="32"/>
    <b v="1"/>
    <s v="film &amp; video/television"/>
    <x v="861"/>
    <n v="223.48076923076923"/>
    <x v="4"/>
    <x v="16"/>
  </r>
  <r>
    <n v="3299"/>
    <x v="952"/>
    <s v="A quick-witted original comedy that follows a group of eccentric friends as they attend an engagement party gone terribly wrong!"/>
    <n v="3000"/>
    <n v="3486"/>
    <x v="0"/>
    <x v="0"/>
    <s v="USD"/>
    <n v="1444860063"/>
    <x v="953"/>
    <b v="0"/>
    <x v="271"/>
    <b v="1"/>
    <s v="theater/plays"/>
    <x v="862"/>
    <n v="55.333333333333336"/>
    <x v="3"/>
    <x v="4"/>
  </r>
  <r>
    <n v="3167"/>
    <x v="953"/>
    <s v="What is destiny? Explore it with us this August at FringeNYC."/>
    <n v="3000"/>
    <n v="3485"/>
    <x v="0"/>
    <x v="0"/>
    <s v="USD"/>
    <n v="1406952781"/>
    <x v="954"/>
    <b v="1"/>
    <x v="214"/>
    <b v="1"/>
    <s v="theater/plays"/>
    <x v="863"/>
    <n v="63.363636363636367"/>
    <x v="3"/>
    <x v="4"/>
  </r>
  <r>
    <n v="1377"/>
    <x v="954"/>
    <s v="Stereo Jo is set to release a 5 song EP. Your donation will directly help w/ recording, design, production, &amp; duplication. Thank You :)"/>
    <n v="1300"/>
    <n v="1510"/>
    <x v="0"/>
    <x v="0"/>
    <s v="USD"/>
    <n v="1486095060"/>
    <x v="955"/>
    <b v="0"/>
    <x v="257"/>
    <b v="1"/>
    <s v="music/rock"/>
    <x v="864"/>
    <n v="48.70967741935484"/>
    <x v="2"/>
    <x v="2"/>
  </r>
  <r>
    <n v="379"/>
    <x v="955"/>
    <s v="The U.S. Army has granted us permission to film a documentary at America's most sacred shrine: The Tomb of the Unknown Soldier."/>
    <n v="15000"/>
    <n v="17412"/>
    <x v="0"/>
    <x v="0"/>
    <s v="USD"/>
    <n v="1336062672"/>
    <x v="956"/>
    <b v="0"/>
    <x v="285"/>
    <b v="1"/>
    <s v="film &amp; video/documentary"/>
    <x v="865"/>
    <n v="116.85906040268456"/>
    <x v="4"/>
    <x v="14"/>
  </r>
  <r>
    <n v="3313"/>
    <x v="956"/>
    <s v="A modern reworking of Shakespeare's histories and tragedies in iambic pentameter to talk of death, love, and race."/>
    <n v="2000"/>
    <n v="2321"/>
    <x v="0"/>
    <x v="0"/>
    <s v="USD"/>
    <n v="1453856400"/>
    <x v="957"/>
    <b v="0"/>
    <x v="231"/>
    <b v="1"/>
    <s v="theater/plays"/>
    <x v="866"/>
    <n v="80.034482758620683"/>
    <x v="3"/>
    <x v="4"/>
  </r>
  <r>
    <n v="3021"/>
    <x v="957"/>
    <s v="At the end of October 2016, 2nd Story will be moving from its current office space to a storefront space in Albany Park, Chicago, IL."/>
    <n v="4500"/>
    <n v="5221"/>
    <x v="0"/>
    <x v="0"/>
    <s v="USD"/>
    <n v="1479794340"/>
    <x v="958"/>
    <b v="0"/>
    <x v="158"/>
    <b v="1"/>
    <s v="theater/spaces"/>
    <x v="867"/>
    <n v="50.689320388349515"/>
    <x v="3"/>
    <x v="12"/>
  </r>
  <r>
    <n v="3217"/>
    <x v="958"/>
    <s v="Wake Up Call is a comedic play about a group of hotel employees working on Christmas Eve."/>
    <n v="4500"/>
    <n v="5221"/>
    <x v="0"/>
    <x v="0"/>
    <s v="USD"/>
    <n v="1478264784"/>
    <x v="959"/>
    <b v="1"/>
    <x v="286"/>
    <b v="1"/>
    <s v="theater/plays"/>
    <x v="867"/>
    <n v="50.20192307692308"/>
    <x v="3"/>
    <x v="4"/>
  </r>
  <r>
    <n v="1757"/>
    <x v="959"/>
    <s v="I want to create a self published photo art book on the topic of the resurgence of femininity."/>
    <n v="5000"/>
    <n v="5800"/>
    <x v="0"/>
    <x v="0"/>
    <s v="USD"/>
    <n v="1485631740"/>
    <x v="960"/>
    <b v="0"/>
    <x v="103"/>
    <b v="1"/>
    <s v="photography/photobooks"/>
    <x v="868"/>
    <n v="414.28571428571428"/>
    <x v="6"/>
    <x v="9"/>
  </r>
  <r>
    <n v="2536"/>
    <x v="960"/>
    <s v="I create my solo piano Vignettes by encrypting someone's name in the melody. Next up is the fourth Vignette, and I need a subject!"/>
    <n v="25"/>
    <n v="29"/>
    <x v="0"/>
    <x v="0"/>
    <s v="USD"/>
    <n v="1375151566"/>
    <x v="961"/>
    <b v="0"/>
    <x v="198"/>
    <b v="1"/>
    <s v="music/classical music"/>
    <x v="868"/>
    <n v="7.25"/>
    <x v="2"/>
    <x v="18"/>
  </r>
  <r>
    <n v="1938"/>
    <x v="961"/>
    <s v="A live worship album + short film: Telling the story of a worshipping community adapting and thriving in a post-Christian context."/>
    <n v="15000"/>
    <n v="17390"/>
    <x v="0"/>
    <x v="0"/>
    <s v="USD"/>
    <n v="1372741200"/>
    <x v="962"/>
    <b v="0"/>
    <x v="395"/>
    <b v="1"/>
    <s v="music/indie rock"/>
    <x v="869"/>
    <n v="152.54385964912279"/>
    <x v="2"/>
    <x v="13"/>
  </r>
  <r>
    <n v="3303"/>
    <x v="962"/>
    <s v="VisiÃ³n Latino Theatre Company was founded by three young latino professionals sharing the stories of everyday latinos."/>
    <n v="1800"/>
    <n v="2086"/>
    <x v="0"/>
    <x v="0"/>
    <s v="USD"/>
    <n v="1427553484"/>
    <x v="963"/>
    <b v="0"/>
    <x v="7"/>
    <b v="1"/>
    <s v="theater/plays"/>
    <x v="870"/>
    <n v="59.6"/>
    <x v="3"/>
    <x v="4"/>
  </r>
  <r>
    <n v="1823"/>
    <x v="963"/>
    <s v="Just as we are getting prepared to tour we find out our van has serious damage and can't run. We unfortunately don't have enough."/>
    <n v="700"/>
    <n v="811"/>
    <x v="0"/>
    <x v="0"/>
    <s v="USD"/>
    <n v="1351095976"/>
    <x v="964"/>
    <b v="0"/>
    <x v="189"/>
    <b v="1"/>
    <s v="music/rock"/>
    <x v="871"/>
    <n v="24.575757575757574"/>
    <x v="2"/>
    <x v="2"/>
  </r>
  <r>
    <n v="1359"/>
    <x v="964"/>
    <s v="Funding for a 2011 trip to Worldcon for research for &quot;UnConventional,&quot; a book on the history of the American fan convention."/>
    <n v="660"/>
    <n v="764"/>
    <x v="0"/>
    <x v="0"/>
    <s v="USD"/>
    <n v="1309980790"/>
    <x v="965"/>
    <b v="0"/>
    <x v="108"/>
    <b v="1"/>
    <s v="publishing/nonfiction"/>
    <x v="872"/>
    <n v="40.210526315789473"/>
    <x v="5"/>
    <x v="15"/>
  </r>
  <r>
    <n v="2161"/>
    <x v="965"/>
    <s v="We're trying to fund hard copies of our debut album!"/>
    <n v="400"/>
    <n v="463"/>
    <x v="0"/>
    <x v="0"/>
    <s v="USD"/>
    <n v="1443040059"/>
    <x v="966"/>
    <b v="0"/>
    <x v="175"/>
    <b v="1"/>
    <s v="music/rock"/>
    <x v="873"/>
    <n v="35.615384615384613"/>
    <x v="2"/>
    <x v="2"/>
  </r>
  <r>
    <n v="2007"/>
    <x v="96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67"/>
    <b v="1"/>
    <x v="396"/>
    <b v="1"/>
    <s v="technology/hardware"/>
    <x v="874"/>
    <n v="84.459270072992695"/>
    <x v="0"/>
    <x v="0"/>
  </r>
  <r>
    <n v="528"/>
    <x v="967"/>
    <s v="A Festival Backed Production of a Full-Length Play."/>
    <n v="1150"/>
    <n v="1330"/>
    <x v="0"/>
    <x v="0"/>
    <s v="USD"/>
    <n v="1434921600"/>
    <x v="968"/>
    <b v="0"/>
    <x v="119"/>
    <b v="1"/>
    <s v="theater/plays"/>
    <x v="875"/>
    <n v="44.333333333333336"/>
    <x v="3"/>
    <x v="4"/>
  </r>
  <r>
    <n v="1922"/>
    <x v="968"/>
    <s v="Low Weather's debut album is halfway finished.  With your help and your help alone we can record the rest!"/>
    <n v="2000"/>
    <n v="2311"/>
    <x v="0"/>
    <x v="0"/>
    <s v="USD"/>
    <n v="1386828507"/>
    <x v="969"/>
    <b v="0"/>
    <x v="334"/>
    <b v="1"/>
    <s v="music/indie rock"/>
    <x v="876"/>
    <n v="36.109375"/>
    <x v="2"/>
    <x v="13"/>
  </r>
  <r>
    <n v="2263"/>
    <x v="969"/>
    <s v="These are degenerated men who have, since birth, suffered the effect of mutation and turned into something wicked!"/>
    <n v="7500"/>
    <n v="8666"/>
    <x v="0"/>
    <x v="10"/>
    <s v="SEK"/>
    <n v="1422734313"/>
    <x v="970"/>
    <b v="0"/>
    <x v="123"/>
    <b v="1"/>
    <s v="games/tabletop games"/>
    <x v="877"/>
    <n v="144.43333333333334"/>
    <x v="1"/>
    <x v="1"/>
  </r>
  <r>
    <n v="2088"/>
    <x v="970"/>
    <s v="Indie Folk musician, Chris Dorman is releasing his second full length album.  Let's release this record worldwide - grassroots style!"/>
    <n v="3000"/>
    <n v="3465.32"/>
    <x v="0"/>
    <x v="0"/>
    <s v="USD"/>
    <n v="1284177540"/>
    <x v="971"/>
    <b v="0"/>
    <x v="287"/>
    <b v="1"/>
    <s v="music/indie rock"/>
    <x v="878"/>
    <n v="46.204266666666669"/>
    <x v="2"/>
    <x v="13"/>
  </r>
  <r>
    <n v="2077"/>
    <x v="971"/>
    <s v="A Whole New Way to Get TV: Watch four live TV channels at once on your tablet, smartphone, or big screen TV!"/>
    <n v="50000"/>
    <n v="57754"/>
    <x v="0"/>
    <x v="0"/>
    <s v="USD"/>
    <n v="1433538000"/>
    <x v="972"/>
    <b v="0"/>
    <x v="261"/>
    <b v="1"/>
    <s v="technology/hardware"/>
    <x v="879"/>
    <n v="307.20212765957444"/>
    <x v="0"/>
    <x v="0"/>
  </r>
  <r>
    <n v="2796"/>
    <x v="972"/>
    <s v="Fishcakes is a piece of new writing for the Camden Fringe that explores a story of love, loss, and all the â€˜little things'."/>
    <n v="800"/>
    <n v="924"/>
    <x v="0"/>
    <x v="1"/>
    <s v="GBP"/>
    <n v="1404564028"/>
    <x v="973"/>
    <b v="0"/>
    <x v="262"/>
    <b v="1"/>
    <s v="theater/plays"/>
    <x v="880"/>
    <n v="44"/>
    <x v="3"/>
    <x v="4"/>
  </r>
  <r>
    <n v="3584"/>
    <x v="973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4"/>
    <b v="0"/>
    <x v="149"/>
    <b v="1"/>
    <s v="theater/plays"/>
    <x v="880"/>
    <n v="30.9375"/>
    <x v="3"/>
    <x v="4"/>
  </r>
  <r>
    <n v="2451"/>
    <x v="974"/>
    <s v="Meet the best tasting high protein, low sugar protein snack on the planet. Guaranteed to turn you into a stone cold fox."/>
    <n v="10000"/>
    <n v="11545"/>
    <x v="0"/>
    <x v="0"/>
    <s v="USD"/>
    <n v="1488750490"/>
    <x v="975"/>
    <b v="0"/>
    <x v="397"/>
    <b v="1"/>
    <s v="food/small batch"/>
    <x v="881"/>
    <n v="62.06989247311828"/>
    <x v="7"/>
    <x v="11"/>
  </r>
  <r>
    <n v="75"/>
    <x v="975"/>
    <s v="A teenager named Charlie discovers something new about himself while coping with the loss of his father."/>
    <n v="3500"/>
    <n v="4040"/>
    <x v="0"/>
    <x v="0"/>
    <s v="USD"/>
    <n v="1366693272"/>
    <x v="976"/>
    <b v="0"/>
    <x v="171"/>
    <b v="1"/>
    <s v="film &amp; video/shorts"/>
    <x v="882"/>
    <n v="85.957446808510639"/>
    <x v="4"/>
    <x v="6"/>
  </r>
  <r>
    <n v="1676"/>
    <x v="976"/>
    <s v="Help fund Bridge 19's tour in support of their first duo record, to be released in May 2012."/>
    <n v="3000"/>
    <n v="3460"/>
    <x v="0"/>
    <x v="0"/>
    <s v="USD"/>
    <n v="1334980740"/>
    <x v="977"/>
    <b v="0"/>
    <x v="307"/>
    <b v="1"/>
    <s v="music/pop"/>
    <x v="883"/>
    <n v="82.38095238095238"/>
    <x v="2"/>
    <x v="7"/>
  </r>
  <r>
    <n v="3477"/>
    <x v="977"/>
    <s v="8 ten-minute plays, written, directed, rehearsed, and fully produced in only 24 hours! Are we crazy? You bet we are!"/>
    <n v="1800"/>
    <n v="2076"/>
    <x v="0"/>
    <x v="0"/>
    <s v="USD"/>
    <n v="1431831600"/>
    <x v="978"/>
    <b v="0"/>
    <x v="127"/>
    <b v="1"/>
    <s v="theater/plays"/>
    <x v="883"/>
    <n v="53.230769230769234"/>
    <x v="3"/>
    <x v="4"/>
  </r>
  <r>
    <n v="3241"/>
    <x v="978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979"/>
    <b v="1"/>
    <x v="159"/>
    <b v="1"/>
    <s v="theater/plays"/>
    <x v="884"/>
    <n v="58.688622754491021"/>
    <x v="3"/>
    <x v="4"/>
  </r>
  <r>
    <n v="3665"/>
    <x v="979"/>
    <s v="A Fantastic creation about Napoleon, through his words and letters, sublimated by a musical score of rare beauty. Magnificent poetry!"/>
    <n v="620"/>
    <n v="714"/>
    <x v="0"/>
    <x v="3"/>
    <s v="EUR"/>
    <n v="1446062040"/>
    <x v="980"/>
    <b v="0"/>
    <x v="103"/>
    <b v="1"/>
    <s v="theater/plays"/>
    <x v="885"/>
    <n v="51"/>
    <x v="3"/>
    <x v="4"/>
  </r>
  <r>
    <n v="816"/>
    <x v="980"/>
    <s v="Friends and Family have an album for you. They need your help to release it to the world."/>
    <n v="7000"/>
    <n v="8058.55"/>
    <x v="0"/>
    <x v="0"/>
    <s v="USD"/>
    <n v="1365489000"/>
    <x v="981"/>
    <b v="0"/>
    <x v="304"/>
    <b v="1"/>
    <s v="music/rock"/>
    <x v="886"/>
    <n v="39.31"/>
    <x v="2"/>
    <x v="2"/>
  </r>
  <r>
    <n v="1467"/>
    <x v="981"/>
    <s v="We are a new Spanish language podcast telling uniquely Latin American stories."/>
    <n v="40000"/>
    <n v="46032"/>
    <x v="0"/>
    <x v="0"/>
    <s v="USD"/>
    <n v="1332699285"/>
    <x v="982"/>
    <b v="1"/>
    <x v="398"/>
    <b v="1"/>
    <s v="publishing/radio &amp; podcasts"/>
    <x v="887"/>
    <n v="76.72"/>
    <x v="5"/>
    <x v="8"/>
  </r>
  <r>
    <n v="89"/>
    <x v="982"/>
    <s v="A chronicle of four very different stories concerning racism to the power of love, all set in the beauty of the Southwest."/>
    <n v="6000"/>
    <n v="6904"/>
    <x v="0"/>
    <x v="0"/>
    <s v="USD"/>
    <n v="1370196192"/>
    <x v="983"/>
    <b v="0"/>
    <x v="246"/>
    <b v="1"/>
    <s v="film &amp; video/shorts"/>
    <x v="888"/>
    <n v="123.28571428571429"/>
    <x v="4"/>
    <x v="6"/>
  </r>
  <r>
    <n v="2090"/>
    <x v="983"/>
    <s v="Insect Surfers, Planet Earth's Longest-Running Modern Surf Band, come twanging back into 2013 with a new surfadelic musical release!"/>
    <n v="8000"/>
    <n v="9203.23"/>
    <x v="0"/>
    <x v="0"/>
    <s v="USD"/>
    <n v="1361696955"/>
    <x v="984"/>
    <b v="0"/>
    <x v="143"/>
    <b v="1"/>
    <s v="music/indie rock"/>
    <x v="889"/>
    <n v="57.520187499999999"/>
    <x v="2"/>
    <x v="13"/>
  </r>
  <r>
    <n v="1206"/>
    <x v="984"/>
    <s v="Limited edition zine by photographic artist Esthaem, signed and hand-numbered including a screen printed banderole. Edition of 100."/>
    <n v="900"/>
    <n v="1035"/>
    <x v="0"/>
    <x v="5"/>
    <s v="EUR"/>
    <n v="1489238940"/>
    <x v="985"/>
    <b v="0"/>
    <x v="192"/>
    <b v="1"/>
    <s v="photography/photobooks"/>
    <x v="890"/>
    <n v="32.34375"/>
    <x v="6"/>
    <x v="9"/>
  </r>
  <r>
    <n v="2804"/>
    <x v="985"/>
    <s v="The real-life story of the mysterious 'Piano Man' who washed ashore with no memory; with no speech; but with an amazing ability..."/>
    <n v="1000"/>
    <n v="1150"/>
    <x v="0"/>
    <x v="1"/>
    <s v="GBP"/>
    <n v="1411987990"/>
    <x v="986"/>
    <b v="0"/>
    <x v="232"/>
    <b v="1"/>
    <s v="theater/plays"/>
    <x v="890"/>
    <n v="50"/>
    <x v="3"/>
    <x v="4"/>
  </r>
  <r>
    <n v="3172"/>
    <x v="986"/>
    <s v="Outcry Theatre needs your help to produce Carlos Murillo's play &quot;Dark Play&quot; for the 2012 Dallas fringe festival, Out of the Loop."/>
    <n v="2000"/>
    <n v="2300"/>
    <x v="0"/>
    <x v="0"/>
    <s v="USD"/>
    <n v="1329240668"/>
    <x v="987"/>
    <b v="1"/>
    <x v="231"/>
    <b v="1"/>
    <s v="theater/plays"/>
    <x v="890"/>
    <n v="79.310344827586206"/>
    <x v="3"/>
    <x v="4"/>
  </r>
  <r>
    <n v="3784"/>
    <x v="987"/>
    <s v="This year, we will be producing the cult classic Little Shop of Horrors with your proceeds going towards venue and production costs."/>
    <n v="1000"/>
    <n v="1150"/>
    <x v="0"/>
    <x v="7"/>
    <s v="CAD"/>
    <n v="1468193532"/>
    <x v="988"/>
    <b v="0"/>
    <x v="183"/>
    <b v="1"/>
    <s v="theater/musical"/>
    <x v="890"/>
    <n v="115"/>
    <x v="3"/>
    <x v="20"/>
  </r>
  <r>
    <n v="2062"/>
    <x v="988"/>
    <s v="4K HEVC Android TV Media Player with optional DIY electronics, ideal for app development, home control, software developement, learning"/>
    <n v="100000"/>
    <n v="114977"/>
    <x v="0"/>
    <x v="15"/>
    <s v="DKK"/>
    <n v="1458807098"/>
    <x v="989"/>
    <b v="0"/>
    <x v="399"/>
    <b v="1"/>
    <s v="technology/hardware"/>
    <x v="891"/>
    <n v="566.38916256157631"/>
    <x v="0"/>
    <x v="0"/>
  </r>
  <r>
    <n v="1979"/>
    <x v="989"/>
    <s v="Truly wireless premium earbuds with a battery-boosting smartphone case for charging and storage"/>
    <n v="200000"/>
    <n v="229802.31"/>
    <x v="0"/>
    <x v="0"/>
    <s v="USD"/>
    <n v="1447909140"/>
    <x v="990"/>
    <b v="1"/>
    <x v="400"/>
    <b v="1"/>
    <s v="technology/hardware"/>
    <x v="892"/>
    <n v="282.65966789667897"/>
    <x v="0"/>
    <x v="0"/>
  </r>
  <r>
    <n v="1022"/>
    <x v="990"/>
    <s v="Help get four new bootlegs onto vinyl in the second installment of my series!"/>
    <n v="2000"/>
    <n v="2298"/>
    <x v="0"/>
    <x v="0"/>
    <s v="USD"/>
    <n v="1431876677"/>
    <x v="991"/>
    <b v="1"/>
    <x v="181"/>
    <b v="1"/>
    <s v="music/electronic music"/>
    <x v="893"/>
    <n v="31.054054054054053"/>
    <x v="2"/>
    <x v="10"/>
  </r>
  <r>
    <n v="798"/>
    <x v="991"/>
    <s v="We have some great new songs and want to record a special edition 4 song EP as our next Eric Stuart Band release"/>
    <n v="3500"/>
    <n v="4021"/>
    <x v="0"/>
    <x v="0"/>
    <s v="USD"/>
    <n v="1412086187"/>
    <x v="992"/>
    <b v="0"/>
    <x v="191"/>
    <b v="1"/>
    <s v="music/rock"/>
    <x v="894"/>
    <n v="46.218390804597703"/>
    <x v="2"/>
    <x v="2"/>
  </r>
  <r>
    <n v="3176"/>
    <x v="992"/>
    <s v="Romeo and Juliet at Moody's Pub is an adapted, 90-minute version of Shakespeare's classic tragedy, performed for free in a restaurant"/>
    <n v="1900"/>
    <n v="2182"/>
    <x v="0"/>
    <x v="0"/>
    <s v="USD"/>
    <n v="1376838000"/>
    <x v="993"/>
    <b v="1"/>
    <x v="214"/>
    <b v="1"/>
    <s v="theater/plays"/>
    <x v="895"/>
    <n v="39.672727272727272"/>
    <x v="3"/>
    <x v="4"/>
  </r>
  <r>
    <n v="350"/>
    <x v="993"/>
    <s v="NBA All-Star Kenny Anderson's mid-life crisis prompts him to examine his past, as he searches for relevancy in his future."/>
    <n v="25000"/>
    <n v="28690"/>
    <x v="0"/>
    <x v="0"/>
    <s v="USD"/>
    <n v="1473566340"/>
    <x v="994"/>
    <b v="1"/>
    <x v="401"/>
    <b v="1"/>
    <s v="film &amp; video/documentary"/>
    <x v="896"/>
    <n v="129.81900452488688"/>
    <x v="4"/>
    <x v="14"/>
  </r>
  <r>
    <n v="1270"/>
    <x v="994"/>
    <s v="We make awake metal using violins in place of guitars and want to record a full length album."/>
    <n v="10000"/>
    <n v="11472"/>
    <x v="0"/>
    <x v="0"/>
    <s v="USD"/>
    <n v="1332704042"/>
    <x v="995"/>
    <b v="1"/>
    <x v="51"/>
    <b v="1"/>
    <s v="music/rock"/>
    <x v="897"/>
    <n v="67.881656804733723"/>
    <x v="2"/>
    <x v="2"/>
  </r>
  <r>
    <n v="2832"/>
    <x v="995"/>
    <s v="Charting the big stuff in life from dance routines to coming out; exploring homophobia, family, friendship &amp; finding your own voice."/>
    <n v="2500"/>
    <n v="2867.99"/>
    <x v="0"/>
    <x v="1"/>
    <s v="GBP"/>
    <n v="1416780000"/>
    <x v="996"/>
    <b v="0"/>
    <x v="144"/>
    <b v="1"/>
    <s v="theater/plays"/>
    <x v="898"/>
    <n v="30.189368421052631"/>
    <x v="3"/>
    <x v="4"/>
  </r>
  <r>
    <n v="1758"/>
    <x v="996"/>
    <s v="Yashica TLRs (Twin Lens Reflex) history cards are a cool way to present Yashica TLR collections in a fun way: by playing cards. Enjoy!"/>
    <n v="1000"/>
    <n v="1147"/>
    <x v="0"/>
    <x v="0"/>
    <s v="USD"/>
    <n v="1468536992"/>
    <x v="997"/>
    <b v="0"/>
    <x v="295"/>
    <b v="1"/>
    <s v="photography/photobooks"/>
    <x v="899"/>
    <n v="42.481481481481481"/>
    <x v="6"/>
    <x v="9"/>
  </r>
  <r>
    <n v="96"/>
    <x v="997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98"/>
    <b v="0"/>
    <x v="204"/>
    <b v="1"/>
    <s v="film &amp; video/shorts"/>
    <x v="900"/>
    <n v="50.588235294117645"/>
    <x v="4"/>
    <x v="6"/>
  </r>
  <r>
    <n v="522"/>
    <x v="998"/>
    <s v="*** TO MAKE DONATIONS IN THE FUTURE                                   GO TO OUR WEBSITE: www.compassplayers.com ***"/>
    <n v="3000"/>
    <n v="3440"/>
    <x v="0"/>
    <x v="0"/>
    <s v="USD"/>
    <n v="1458518325"/>
    <x v="999"/>
    <b v="0"/>
    <x v="257"/>
    <b v="1"/>
    <s v="theater/plays"/>
    <x v="900"/>
    <n v="110.96774193548387"/>
    <x v="3"/>
    <x v="4"/>
  </r>
  <r>
    <n v="2631"/>
    <x v="999"/>
    <s v="Starship Congress 2015 is a deep-space &amp; interstellar science summit staged by Icarus Interstellar."/>
    <n v="20000"/>
    <n v="22933.05"/>
    <x v="0"/>
    <x v="0"/>
    <s v="USD"/>
    <n v="1440907427"/>
    <x v="1000"/>
    <b v="0"/>
    <x v="394"/>
    <b v="1"/>
    <s v="technology/space exploration"/>
    <x v="901"/>
    <n v="80.185489510489504"/>
    <x v="0"/>
    <x v="5"/>
  </r>
  <r>
    <n v="2081"/>
    <x v="1000"/>
    <s v="Embarking on a Summer Tour to spread their message of cherishing your unforgettable memories through nostalgic rock music."/>
    <n v="3500"/>
    <n v="4010"/>
    <x v="0"/>
    <x v="0"/>
    <s v="USD"/>
    <n v="1337144340"/>
    <x v="1001"/>
    <b v="0"/>
    <x v="214"/>
    <b v="1"/>
    <s v="music/indie rock"/>
    <x v="902"/>
    <n v="72.909090909090907"/>
    <x v="2"/>
    <x v="13"/>
  </r>
  <r>
    <n v="2616"/>
    <x v="1001"/>
    <s v="Production of variously-sized deployable models of NASA's James Webb Space Telescope to promote hands-on learning."/>
    <n v="25000"/>
    <n v="28633.5"/>
    <x v="0"/>
    <x v="0"/>
    <s v="USD"/>
    <n v="1440546729"/>
    <x v="1002"/>
    <b v="1"/>
    <x v="47"/>
    <b v="1"/>
    <s v="technology/space exploration"/>
    <x v="903"/>
    <n v="120.30882352941177"/>
    <x v="0"/>
    <x v="5"/>
  </r>
  <r>
    <n v="1894"/>
    <x v="1002"/>
    <s v="Im trying to raise $1000 for a 3 song EP in a studio!"/>
    <n v="1000"/>
    <n v="1145"/>
    <x v="0"/>
    <x v="0"/>
    <s v="USD"/>
    <n v="1329082983"/>
    <x v="1003"/>
    <b v="0"/>
    <x v="135"/>
    <b v="1"/>
    <s v="music/indie rock"/>
    <x v="904"/>
    <n v="57.25"/>
    <x v="2"/>
    <x v="13"/>
  </r>
  <r>
    <n v="2783"/>
    <x v="1003"/>
    <s v="A new, LGBTQ focused adaptation of As You Like It that puts Celia and Rosalind's romantic relationship centre stage for the first time."/>
    <n v="1000"/>
    <n v="1145"/>
    <x v="0"/>
    <x v="1"/>
    <s v="GBP"/>
    <n v="1429793446"/>
    <x v="1004"/>
    <b v="0"/>
    <x v="221"/>
    <b v="1"/>
    <s v="theater/plays"/>
    <x v="904"/>
    <n v="18.770491803278688"/>
    <x v="3"/>
    <x v="4"/>
  </r>
  <r>
    <n v="3389"/>
    <x v="1004"/>
    <s v="Chimera Ensemble is launching 2 inaugural theater productions, and we need support to do high quality work!"/>
    <n v="10000"/>
    <n v="11450"/>
    <x v="0"/>
    <x v="0"/>
    <s v="USD"/>
    <n v="1464960682"/>
    <x v="1005"/>
    <b v="0"/>
    <x v="299"/>
    <b v="1"/>
    <s v="theater/plays"/>
    <x v="904"/>
    <n v="184.67741935483872"/>
    <x v="3"/>
    <x v="4"/>
  </r>
  <r>
    <n v="3547"/>
    <x v="1005"/>
    <s v="Help to bring this heart warming story of Ray Didinger's relationship with his boyhood hero Tommy McDonald to life."/>
    <n v="35000"/>
    <n v="40043.25"/>
    <x v="0"/>
    <x v="0"/>
    <s v="USD"/>
    <n v="1463198340"/>
    <x v="1006"/>
    <b v="0"/>
    <x v="322"/>
    <b v="1"/>
    <s v="theater/plays"/>
    <x v="905"/>
    <n v="119.17633928571429"/>
    <x v="3"/>
    <x v="4"/>
  </r>
  <r>
    <n v="735"/>
    <x v="1006"/>
    <s v="TOP FUEL FOR LIFE â€¦ a true story of victory, unimaginable loss_x000a_and the epiphany that changed everything."/>
    <n v="47000"/>
    <n v="53771"/>
    <x v="0"/>
    <x v="0"/>
    <s v="USD"/>
    <n v="1417653540"/>
    <x v="1007"/>
    <b v="0"/>
    <x v="402"/>
    <b v="1"/>
    <s v="publishing/nonfiction"/>
    <x v="906"/>
    <n v="234.80786026200875"/>
    <x v="5"/>
    <x v="15"/>
  </r>
  <r>
    <n v="377"/>
    <x v="1007"/>
    <s v="Dangerous. Sexy. All-American Girl. You know the look. Now meet the women who are making retro style modern."/>
    <n v="12000"/>
    <n v="13728"/>
    <x v="0"/>
    <x v="0"/>
    <s v="USD"/>
    <n v="1447484460"/>
    <x v="1008"/>
    <b v="0"/>
    <x v="205"/>
    <b v="1"/>
    <s v="film &amp; video/documentary"/>
    <x v="907"/>
    <n v="103.21804511278195"/>
    <x v="4"/>
    <x v="14"/>
  </r>
  <r>
    <n v="1924"/>
    <x v="1008"/>
    <s v="We are recording a cd of Songs- About life and love_x000a_from the perspective a conscious country girl_x000a_living in the city."/>
    <n v="3000"/>
    <n v="3432"/>
    <x v="0"/>
    <x v="0"/>
    <s v="USD"/>
    <n v="1389814380"/>
    <x v="1009"/>
    <b v="0"/>
    <x v="189"/>
    <b v="1"/>
    <s v="music/indie rock"/>
    <x v="907"/>
    <n v="104"/>
    <x v="2"/>
    <x v="13"/>
  </r>
  <r>
    <n v="2212"/>
    <x v="1009"/>
    <s v="Help Dragon's Eye relaunch with 4 new releases by Yann Novak, Pinkcourtesyphone, Steve Roden &amp; Lawrence English + Stephen Vitiello"/>
    <n v="6000"/>
    <n v="6863"/>
    <x v="0"/>
    <x v="0"/>
    <s v="USD"/>
    <n v="1383526800"/>
    <x v="1010"/>
    <b v="0"/>
    <x v="403"/>
    <b v="1"/>
    <s v="music/electronic music"/>
    <x v="908"/>
    <n v="55.796747967479675"/>
    <x v="2"/>
    <x v="10"/>
  </r>
  <r>
    <n v="3570"/>
    <x v="1010"/>
    <s v="Theatre Machine presents an all-new adaptation of Maxim Gorky's classic of Russian theatre, The Lower Depths."/>
    <n v="2000"/>
    <n v="2287"/>
    <x v="0"/>
    <x v="0"/>
    <s v="USD"/>
    <n v="1420009200"/>
    <x v="1011"/>
    <b v="0"/>
    <x v="87"/>
    <b v="1"/>
    <s v="theater/plays"/>
    <x v="909"/>
    <n v="87.961538461538467"/>
    <x v="3"/>
    <x v="4"/>
  </r>
  <r>
    <n v="3279"/>
    <x v="101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12"/>
    <b v="0"/>
    <x v="271"/>
    <b v="1"/>
    <s v="theater/plays"/>
    <x v="910"/>
    <n v="105.2063492063492"/>
    <x v="3"/>
    <x v="4"/>
  </r>
  <r>
    <n v="283"/>
    <x v="1012"/>
    <s v="What is the impact of survivorship on the human condition?"/>
    <n v="18000"/>
    <n v="20569.05"/>
    <x v="0"/>
    <x v="0"/>
    <s v="USD"/>
    <n v="1306904340"/>
    <x v="1013"/>
    <b v="1"/>
    <x v="404"/>
    <b v="1"/>
    <s v="film &amp; video/documentary"/>
    <x v="911"/>
    <n v="101.8269801980198"/>
    <x v="4"/>
    <x v="14"/>
  </r>
  <r>
    <n v="1367"/>
    <x v="1013"/>
    <s v="House of Rabbits are recording our full-length, debut album! Support independent music, receive great rewards!"/>
    <n v="5000"/>
    <n v="5713"/>
    <x v="0"/>
    <x v="0"/>
    <s v="USD"/>
    <n v="1447463050"/>
    <x v="1014"/>
    <b v="0"/>
    <x v="160"/>
    <b v="1"/>
    <s v="music/rock"/>
    <x v="912"/>
    <n v="63.477777777777774"/>
    <x v="2"/>
    <x v="2"/>
  </r>
  <r>
    <n v="3484"/>
    <x v="1014"/>
    <s v="MACBETH IN THE BASEMENT will premiere at the Capital Fringe Festival in July 2016. A teenage kingâ€™s rise and fall in a vicious game."/>
    <n v="2500"/>
    <n v="2856"/>
    <x v="0"/>
    <x v="0"/>
    <s v="USD"/>
    <n v="1466014499"/>
    <x v="1015"/>
    <b v="0"/>
    <x v="117"/>
    <b v="1"/>
    <s v="theater/plays"/>
    <x v="913"/>
    <n v="64.909090909090907"/>
    <x v="3"/>
    <x v="4"/>
  </r>
  <r>
    <n v="371"/>
    <x v="1015"/>
    <s v="3,000 Miles. 18 Wild Horses. 6 Months. 5 States. 4 men. A documentary about Conservation, Exploration, and Wild Mustangs."/>
    <n v="150000"/>
    <n v="171253"/>
    <x v="0"/>
    <x v="0"/>
    <s v="USD"/>
    <n v="1359743139"/>
    <x v="1016"/>
    <b v="0"/>
    <x v="405"/>
    <b v="1"/>
    <s v="film &amp; video/documentary"/>
    <x v="914"/>
    <n v="161.25517890772127"/>
    <x v="4"/>
    <x v="14"/>
  </r>
  <r>
    <n v="787"/>
    <x v="1016"/>
    <s v="We've made our goal with your help. Thanks so much! This is a great time to pre-purchase the album and get some extra perks."/>
    <n v="1200"/>
    <n v="1370"/>
    <x v="0"/>
    <x v="0"/>
    <s v="USD"/>
    <n v="1383318226"/>
    <x v="1017"/>
    <b v="0"/>
    <x v="118"/>
    <b v="1"/>
    <s v="music/rock"/>
    <x v="915"/>
    <n v="80.588235294117652"/>
    <x v="2"/>
    <x v="2"/>
  </r>
  <r>
    <n v="3179"/>
    <x v="1017"/>
    <s v="A Sci-fi play in several vignettes that will narrate an alternate history in the mid-20th century."/>
    <n v="4200"/>
    <n v="4794.82"/>
    <x v="0"/>
    <x v="0"/>
    <s v="USD"/>
    <n v="1367859071"/>
    <x v="1018"/>
    <b v="1"/>
    <x v="299"/>
    <b v="1"/>
    <s v="theater/plays"/>
    <x v="916"/>
    <n v="77.335806451612896"/>
    <x v="3"/>
    <x v="4"/>
  </r>
  <r>
    <n v="1615"/>
    <x v="1018"/>
    <s v="We are Reno Divorce!! Here is a taste of our upcoming release and we invite you to be a part of it."/>
    <n v="8000"/>
    <n v="9130"/>
    <x v="0"/>
    <x v="0"/>
    <s v="USD"/>
    <n v="1323742396"/>
    <x v="1019"/>
    <b v="0"/>
    <x v="406"/>
    <b v="1"/>
    <s v="music/rock"/>
    <x v="917"/>
    <n v="67.132352941176464"/>
    <x v="2"/>
    <x v="2"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n v="1482372000"/>
    <x v="1020"/>
    <b v="0"/>
    <x v="253"/>
    <b v="1"/>
    <s v="photography/photobooks"/>
    <x v="918"/>
    <n v="89.674157303370791"/>
    <x v="6"/>
    <x v="9"/>
  </r>
  <r>
    <n v="526"/>
    <x v="1020"/>
    <s v="We have a brand new play. We urgently need your help to fund our production, which opens at Theatre503 on August 18th."/>
    <n v="1500"/>
    <n v="1710"/>
    <x v="0"/>
    <x v="1"/>
    <s v="GBP"/>
    <n v="1438966800"/>
    <x v="1021"/>
    <b v="0"/>
    <x v="232"/>
    <b v="1"/>
    <s v="theater/plays"/>
    <x v="919"/>
    <n v="74.347826086956516"/>
    <x v="3"/>
    <x v="4"/>
  </r>
  <r>
    <n v="2623"/>
    <x v="1021"/>
    <s v="We have designed an antimatter thruster capable of reaching the nearest star.  A plan for antimatter fuel production is now needed."/>
    <n v="2000"/>
    <n v="2280"/>
    <x v="0"/>
    <x v="0"/>
    <s v="USD"/>
    <n v="1480658966"/>
    <x v="1022"/>
    <b v="0"/>
    <x v="299"/>
    <b v="1"/>
    <s v="technology/space exploration"/>
    <x v="919"/>
    <n v="36.774193548387096"/>
    <x v="0"/>
    <x v="5"/>
  </r>
  <r>
    <n v="3158"/>
    <x v="1022"/>
    <s v="A 40s crime-noir play using nursery rhyme characters."/>
    <n v="5000"/>
    <n v="5700"/>
    <x v="0"/>
    <x v="0"/>
    <s v="USD"/>
    <n v="1374523752"/>
    <x v="1023"/>
    <b v="1"/>
    <x v="381"/>
    <b v="1"/>
    <s v="theater/plays"/>
    <x v="919"/>
    <n v="82.608695652173907"/>
    <x v="3"/>
    <x v="4"/>
  </r>
  <r>
    <n v="3291"/>
    <x v="1023"/>
    <s v="We are raising funds for our second production. This will be the first NYC Equity production of THE DRESSER since 1982. www.TETCNY.org"/>
    <n v="500"/>
    <n v="570"/>
    <x v="0"/>
    <x v="0"/>
    <s v="USD"/>
    <n v="1442462340"/>
    <x v="1024"/>
    <b v="0"/>
    <x v="103"/>
    <b v="1"/>
    <s v="theater/plays"/>
    <x v="919"/>
    <n v="40.714285714285715"/>
    <x v="3"/>
    <x v="4"/>
  </r>
  <r>
    <n v="3711"/>
    <x v="1024"/>
    <s v="Two teachers and twenty kids bring one of Shakespeare's plays to life!"/>
    <n v="500"/>
    <n v="570"/>
    <x v="0"/>
    <x v="0"/>
    <s v="USD"/>
    <n v="1402848000"/>
    <x v="1025"/>
    <b v="0"/>
    <x v="262"/>
    <b v="1"/>
    <s v="theater/plays"/>
    <x v="919"/>
    <n v="27.142857142857142"/>
    <x v="3"/>
    <x v="4"/>
  </r>
  <r>
    <n v="2967"/>
    <x v="1025"/>
    <s v="Scissortail is a story of loss, grief, and recovery based on the events of the 1995 Oklahoma City Bombing."/>
    <n v="5000"/>
    <n v="5696"/>
    <x v="0"/>
    <x v="0"/>
    <s v="USD"/>
    <n v="1425872692"/>
    <x v="1026"/>
    <b v="0"/>
    <x v="326"/>
    <b v="1"/>
    <s v="theater/plays"/>
    <x v="920"/>
    <n v="80.225352112676063"/>
    <x v="3"/>
    <x v="4"/>
  </r>
  <r>
    <n v="3580"/>
    <x v="1026"/>
    <s v="Annabel Lost combines visual art and performance poetry to tell the story of two orphaned refugees, Quetzal and Rhime."/>
    <n v="900"/>
    <n v="1025"/>
    <x v="0"/>
    <x v="0"/>
    <s v="USD"/>
    <n v="1425185940"/>
    <x v="1027"/>
    <b v="0"/>
    <x v="295"/>
    <b v="1"/>
    <s v="theater/plays"/>
    <x v="921"/>
    <n v="37.962962962962962"/>
    <x v="3"/>
    <x v="4"/>
  </r>
  <r>
    <n v="1397"/>
    <x v="1027"/>
    <s v="HALLS OF THE MACHINE needs your support for the final production and release of their latest work titled, ALL TRIBAL DIGNITARIES."/>
    <n v="10000"/>
    <n v="11385"/>
    <x v="0"/>
    <x v="0"/>
    <s v="USD"/>
    <n v="1477603140"/>
    <x v="1028"/>
    <b v="0"/>
    <x v="241"/>
    <b v="1"/>
    <s v="music/rock"/>
    <x v="922"/>
    <n v="72.056962025316452"/>
    <x v="2"/>
    <x v="2"/>
  </r>
  <r>
    <n v="2196"/>
    <x v="1028"/>
    <s v="Race your friends in style with this classic Grand Prix game."/>
    <n v="14000"/>
    <n v="15937"/>
    <x v="0"/>
    <x v="0"/>
    <s v="USD"/>
    <n v="1480662000"/>
    <x v="1029"/>
    <b v="0"/>
    <x v="272"/>
    <b v="1"/>
    <s v="games/tabletop games"/>
    <x v="923"/>
    <n v="68.106837606837601"/>
    <x v="1"/>
    <x v="1"/>
  </r>
  <r>
    <n v="316"/>
    <x v="1029"/>
    <s v="Award winning documentary The Secret Trial 5 needs your help for a Cross-Canada Tour!"/>
    <n v="15000"/>
    <n v="17066"/>
    <x v="0"/>
    <x v="7"/>
    <s v="CAD"/>
    <n v="1418273940"/>
    <x v="1030"/>
    <b v="1"/>
    <x v="241"/>
    <b v="1"/>
    <s v="film &amp; video/documentary"/>
    <x v="924"/>
    <n v="108.01265822784811"/>
    <x v="4"/>
    <x v="14"/>
  </r>
  <r>
    <n v="244"/>
    <x v="103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31"/>
    <b v="1"/>
    <x v="109"/>
    <b v="1"/>
    <s v="film &amp; video/documentary"/>
    <x v="925"/>
    <n v="47.398809523809526"/>
    <x v="4"/>
    <x v="14"/>
  </r>
  <r>
    <n v="2483"/>
    <x v="1031"/>
    <s v="Send Intangible Animal on our first West Coast Tour!!! The fate of the world rests in your hands."/>
    <n v="1100"/>
    <n v="1251"/>
    <x v="0"/>
    <x v="0"/>
    <s v="USD"/>
    <n v="1335891603"/>
    <x v="1032"/>
    <b v="0"/>
    <x v="108"/>
    <b v="1"/>
    <s v="music/indie rock"/>
    <x v="926"/>
    <n v="65.84210526315789"/>
    <x v="2"/>
    <x v="13"/>
  </r>
  <r>
    <n v="1260"/>
    <x v="1032"/>
    <s v="Cub Country is mastering our final 10 song recording and pressing it to 12&quot; vinyl with beautiful full-color original artwork."/>
    <n v="3300"/>
    <n v="3751"/>
    <x v="0"/>
    <x v="0"/>
    <s v="USD"/>
    <n v="1393445620"/>
    <x v="1033"/>
    <b v="1"/>
    <x v="181"/>
    <b v="1"/>
    <s v="music/rock"/>
    <x v="927"/>
    <n v="50.689189189189186"/>
    <x v="2"/>
    <x v="2"/>
  </r>
  <r>
    <n v="2469"/>
    <x v="1033"/>
    <s v="All the music for my EP of cello-fusion originals is complete. All I need now is your help to get it mastered &amp; pressed to CD &amp; vinyl!"/>
    <n v="1200"/>
    <n v="1364"/>
    <x v="0"/>
    <x v="0"/>
    <s v="USD"/>
    <n v="1297160329"/>
    <x v="1034"/>
    <b v="0"/>
    <x v="171"/>
    <b v="1"/>
    <s v="music/indie rock"/>
    <x v="927"/>
    <n v="29.021276595744681"/>
    <x v="2"/>
    <x v="13"/>
  </r>
  <r>
    <n v="116"/>
    <x v="1034"/>
    <s v="Villanelle is a feature film that blends elements of classic, hardboiled Film Noir, with classic Horror and tells a great story to boot"/>
    <n v="3500"/>
    <n v="3978"/>
    <x v="0"/>
    <x v="0"/>
    <s v="USD"/>
    <n v="1302260155"/>
    <x v="1035"/>
    <b v="0"/>
    <x v="258"/>
    <b v="1"/>
    <s v="film &amp; video/shorts"/>
    <x v="928"/>
    <n v="69.78947368421052"/>
    <x v="4"/>
    <x v="6"/>
  </r>
  <r>
    <n v="3523"/>
    <x v="1035"/>
    <s v="An old play about our world. Set in 1970s England, Magnificence is a gut-wrenching story of radicalisation, idealism and pity."/>
    <n v="4000"/>
    <n v="4546"/>
    <x v="0"/>
    <x v="1"/>
    <s v="GBP"/>
    <n v="1474844400"/>
    <x v="1036"/>
    <b v="0"/>
    <x v="132"/>
    <b v="1"/>
    <s v="theater/plays"/>
    <x v="929"/>
    <n v="56.825000000000003"/>
    <x v="3"/>
    <x v="4"/>
  </r>
  <r>
    <n v="1392"/>
    <x v="1036"/>
    <s v="Telesomniac is a rock band from Provo, UT releasing their debut album Thirty-One Flashes in the Dark."/>
    <n v="2500"/>
    <n v="2841"/>
    <x v="0"/>
    <x v="0"/>
    <s v="USD"/>
    <n v="1456976586"/>
    <x v="1037"/>
    <b v="0"/>
    <x v="286"/>
    <b v="1"/>
    <s v="music/rock"/>
    <x v="930"/>
    <n v="27.317307692307693"/>
    <x v="2"/>
    <x v="2"/>
  </r>
  <r>
    <n v="2966"/>
    <x v="1037"/>
    <s v="Bringing one of Neil LaBute's incredibly witty and viciously honest plays, about body image and the effect it has on us, to life!"/>
    <n v="10000"/>
    <n v="11363"/>
    <x v="0"/>
    <x v="0"/>
    <s v="USD"/>
    <n v="1442425412"/>
    <x v="1038"/>
    <b v="0"/>
    <x v="377"/>
    <b v="1"/>
    <s v="theater/plays"/>
    <x v="931"/>
    <n v="88.7734375"/>
    <x v="3"/>
    <x v="4"/>
  </r>
  <r>
    <n v="3673"/>
    <x v="1038"/>
    <s v="Zoe is a teenage girl growing up in a deeply disturbing society. If those paid to protect her aren't listening, then who is?"/>
    <n v="4000"/>
    <n v="4545"/>
    <x v="0"/>
    <x v="1"/>
    <s v="GBP"/>
    <n v="1415191920"/>
    <x v="1039"/>
    <b v="0"/>
    <x v="395"/>
    <b v="1"/>
    <s v="theater/plays"/>
    <x v="932"/>
    <n v="39.868421052631582"/>
    <x v="3"/>
    <x v="4"/>
  </r>
  <r>
    <n v="2054"/>
    <x v="1039"/>
    <s v="SITU is the smart food nutrition scale anyone can use. It weighs your food in calories and nutrients in addition to grams and ounces."/>
    <n v="35000"/>
    <n v="39757"/>
    <x v="0"/>
    <x v="1"/>
    <s v="GBP"/>
    <n v="1399033810"/>
    <x v="1040"/>
    <b v="0"/>
    <x v="407"/>
    <b v="1"/>
    <s v="technology/hardware"/>
    <x v="933"/>
    <n v="64.020933977455712"/>
    <x v="0"/>
    <x v="0"/>
  </r>
  <r>
    <n v="2977"/>
    <x v="1040"/>
    <s v="In celebration of THE MEDEA PROJECT: THEATER FOR INCARCERATED WOMENâ€™S 25TH ANNIVERSARY Brava Theater  presents â€œBIRTHRIGHT?&quot;"/>
    <n v="3000"/>
    <n v="3407"/>
    <x v="0"/>
    <x v="0"/>
    <s v="USD"/>
    <n v="1427076840"/>
    <x v="1041"/>
    <b v="0"/>
    <x v="119"/>
    <b v="1"/>
    <s v="theater/plays"/>
    <x v="934"/>
    <n v="113.56666666666666"/>
    <x v="3"/>
    <x v="4"/>
  </r>
  <r>
    <n v="63"/>
    <x v="1041"/>
    <s v="The Attic is my first short film.  Please help me with post production and distribution so that I can let it out into the world"/>
    <n v="2000"/>
    <n v="2270.37"/>
    <x v="0"/>
    <x v="0"/>
    <s v="USD"/>
    <n v="1388206740"/>
    <x v="1042"/>
    <b v="0"/>
    <x v="334"/>
    <b v="1"/>
    <s v="film &amp; video/shorts"/>
    <x v="935"/>
    <n v="35.474531249999998"/>
    <x v="4"/>
    <x v="6"/>
  </r>
  <r>
    <n v="242"/>
    <x v="1042"/>
    <s v="An unprecedented feature-length documentary film about Maine's tribal, oft-misunderstood ice fishing sub-culture."/>
    <n v="13000"/>
    <n v="14750"/>
    <x v="0"/>
    <x v="0"/>
    <s v="USD"/>
    <n v="1324381790"/>
    <x v="1043"/>
    <b v="1"/>
    <x v="404"/>
    <b v="1"/>
    <s v="film &amp; video/documentary"/>
    <x v="936"/>
    <n v="73.019801980198025"/>
    <x v="4"/>
    <x v="14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x v="1044"/>
    <b v="0"/>
    <x v="344"/>
    <b v="1"/>
    <s v="theater/plays"/>
    <x v="937"/>
    <n v="83.42647058823529"/>
    <x v="3"/>
    <x v="4"/>
  </r>
  <r>
    <n v="3765"/>
    <x v="1044"/>
    <s v="An new musical from Laura Grill &amp; Misha Chowdhury about relationships, Relationships, and the moments that change everything."/>
    <n v="7000"/>
    <n v="7942"/>
    <x v="0"/>
    <x v="0"/>
    <s v="USD"/>
    <n v="1406745482"/>
    <x v="1045"/>
    <b v="0"/>
    <x v="220"/>
    <b v="1"/>
    <s v="theater/musical"/>
    <x v="938"/>
    <n v="74.224299065420567"/>
    <x v="3"/>
    <x v="20"/>
  </r>
  <r>
    <n v="3554"/>
    <x v="1045"/>
    <s v="MASKS is a dramedy dealing with what it means to be alive, the reliability of identity, and what it means to suffer."/>
    <n v="5000"/>
    <n v="5671.11"/>
    <x v="0"/>
    <x v="0"/>
    <s v="USD"/>
    <n v="1423674000"/>
    <x v="1046"/>
    <b v="0"/>
    <x v="230"/>
    <b v="1"/>
    <s v="theater/plays"/>
    <x v="939"/>
    <n v="107.00207547169811"/>
    <x v="3"/>
    <x v="4"/>
  </r>
  <r>
    <n v="3469"/>
    <x v="1046"/>
    <s v="Original plays written, performed, and produced by young and diverse theater artists - alumni from Hostos Lincoln Academy in the Bronx."/>
    <n v="2800"/>
    <n v="3175"/>
    <x v="0"/>
    <x v="0"/>
    <s v="USD"/>
    <n v="1461857045"/>
    <x v="1047"/>
    <b v="0"/>
    <x v="271"/>
    <b v="1"/>
    <s v="theater/plays"/>
    <x v="940"/>
    <n v="50.396825396825399"/>
    <x v="3"/>
    <x v="4"/>
  </r>
  <r>
    <n v="2083"/>
    <x v="1047"/>
    <s v="Autumn's Song is working on a debut album that brings accustic / singer-songwriter / piano rock to the central Florida music scene."/>
    <n v="750"/>
    <n v="850"/>
    <x v="0"/>
    <x v="0"/>
    <s v="USD"/>
    <n v="1338830395"/>
    <x v="1048"/>
    <b v="0"/>
    <x v="36"/>
    <b v="1"/>
    <s v="music/indie rock"/>
    <x v="941"/>
    <n v="34"/>
    <x v="2"/>
    <x v="13"/>
  </r>
  <r>
    <n v="2500"/>
    <x v="1048"/>
    <s v="ST's 4th LP has been tracked and mixed, but before he can set it free upon the world, it needs proper mastering and pressing!"/>
    <n v="600"/>
    <n v="680"/>
    <x v="0"/>
    <x v="0"/>
    <s v="USD"/>
    <n v="1340476375"/>
    <x v="1049"/>
    <b v="0"/>
    <x v="231"/>
    <b v="1"/>
    <s v="music/indie rock"/>
    <x v="941"/>
    <n v="23.448275862068964"/>
    <x v="2"/>
    <x v="13"/>
  </r>
  <r>
    <n v="3475"/>
    <x v="1049"/>
    <s v="Score is a musical play inspired by true stories of parents who have recovered from addiction and regained their children."/>
    <n v="300"/>
    <n v="340"/>
    <x v="0"/>
    <x v="1"/>
    <s v="GBP"/>
    <n v="1414972800"/>
    <x v="1050"/>
    <b v="0"/>
    <x v="118"/>
    <b v="1"/>
    <s v="theater/plays"/>
    <x v="941"/>
    <n v="20"/>
    <x v="3"/>
    <x v="4"/>
  </r>
  <r>
    <n v="2812"/>
    <x v="1050"/>
    <s v="&quot;A short, nasty and razor sharp play in one of Toronto's hottest new &quot;off-off Broadway&quot; style venues."/>
    <n v="5000"/>
    <n v="5665"/>
    <x v="0"/>
    <x v="7"/>
    <s v="CAD"/>
    <n v="1428292800"/>
    <x v="1051"/>
    <b v="0"/>
    <x v="348"/>
    <b v="1"/>
    <s v="theater/plays"/>
    <x v="942"/>
    <n v="68.253012048192772"/>
    <x v="3"/>
    <x v="4"/>
  </r>
  <r>
    <n v="2101"/>
    <x v="1051"/>
    <s v="Hey everyone, we are back with our first full length release, &quot;The Bite And The Boogie&quot; and we need your help to get it printed!"/>
    <n v="2000"/>
    <n v="2265"/>
    <x v="0"/>
    <x v="0"/>
    <s v="USD"/>
    <n v="1329104114"/>
    <x v="1052"/>
    <b v="0"/>
    <x v="117"/>
    <b v="1"/>
    <s v="music/indie rock"/>
    <x v="943"/>
    <n v="51.477272727272727"/>
    <x v="2"/>
    <x v="13"/>
  </r>
  <r>
    <n v="3014"/>
    <x v="1052"/>
    <s v="Help build an immersion experience for kids to have fun with Santa and make their Christmas season shine just a little bit brighter."/>
    <n v="25000"/>
    <n v="28276"/>
    <x v="0"/>
    <x v="0"/>
    <s v="USD"/>
    <n v="1415163600"/>
    <x v="1053"/>
    <b v="0"/>
    <x v="408"/>
    <b v="1"/>
    <s v="theater/spaces"/>
    <x v="944"/>
    <n v="50.764811490125673"/>
    <x v="3"/>
    <x v="12"/>
  </r>
  <r>
    <n v="118"/>
    <x v="1053"/>
    <s v="When a ruthless hit-man is 'denounced' from the mafia, his old enemies declare war."/>
    <n v="5000"/>
    <n v="5651.58"/>
    <x v="0"/>
    <x v="0"/>
    <s v="USD"/>
    <n v="1311902236"/>
    <x v="1054"/>
    <b v="0"/>
    <x v="127"/>
    <b v="1"/>
    <s v="film &amp; video/shorts"/>
    <x v="945"/>
    <n v="144.91230769230768"/>
    <x v="4"/>
    <x v="6"/>
  </r>
  <r>
    <n v="2538"/>
    <x v="1054"/>
    <s v="I will record 2 of Tomaso Albinoni's concertos for 2 oboes playing both parts myself."/>
    <n v="18000"/>
    <n v="20343.169999999998"/>
    <x v="0"/>
    <x v="0"/>
    <s v="USD"/>
    <n v="1361681940"/>
    <x v="1055"/>
    <b v="0"/>
    <x v="167"/>
    <b v="1"/>
    <s v="music/classical music"/>
    <x v="946"/>
    <n v="109.96308108108107"/>
    <x v="2"/>
    <x v="18"/>
  </r>
  <r>
    <n v="332"/>
    <x v="1055"/>
    <s v="A groundbreaking new film by Kenny Ausubel &amp; Louie Schwartzberg, featuring John Cleese, based on the work of Richard Tarnas."/>
    <n v="100000"/>
    <n v="113015"/>
    <x v="0"/>
    <x v="0"/>
    <s v="USD"/>
    <n v="1446019200"/>
    <x v="1056"/>
    <b v="1"/>
    <x v="282"/>
    <b v="1"/>
    <s v="film &amp; video/documentary"/>
    <x v="947"/>
    <n v="203.63063063063063"/>
    <x v="4"/>
    <x v="14"/>
  </r>
  <r>
    <n v="2015"/>
    <x v="1056"/>
    <s v="ExtraCore is a 1&quot; x 1&quot; 22 I/O pin Arduino Compatible. It's 1.7 grams and 16mhz of tiny Arduino style coolness."/>
    <n v="7200"/>
    <n v="8136.01"/>
    <x v="0"/>
    <x v="0"/>
    <s v="USD"/>
    <n v="1315602163"/>
    <x v="1057"/>
    <b v="1"/>
    <x v="409"/>
    <b v="1"/>
    <s v="technology/hardware"/>
    <x v="948"/>
    <n v="50.222283950617282"/>
    <x v="0"/>
    <x v="0"/>
  </r>
  <r>
    <n v="1620"/>
    <x v="1057"/>
    <s v="Kickstarting my music career with 300 hard copy CDs of my first release."/>
    <n v="1000"/>
    <n v="1130"/>
    <x v="0"/>
    <x v="0"/>
    <s v="USD"/>
    <n v="1361606940"/>
    <x v="1058"/>
    <b v="0"/>
    <x v="118"/>
    <b v="1"/>
    <s v="music/rock"/>
    <x v="949"/>
    <n v="66.470588235294116"/>
    <x v="2"/>
    <x v="2"/>
  </r>
  <r>
    <n v="3619"/>
    <x v="1058"/>
    <s v="We are a fledgling theatre company based in Atlanta looking to fund our first show, Sincerity Forever by playwright Mac Wellman."/>
    <n v="1000"/>
    <n v="1130"/>
    <x v="0"/>
    <x v="0"/>
    <s v="USD"/>
    <n v="1479592800"/>
    <x v="1059"/>
    <b v="0"/>
    <x v="118"/>
    <b v="1"/>
    <s v="theater/plays"/>
    <x v="949"/>
    <n v="66.470588235294116"/>
    <x v="3"/>
    <x v="4"/>
  </r>
  <r>
    <n v="3752"/>
    <x v="1059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60"/>
    <b v="0"/>
    <x v="134"/>
    <b v="1"/>
    <s v="theater/musical"/>
    <x v="949"/>
    <n v="37.666666666666664"/>
    <x v="3"/>
    <x v="20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x v="1061"/>
    <b v="0"/>
    <x v="189"/>
    <b v="1"/>
    <s v="music/classical music"/>
    <x v="950"/>
    <n v="136.90909090909091"/>
    <x v="2"/>
    <x v="18"/>
  </r>
  <r>
    <n v="1672"/>
    <x v="1061"/>
    <s v="Sweet, sweet harmonies from Portland Oregon's premiere high school women's a cappella group."/>
    <n v="1700"/>
    <n v="1920"/>
    <x v="0"/>
    <x v="0"/>
    <s v="USD"/>
    <n v="1338824730"/>
    <x v="1062"/>
    <b v="0"/>
    <x v="137"/>
    <b v="1"/>
    <s v="music/pop"/>
    <x v="951"/>
    <n v="39.183673469387756"/>
    <x v="2"/>
    <x v="7"/>
  </r>
  <r>
    <n v="74"/>
    <x v="1062"/>
    <s v="La nuit est devenue le lieu de la terreur. Alors qu'un couvre-feu est imposÃ©, une petite fille est enlevÃ©e par un rapace nocturne."/>
    <n v="500"/>
    <n v="564.66"/>
    <x v="0"/>
    <x v="3"/>
    <s v="EUR"/>
    <n v="1453376495"/>
    <x v="1063"/>
    <b v="0"/>
    <x v="231"/>
    <b v="1"/>
    <s v="film &amp; video/shorts"/>
    <x v="952"/>
    <n v="19.471034482758618"/>
    <x v="4"/>
    <x v="6"/>
  </r>
  <r>
    <n v="326"/>
    <x v="1063"/>
    <s v="An inspiring story of love and resilience after tragedy strikes humanitarian Maggie Doyne, mother to 49 Nepali children."/>
    <n v="150000"/>
    <n v="169394.6"/>
    <x v="0"/>
    <x v="0"/>
    <s v="USD"/>
    <n v="1489532220"/>
    <x v="1064"/>
    <b v="1"/>
    <x v="410"/>
    <b v="1"/>
    <s v="film &amp; video/documentary"/>
    <x v="953"/>
    <n v="147.17167680278018"/>
    <x v="4"/>
    <x v="14"/>
  </r>
  <r>
    <n v="3154"/>
    <x v="1064"/>
    <s v="Hilarious play about two parents obsessed with getting their kid into the best pre-school and are willing to do ANYTHING to get him in!"/>
    <n v="7000"/>
    <n v="7905"/>
    <x v="0"/>
    <x v="0"/>
    <s v="USD"/>
    <n v="1333310458"/>
    <x v="1065"/>
    <b v="1"/>
    <x v="403"/>
    <b v="1"/>
    <s v="theater/plays"/>
    <x v="954"/>
    <n v="64.268292682926827"/>
    <x v="3"/>
    <x v="4"/>
  </r>
  <r>
    <n v="249"/>
    <x v="1065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66"/>
    <b v="1"/>
    <x v="411"/>
    <b v="1"/>
    <s v="film &amp; video/documentary"/>
    <x v="955"/>
    <n v="48.051063829787232"/>
    <x v="4"/>
    <x v="14"/>
  </r>
  <r>
    <n v="2481"/>
    <x v="1066"/>
    <s v="To support the media blitz for their brand-new album, the band is offering a Kickstarter-only EP and other amazing premiums."/>
    <n v="4000"/>
    <n v="4516.4399999999996"/>
    <x v="0"/>
    <x v="0"/>
    <s v="USD"/>
    <n v="1335799808"/>
    <x v="1067"/>
    <b v="0"/>
    <x v="144"/>
    <b v="1"/>
    <s v="music/indie rock"/>
    <x v="956"/>
    <n v="47.541473684210523"/>
    <x v="2"/>
    <x v="13"/>
  </r>
  <r>
    <n v="3478"/>
    <x v="1067"/>
    <s v="Bare Theatre takes on Shakespeare's most notorious &quot;problem play,&quot; which asks how far we are willing to go to do what is right."/>
    <n v="2000"/>
    <n v="2257"/>
    <x v="0"/>
    <x v="0"/>
    <s v="USD"/>
    <n v="1426539600"/>
    <x v="1068"/>
    <b v="0"/>
    <x v="258"/>
    <b v="1"/>
    <s v="theater/plays"/>
    <x v="957"/>
    <n v="39.596491228070178"/>
    <x v="3"/>
    <x v="4"/>
  </r>
  <r>
    <n v="3604"/>
    <x v="1068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69"/>
    <b v="0"/>
    <x v="381"/>
    <b v="1"/>
    <s v="theater/plays"/>
    <x v="958"/>
    <n v="49.05797101449275"/>
    <x v="3"/>
    <x v="4"/>
  </r>
  <r>
    <n v="3004"/>
    <x v="1069"/>
    <s v="The Agawam Cinemas is to be successfully reopened by new ownership and the twin theaters must be converted to digital projection."/>
    <n v="40000"/>
    <n v="45126"/>
    <x v="0"/>
    <x v="0"/>
    <s v="USD"/>
    <n v="1416089324"/>
    <x v="1070"/>
    <b v="0"/>
    <x v="412"/>
    <b v="1"/>
    <s v="theater/spaces"/>
    <x v="959"/>
    <n v="162.90974729241879"/>
    <x v="3"/>
    <x v="12"/>
  </r>
  <r>
    <n v="1659"/>
    <x v="1070"/>
    <s v="The long awaited Christmas EP is in session! We need your help to get it professionally mixed, produced and manufactured."/>
    <n v="500"/>
    <n v="564"/>
    <x v="0"/>
    <x v="1"/>
    <s v="GBP"/>
    <n v="1387281600"/>
    <x v="1071"/>
    <b v="0"/>
    <x v="50"/>
    <b v="1"/>
    <s v="music/pop"/>
    <x v="960"/>
    <n v="12.533333333333333"/>
    <x v="2"/>
    <x v="7"/>
  </r>
  <r>
    <n v="2497"/>
    <x v="1071"/>
    <s v="Joe Rut captures his eccentrically funny and moving songs live with an 8-piece band + special guests.  Help him release it!!!"/>
    <n v="4000"/>
    <n v="4510.8599999999997"/>
    <x v="0"/>
    <x v="0"/>
    <s v="USD"/>
    <n v="1312578338"/>
    <x v="1072"/>
    <b v="0"/>
    <x v="246"/>
    <b v="1"/>
    <s v="music/indie rock"/>
    <x v="961"/>
    <n v="80.551071428571419"/>
    <x v="2"/>
    <x v="13"/>
  </r>
  <r>
    <n v="3680"/>
    <x v="1072"/>
    <s v="In The Dudleys! family memories are brought to life as a malfunctioning 8-bit video game. Press Start."/>
    <n v="3000"/>
    <n v="3383"/>
    <x v="0"/>
    <x v="0"/>
    <s v="USD"/>
    <n v="1475664834"/>
    <x v="1073"/>
    <b v="0"/>
    <x v="204"/>
    <b v="1"/>
    <s v="theater/plays"/>
    <x v="962"/>
    <n v="99.5"/>
    <x v="3"/>
    <x v="4"/>
  </r>
  <r>
    <n v="3489"/>
    <x v="1073"/>
    <s v="A brilliant play by Will Eno. An exciting, young theatre company. A production that promises to wow. You wouldn't want to miss it."/>
    <n v="5000"/>
    <n v="5635"/>
    <x v="0"/>
    <x v="1"/>
    <s v="GBP"/>
    <n v="1400965200"/>
    <x v="1074"/>
    <b v="0"/>
    <x v="263"/>
    <b v="1"/>
    <s v="theater/plays"/>
    <x v="963"/>
    <n v="78.263888888888886"/>
    <x v="3"/>
    <x v="4"/>
  </r>
  <r>
    <n v="2253"/>
    <x v="1074"/>
    <s v="ZoMbushed! - a solo/co-op action zombie survival card game where players must fight to survive by overcoming obstacles and monsters."/>
    <n v="8000"/>
    <n v="9015"/>
    <x v="0"/>
    <x v="0"/>
    <s v="USD"/>
    <n v="1447862947"/>
    <x v="1075"/>
    <b v="0"/>
    <x v="109"/>
    <b v="1"/>
    <s v="games/tabletop games"/>
    <x v="964"/>
    <n v="107.32142857142857"/>
    <x v="1"/>
    <x v="1"/>
  </r>
  <r>
    <n v="319"/>
    <x v="1075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76"/>
    <b v="1"/>
    <x v="279"/>
    <b v="1"/>
    <s v="film &amp; video/documentary"/>
    <x v="965"/>
    <n v="110.47058823529412"/>
    <x v="4"/>
    <x v="14"/>
  </r>
  <r>
    <n v="241"/>
    <x v="1076"/>
    <s v="&quot;LESLIE&quot; explores the unapologetic life of Leslie Cochran, the thong-clad homeless man turned cultural icon in the heart of Texas."/>
    <n v="36400"/>
    <n v="41000"/>
    <x v="0"/>
    <x v="0"/>
    <s v="USD"/>
    <n v="1419180304"/>
    <x v="1077"/>
    <b v="1"/>
    <x v="413"/>
    <b v="1"/>
    <s v="film &amp; video/documentary"/>
    <x v="966"/>
    <n v="109.04255319148936"/>
    <x v="4"/>
    <x v="14"/>
  </r>
  <r>
    <n v="3034"/>
    <x v="1077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78"/>
    <b v="0"/>
    <x v="414"/>
    <b v="1"/>
    <s v="theater/spaces"/>
    <x v="967"/>
    <n v="89.314285714285717"/>
    <x v="3"/>
    <x v="12"/>
  </r>
  <r>
    <n v="3325"/>
    <x v="1078"/>
    <s v="Innovative Theatre Company Needs You To Reach Funding Requirements. We Are So Close We Can Smell It! Thank You In Advance."/>
    <n v="400"/>
    <n v="450"/>
    <x v="0"/>
    <x v="1"/>
    <s v="GBP"/>
    <n v="1428256277"/>
    <x v="1079"/>
    <b v="0"/>
    <x v="134"/>
    <b v="1"/>
    <s v="theater/plays"/>
    <x v="968"/>
    <n v="30"/>
    <x v="3"/>
    <x v="4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x v="1080"/>
    <b v="0"/>
    <x v="103"/>
    <b v="1"/>
    <s v="theater/plays"/>
    <x v="968"/>
    <n v="64.285714285714292"/>
    <x v="3"/>
    <x v="4"/>
  </r>
  <r>
    <n v="650"/>
    <x v="1080"/>
    <s v="This project is designed to obtain flash drive bracelets with a child's information on it for parents to wear in case of emergencies"/>
    <n v="1500"/>
    <n v="1686"/>
    <x v="0"/>
    <x v="0"/>
    <s v="USD"/>
    <n v="1418953984"/>
    <x v="1081"/>
    <b v="0"/>
    <x v="201"/>
    <b v="1"/>
    <s v="technology/wearables"/>
    <x v="969"/>
    <n v="35.125"/>
    <x v="0"/>
    <x v="3"/>
  </r>
  <r>
    <n v="1036"/>
    <x v="1081"/>
    <s v="Help this Soulful &amp; Cinematic Glitch-Pop Songwriter Bring her Music to the World!  (And your Ears:)"/>
    <n v="4500"/>
    <n v="5056.22"/>
    <x v="0"/>
    <x v="0"/>
    <s v="USD"/>
    <n v="1357545600"/>
    <x v="1082"/>
    <b v="0"/>
    <x v="330"/>
    <b v="1"/>
    <s v="music/electronic music"/>
    <x v="970"/>
    <n v="23.963127962085309"/>
    <x v="2"/>
    <x v="10"/>
  </r>
  <r>
    <n v="3238"/>
    <x v="1082"/>
    <s v="A bit of role-play never hurt anyone, right? Two maids play a game of murder. Genet's THE MAIDS in a visceral production by ALL BARE."/>
    <n v="2800"/>
    <n v="3145"/>
    <x v="0"/>
    <x v="1"/>
    <s v="GBP"/>
    <n v="1435752898"/>
    <x v="1083"/>
    <b v="1"/>
    <x v="82"/>
    <b v="1"/>
    <s v="theater/plays"/>
    <x v="971"/>
    <n v="39.810126582278478"/>
    <x v="3"/>
    <x v="4"/>
  </r>
  <r>
    <n v="400"/>
    <x v="1083"/>
    <s v="A documentary film on a sustainable, grassroots effort to fight malnutrition in Indonesia.  And it's organic!"/>
    <n v="10000"/>
    <n v="11230.25"/>
    <x v="0"/>
    <x v="0"/>
    <s v="USD"/>
    <n v="1400297400"/>
    <x v="1084"/>
    <b v="0"/>
    <x v="299"/>
    <b v="1"/>
    <s v="film &amp; video/documentary"/>
    <x v="972"/>
    <n v="181.13306451612902"/>
    <x v="4"/>
    <x v="14"/>
  </r>
  <r>
    <n v="2706"/>
    <x v="1084"/>
    <s v="A place where innovation, food, creativity and performance live year round in a historic building in Pioneer Square."/>
    <n v="35000"/>
    <n v="39304"/>
    <x v="0"/>
    <x v="0"/>
    <s v="USD"/>
    <n v="1413442740"/>
    <x v="1085"/>
    <b v="1"/>
    <x v="39"/>
    <b v="1"/>
    <s v="theater/spaces"/>
    <x v="973"/>
    <n v="149.44486692015209"/>
    <x v="3"/>
    <x v="12"/>
  </r>
  <r>
    <n v="1474"/>
    <x v="1085"/>
    <s v="We ended the Seattle Geekly podcast back in mid 2011, We've been thinking of bringing it back but we need help monetarily."/>
    <n v="3000"/>
    <n v="3368"/>
    <x v="0"/>
    <x v="0"/>
    <s v="USD"/>
    <n v="1379093292"/>
    <x v="1086"/>
    <b v="1"/>
    <x v="313"/>
    <b v="1"/>
    <s v="publishing/radio &amp; podcasts"/>
    <x v="974"/>
    <n v="44.315789473684212"/>
    <x v="5"/>
    <x v="8"/>
  </r>
  <r>
    <n v="2162"/>
    <x v="1086"/>
    <s v="Then &amp; Now is the 1st Solo album from me Ian Stewart. To learn more about me, my music, and my life visit www.ianstewartlive.com"/>
    <n v="4500"/>
    <n v="5052"/>
    <x v="0"/>
    <x v="0"/>
    <s v="USD"/>
    <n v="1406226191"/>
    <x v="1087"/>
    <b v="0"/>
    <x v="197"/>
    <b v="1"/>
    <s v="music/rock"/>
    <x v="974"/>
    <n v="87.103448275862064"/>
    <x v="2"/>
    <x v="2"/>
  </r>
  <r>
    <n v="3170"/>
    <x v="1087"/>
    <s v="An emotionally-charged journey through the history of black women in America told in reverse."/>
    <n v="2000"/>
    <n v="2245"/>
    <x v="0"/>
    <x v="0"/>
    <s v="USD"/>
    <n v="1404273600"/>
    <x v="1088"/>
    <b v="1"/>
    <x v="326"/>
    <b v="1"/>
    <s v="theater/plays"/>
    <x v="975"/>
    <n v="31.619718309859156"/>
    <x v="3"/>
    <x v="4"/>
  </r>
  <r>
    <n v="3263"/>
    <x v="1088"/>
    <s v="Shakespeare's bloodiest tragedy, performed and produced exclusively by women."/>
    <n v="2500"/>
    <n v="2804.16"/>
    <x v="0"/>
    <x v="0"/>
    <s v="USD"/>
    <n v="1446238800"/>
    <x v="1089"/>
    <b v="1"/>
    <x v="344"/>
    <b v="1"/>
    <s v="theater/plays"/>
    <x v="976"/>
    <n v="41.237647058823526"/>
    <x v="3"/>
    <x v="4"/>
  </r>
  <r>
    <n v="1223"/>
    <x v="1089"/>
    <s v="A photography book focusing on the people rather than the nature at Yosemite National Park."/>
    <n v="19800"/>
    <n v="22197"/>
    <x v="0"/>
    <x v="0"/>
    <s v="USD"/>
    <n v="1478754909"/>
    <x v="1090"/>
    <b v="0"/>
    <x v="90"/>
    <b v="1"/>
    <s v="photography/photobooks"/>
    <x v="977"/>
    <n v="116.21465968586388"/>
    <x v="6"/>
    <x v="9"/>
  </r>
  <r>
    <n v="384"/>
    <x v="1090"/>
    <s v="This documentary is about Last Chance Corral in Athens, Ohio and their heroic work saving nurse mare foals from imminent death."/>
    <n v="20000"/>
    <n v="22421"/>
    <x v="0"/>
    <x v="0"/>
    <s v="USD"/>
    <n v="1420569947"/>
    <x v="1091"/>
    <b v="0"/>
    <x v="415"/>
    <b v="1"/>
    <s v="film &amp; video/documentary"/>
    <x v="978"/>
    <n v="58.540469973890339"/>
    <x v="4"/>
    <x v="14"/>
  </r>
  <r>
    <n v="3285"/>
    <x v="1091"/>
    <s v="A new play by Matthew Gasda"/>
    <n v="4999"/>
    <n v="5604"/>
    <x v="0"/>
    <x v="0"/>
    <s v="USD"/>
    <n v="1488258000"/>
    <x v="1092"/>
    <b v="0"/>
    <x v="248"/>
    <b v="1"/>
    <s v="theater/plays"/>
    <x v="979"/>
    <n v="69.18518518518519"/>
    <x v="3"/>
    <x v="4"/>
  </r>
  <r>
    <n v="2806"/>
    <x v="1092"/>
    <s v="A one woman show about the challenges of being a feminist in a digital age. Touring 6 UK cities. Now with Stretch Goals!"/>
    <n v="3000"/>
    <n v="3363"/>
    <x v="0"/>
    <x v="1"/>
    <s v="GBP"/>
    <n v="1438772400"/>
    <x v="1093"/>
    <b v="0"/>
    <x v="313"/>
    <b v="1"/>
    <s v="theater/plays"/>
    <x v="980"/>
    <n v="44.25"/>
    <x v="3"/>
    <x v="4"/>
  </r>
  <r>
    <n v="2626"/>
    <x v="1093"/>
    <s v="Support the accreditation of our online STEM Mentoring Program with the International Mentoring Association"/>
    <n v="2500"/>
    <n v="2800"/>
    <x v="0"/>
    <x v="0"/>
    <s v="USD"/>
    <n v="1433343869"/>
    <x v="1094"/>
    <b v="0"/>
    <x v="61"/>
    <b v="1"/>
    <s v="technology/space exploration"/>
    <x v="981"/>
    <n v="56"/>
    <x v="0"/>
    <x v="5"/>
  </r>
  <r>
    <n v="3397"/>
    <x v="1094"/>
    <s v="Help a group of recovering alcoholics bring Samuel Beckett's classic to a seaside town!"/>
    <n v="250"/>
    <n v="280"/>
    <x v="0"/>
    <x v="1"/>
    <s v="GBP"/>
    <n v="1455832800"/>
    <x v="1095"/>
    <b v="0"/>
    <x v="133"/>
    <b v="1"/>
    <s v="theater/plays"/>
    <x v="981"/>
    <n v="11.666666666666666"/>
    <x v="3"/>
    <x v="4"/>
  </r>
  <r>
    <n v="3435"/>
    <x v="1095"/>
    <s v="People Of Interest is providing free tickets to &quot;Campo Maldito&quot; for Tenderloin residents who could not otherwise afford to see it."/>
    <n v="1000"/>
    <n v="1120"/>
    <x v="0"/>
    <x v="0"/>
    <s v="USD"/>
    <n v="1470538800"/>
    <x v="1096"/>
    <b v="0"/>
    <x v="108"/>
    <b v="1"/>
    <s v="theater/plays"/>
    <x v="981"/>
    <n v="58.94736842105263"/>
    <x v="3"/>
    <x v="4"/>
  </r>
  <r>
    <n v="1309"/>
    <x v="1096"/>
    <s v="Wicked fun and built for excitement, CORE is the safest and most versatile speaker you've ever worn."/>
    <n v="11500"/>
    <n v="12879"/>
    <x v="1"/>
    <x v="0"/>
    <s v="USD"/>
    <n v="1444943468"/>
    <x v="1097"/>
    <b v="0"/>
    <x v="7"/>
    <b v="0"/>
    <s v="technology/wearables"/>
    <x v="982"/>
    <n v="367.97142857142859"/>
    <x v="0"/>
    <x v="3"/>
  </r>
  <r>
    <n v="3681"/>
    <x v="109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098"/>
    <b v="0"/>
    <x v="176"/>
    <b v="1"/>
    <s v="theater/plays"/>
    <x v="983"/>
    <n v="62.166666666666664"/>
    <x v="3"/>
    <x v="4"/>
  </r>
  <r>
    <n v="394"/>
    <x v="1098"/>
    <s v="A sweeping portrait of daily life in Taranto in an effort to raise awareness and preserve its cultural and architectural heritage."/>
    <n v="4700"/>
    <n v="5259"/>
    <x v="0"/>
    <x v="8"/>
    <s v="EUR"/>
    <n v="1460918282"/>
    <x v="1099"/>
    <b v="0"/>
    <x v="61"/>
    <b v="1"/>
    <s v="film &amp; video/documentary"/>
    <x v="984"/>
    <n v="105.18"/>
    <x v="4"/>
    <x v="14"/>
  </r>
  <r>
    <n v="1395"/>
    <x v="1099"/>
    <s v="Help Quiet Oaks record their debut album!!!"/>
    <n v="3500"/>
    <n v="3916"/>
    <x v="0"/>
    <x v="0"/>
    <s v="USD"/>
    <n v="1484430481"/>
    <x v="1100"/>
    <b v="0"/>
    <x v="319"/>
    <b v="1"/>
    <s v="music/rock"/>
    <x v="985"/>
    <n v="47.756097560975611"/>
    <x v="2"/>
    <x v="2"/>
  </r>
  <r>
    <n v="312"/>
    <x v="1100"/>
    <s v="The Kickstarter-funded SparkTruck has completed its 15,323 mile roadtrip. Now itâ€™s time to share the story through a short documentary."/>
    <n v="8000"/>
    <n v="8950"/>
    <x v="0"/>
    <x v="0"/>
    <s v="USD"/>
    <n v="1365973432"/>
    <x v="1101"/>
    <b v="1"/>
    <x v="384"/>
    <b v="1"/>
    <s v="film &amp; video/documentary"/>
    <x v="986"/>
    <n v="61.301369863013697"/>
    <x v="4"/>
    <x v="14"/>
  </r>
  <r>
    <n v="1511"/>
    <x v="110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102"/>
    <b v="1"/>
    <x v="9"/>
    <b v="1"/>
    <s v="photography/photobooks"/>
    <x v="987"/>
    <n v="75.975728155339809"/>
    <x v="6"/>
    <x v="9"/>
  </r>
  <r>
    <n v="795"/>
    <x v="1102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103"/>
    <b v="0"/>
    <x v="358"/>
    <b v="1"/>
    <s v="music/rock"/>
    <x v="988"/>
    <n v="85.054347826086953"/>
    <x v="2"/>
    <x v="2"/>
  </r>
  <r>
    <n v="378"/>
    <x v="1103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104"/>
    <b v="0"/>
    <x v="348"/>
    <b v="1"/>
    <s v="film &amp; video/documentary"/>
    <x v="989"/>
    <n v="40.397590361445786"/>
    <x v="4"/>
    <x v="14"/>
  </r>
  <r>
    <n v="1029"/>
    <x v="1104"/>
    <s v="We want to recreate last years massive Valborgparty in Lund but this time even bigger!"/>
    <n v="10000"/>
    <n v="11176"/>
    <x v="0"/>
    <x v="10"/>
    <s v="SEK"/>
    <n v="1428184740"/>
    <x v="1105"/>
    <b v="0"/>
    <x v="217"/>
    <b v="1"/>
    <s v="music/electronic music"/>
    <x v="990"/>
    <n v="79.262411347517727"/>
    <x v="2"/>
    <x v="10"/>
  </r>
  <r>
    <n v="27"/>
    <x v="1105"/>
    <s v="B-Rabbit is a hilarious depiction of immigrating to New Zealand and the life you desperately tried to leave behind."/>
    <n v="20000"/>
    <n v="22345"/>
    <x v="0"/>
    <x v="11"/>
    <s v="NZD"/>
    <n v="1416113833"/>
    <x v="1106"/>
    <b v="0"/>
    <x v="416"/>
    <b v="1"/>
    <s v="film &amp; video/television"/>
    <x v="991"/>
    <n v="148.96666666666667"/>
    <x v="4"/>
    <x v="16"/>
  </r>
  <r>
    <n v="2546"/>
    <x v="1106"/>
    <s v="We want to release an album of choral music by acclaimed Finnish composer Jaakko MÃ¤ntyjÃ¤rvi in 2014"/>
    <n v="3500"/>
    <n v="3910"/>
    <x v="0"/>
    <x v="0"/>
    <s v="USD"/>
    <n v="1380949200"/>
    <x v="1107"/>
    <b v="0"/>
    <x v="187"/>
    <b v="1"/>
    <s v="music/classical music"/>
    <x v="992"/>
    <n v="60.153846153846153"/>
    <x v="2"/>
    <x v="18"/>
  </r>
  <r>
    <n v="3383"/>
    <x v="1107"/>
    <s v="Art imitates life: This prophetic 1960 satire follows presidential candidates who stop at nothing to capture their party's nomination."/>
    <n v="1750"/>
    <n v="1955"/>
    <x v="0"/>
    <x v="0"/>
    <s v="USD"/>
    <n v="1466707620"/>
    <x v="1108"/>
    <b v="0"/>
    <x v="119"/>
    <b v="1"/>
    <s v="theater/plays"/>
    <x v="992"/>
    <n v="65.166666666666671"/>
    <x v="3"/>
    <x v="4"/>
  </r>
  <r>
    <n v="752"/>
    <x v="1108"/>
    <s v="A raw, honest encounter of my colourful journey trying to escape accepting I had Epilepsy &amp; how I found my super powers along the way"/>
    <n v="5000"/>
    <n v="5585"/>
    <x v="0"/>
    <x v="6"/>
    <s v="AUD"/>
    <n v="1476615600"/>
    <x v="1109"/>
    <b v="0"/>
    <x v="52"/>
    <b v="1"/>
    <s v="publishing/nonfiction"/>
    <x v="993"/>
    <n v="53.19047619047619"/>
    <x v="5"/>
    <x v="15"/>
  </r>
  <r>
    <n v="1358"/>
    <x v="1109"/>
    <s v="I am working on a book about what people do when they visit Masada, an ancient fortress in the Judean desert."/>
    <n v="3000"/>
    <n v="3350"/>
    <x v="0"/>
    <x v="0"/>
    <s v="USD"/>
    <n v="1309009323"/>
    <x v="1110"/>
    <b v="0"/>
    <x v="137"/>
    <b v="1"/>
    <s v="publishing/nonfiction"/>
    <x v="994"/>
    <n v="68.367346938775512"/>
    <x v="5"/>
    <x v="15"/>
  </r>
  <r>
    <n v="1677"/>
    <x v="1110"/>
    <s v="It's time to record my new album. Studio, musicians and arranger are ready, are you coming on this journey with me?"/>
    <n v="6000"/>
    <n v="6700"/>
    <x v="0"/>
    <x v="8"/>
    <s v="EUR"/>
    <n v="1460786340"/>
    <x v="1111"/>
    <b v="0"/>
    <x v="307"/>
    <b v="1"/>
    <s v="music/pop"/>
    <x v="994"/>
    <n v="159.52380952380952"/>
    <x v="2"/>
    <x v="7"/>
  </r>
  <r>
    <n v="1379"/>
    <x v="1111"/>
    <s v="---------The long-awaited debut full-length from Justin Ruddy--------"/>
    <n v="10000"/>
    <n v="11160"/>
    <x v="0"/>
    <x v="0"/>
    <s v="USD"/>
    <n v="1433504876"/>
    <x v="1112"/>
    <b v="0"/>
    <x v="49"/>
    <b v="1"/>
    <s v="music/rock"/>
    <x v="995"/>
    <n v="73.907284768211923"/>
    <x v="2"/>
    <x v="2"/>
  </r>
  <r>
    <n v="347"/>
    <x v="1112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113"/>
    <b v="1"/>
    <x v="327"/>
    <b v="1"/>
    <s v="film &amp; video/documentary"/>
    <x v="996"/>
    <n v="117.77361477572559"/>
    <x v="4"/>
    <x v="14"/>
  </r>
  <r>
    <n v="801"/>
    <x v="1113"/>
    <s v="ALL WE WANT TO DO IS DRIVE AROUND AMERICA AND PLAY A BUNCH OF SHOWS, BUT WE DON'T HAVE ANY MONEY..."/>
    <n v="2000"/>
    <n v="2230.4299999999998"/>
    <x v="0"/>
    <x v="0"/>
    <s v="USD"/>
    <n v="1309547120"/>
    <x v="1114"/>
    <b v="0"/>
    <x v="279"/>
    <b v="1"/>
    <s v="music/rock"/>
    <x v="997"/>
    <n v="43.733921568627444"/>
    <x v="2"/>
    <x v="2"/>
  </r>
  <r>
    <n v="2839"/>
    <x v="1114"/>
    <s v="Help us tour our brand new show &quot;Stripe and Spot (Learn to) Get Along&quot; to neighborhoods throughout the Twin Cities metro area!"/>
    <n v="3500"/>
    <n v="3900"/>
    <x v="0"/>
    <x v="0"/>
    <s v="USD"/>
    <n v="1408942740"/>
    <x v="1115"/>
    <b v="0"/>
    <x v="257"/>
    <b v="1"/>
    <s v="theater/plays"/>
    <x v="998"/>
    <n v="125.80645161290323"/>
    <x v="3"/>
    <x v="4"/>
  </r>
  <r>
    <n v="2210"/>
    <x v="1115"/>
    <s v="Influenced by Little Dragon, J. Dilla, Erykah Badu &amp; Beach House, this genre-defying record fuses hip-hop, soul, pop and electronica."/>
    <n v="4000"/>
    <n v="4457"/>
    <x v="0"/>
    <x v="0"/>
    <s v="USD"/>
    <n v="1334424960"/>
    <x v="1116"/>
    <b v="0"/>
    <x v="263"/>
    <b v="1"/>
    <s v="music/electronic music"/>
    <x v="999"/>
    <n v="61.902777777777779"/>
    <x v="2"/>
    <x v="10"/>
  </r>
  <r>
    <n v="1221"/>
    <x v="1116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17"/>
    <b v="0"/>
    <x v="158"/>
    <b v="1"/>
    <s v="photography/photobooks"/>
    <x v="1000"/>
    <n v="23.796213592233013"/>
    <x v="6"/>
    <x v="9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x v="1118"/>
    <b v="1"/>
    <x v="266"/>
    <b v="1"/>
    <s v="film &amp; video/documentary"/>
    <x v="1001"/>
    <n v="50.18018018018018"/>
    <x v="4"/>
    <x v="14"/>
  </r>
  <r>
    <n v="1506"/>
    <x v="1118"/>
    <s v="A photographic book consisting of 36 colour photographs that explore Holden Lane High School in its final state."/>
    <n v="1500"/>
    <n v="1671"/>
    <x v="0"/>
    <x v="1"/>
    <s v="GBP"/>
    <n v="1406227904"/>
    <x v="1119"/>
    <b v="1"/>
    <x v="249"/>
    <b v="1"/>
    <s v="photography/photobooks"/>
    <x v="1001"/>
    <n v="38.860465116279073"/>
    <x v="6"/>
    <x v="9"/>
  </r>
  <r>
    <n v="307"/>
    <x v="1119"/>
    <s v="Why is grammar important?"/>
    <n v="22000"/>
    <n v="24490"/>
    <x v="0"/>
    <x v="0"/>
    <s v="USD"/>
    <n v="1360276801"/>
    <x v="1120"/>
    <b v="1"/>
    <x v="417"/>
    <b v="1"/>
    <s v="film &amp; video/documentary"/>
    <x v="1002"/>
    <n v="42.517361111111114"/>
    <x v="4"/>
    <x v="14"/>
  </r>
  <r>
    <n v="1477"/>
    <x v="1120"/>
    <s v="WMSE, a community-funded radio station in Milwaukee, WI needs to replace its in-house digital studio to keep live music on the air."/>
    <n v="30000"/>
    <n v="33393"/>
    <x v="0"/>
    <x v="0"/>
    <s v="USD"/>
    <n v="1324609200"/>
    <x v="1121"/>
    <b v="1"/>
    <x v="80"/>
    <b v="1"/>
    <s v="publishing/radio &amp; podcasts"/>
    <x v="1003"/>
    <n v="90.495934959349597"/>
    <x v="5"/>
    <x v="8"/>
  </r>
  <r>
    <n v="2559"/>
    <x v="1121"/>
    <s v="A concert of new music by four composers who have lived in India and been inspired by its music, with the Momenta String Quartet"/>
    <n v="800"/>
    <n v="890"/>
    <x v="0"/>
    <x v="0"/>
    <s v="USD"/>
    <n v="1321385820"/>
    <x v="1122"/>
    <b v="0"/>
    <x v="36"/>
    <b v="1"/>
    <s v="music/classical music"/>
    <x v="1004"/>
    <n v="35.6"/>
    <x v="2"/>
    <x v="18"/>
  </r>
  <r>
    <n v="3246"/>
    <x v="1122"/>
    <s v="The Gray Man isnâ€™t real. Heâ€™s a ghost story, a boogeyman, a tale mothers make up to keep their children safe."/>
    <n v="10000"/>
    <n v="11122"/>
    <x v="0"/>
    <x v="0"/>
    <s v="USD"/>
    <n v="1442030340"/>
    <x v="1123"/>
    <b v="1"/>
    <x v="62"/>
    <b v="1"/>
    <s v="theater/plays"/>
    <x v="1005"/>
    <n v="57.626943005181346"/>
    <x v="3"/>
    <x v="4"/>
  </r>
  <r>
    <n v="3722"/>
    <x v="1123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24"/>
    <b v="0"/>
    <x v="7"/>
    <b v="1"/>
    <s v="theater/plays"/>
    <x v="1006"/>
    <n v="47.657142857142858"/>
    <x v="3"/>
    <x v="4"/>
  </r>
  <r>
    <n v="1887"/>
    <x v="1124"/>
    <s v="Our dream of recording our second single in London and making it big in the UK is closer than ever! Do you want to be a part of it?"/>
    <n v="3000"/>
    <n v="3335"/>
    <x v="0"/>
    <x v="8"/>
    <s v="EUR"/>
    <n v="1449178200"/>
    <x v="1125"/>
    <b v="0"/>
    <x v="278"/>
    <b v="1"/>
    <s v="music/indie rock"/>
    <x v="1007"/>
    <n v="416.875"/>
    <x v="2"/>
    <x v="13"/>
  </r>
  <r>
    <n v="3163"/>
    <x v="1125"/>
    <s v="We are a group of actors reviving a play called &quot;Sonny Under the Assumption&quot; to bring to Toronto, Canada this summer..."/>
    <n v="13000"/>
    <n v="14450"/>
    <x v="0"/>
    <x v="0"/>
    <s v="USD"/>
    <n v="1402855525"/>
    <x v="1126"/>
    <b v="1"/>
    <x v="263"/>
    <b v="1"/>
    <s v="theater/plays"/>
    <x v="1008"/>
    <n v="200.69444444444446"/>
    <x v="3"/>
    <x v="4"/>
  </r>
  <r>
    <n v="265"/>
    <x v="112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27"/>
    <b v="1"/>
    <x v="197"/>
    <b v="1"/>
    <s v="film &amp; video/documentary"/>
    <x v="1009"/>
    <n v="95.775862068965523"/>
    <x v="4"/>
    <x v="14"/>
  </r>
  <r>
    <n v="2464"/>
    <x v="1127"/>
    <s v="The Enemy Feathers are passing the proverbial hat to see if we can raise enough money to complete Our NEW EP"/>
    <n v="2000"/>
    <n v="2222"/>
    <x v="0"/>
    <x v="7"/>
    <s v="CAD"/>
    <n v="1443641340"/>
    <x v="1128"/>
    <b v="0"/>
    <x v="249"/>
    <b v="1"/>
    <s v="music/indie rock"/>
    <x v="1009"/>
    <n v="51.674418604651166"/>
    <x v="2"/>
    <x v="13"/>
  </r>
  <r>
    <n v="746"/>
    <x v="1128"/>
    <s v="This is a book of letters. Letters to our body parts."/>
    <n v="2987"/>
    <n v="3318"/>
    <x v="0"/>
    <x v="0"/>
    <s v="USD"/>
    <n v="1348372740"/>
    <x v="1129"/>
    <b v="0"/>
    <x v="350"/>
    <b v="1"/>
    <s v="publishing/nonfiction"/>
    <x v="1010"/>
    <n v="34.206185567010309"/>
    <x v="5"/>
    <x v="15"/>
  </r>
  <r>
    <n v="361"/>
    <x v="1129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30"/>
    <b v="0"/>
    <x v="179"/>
    <b v="1"/>
    <s v="film &amp; video/documentary"/>
    <x v="1011"/>
    <n v="109.82189265536722"/>
    <x v="4"/>
    <x v="14"/>
  </r>
  <r>
    <n v="3398"/>
    <x v="1130"/>
    <s v="We're mounting a theatrical adaptation of Lord of the Flies completely student directed, produced, designed, managed and performed."/>
    <n v="4000"/>
    <n v="4443"/>
    <x v="0"/>
    <x v="0"/>
    <s v="USD"/>
    <n v="1416589200"/>
    <x v="1131"/>
    <b v="0"/>
    <x v="187"/>
    <b v="1"/>
    <s v="theater/plays"/>
    <x v="1012"/>
    <n v="68.353846153846149"/>
    <x v="3"/>
    <x v="4"/>
  </r>
  <r>
    <n v="3568"/>
    <x v="1131"/>
    <s v="GK. Jr (for student actors 12 and under) will bring George Macdonald's story to life. 10+ speaking parts &amp; many non-speaking parts!"/>
    <n v="1000"/>
    <n v="1110"/>
    <x v="0"/>
    <x v="0"/>
    <s v="USD"/>
    <n v="1410975994"/>
    <x v="1132"/>
    <b v="0"/>
    <x v="108"/>
    <b v="1"/>
    <s v="theater/plays"/>
    <x v="1013"/>
    <n v="58.421052631578945"/>
    <x v="3"/>
    <x v="4"/>
  </r>
  <r>
    <n v="3661"/>
    <x v="1132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33"/>
    <b v="0"/>
    <x v="20"/>
    <b v="1"/>
    <s v="theater/plays"/>
    <x v="1013"/>
    <n v="92.5"/>
    <x v="3"/>
    <x v="4"/>
  </r>
  <r>
    <n v="3786"/>
    <x v="1133"/>
    <s v="The brainchild of Coleman Peterson and Janice Gilbert.  The funding will be used to professionally record the songs."/>
    <n v="6000"/>
    <n v="6658"/>
    <x v="0"/>
    <x v="0"/>
    <s v="USD"/>
    <n v="1464310475"/>
    <x v="1134"/>
    <b v="0"/>
    <x v="326"/>
    <b v="1"/>
    <s v="theater/musical"/>
    <x v="1014"/>
    <n v="93.774647887323937"/>
    <x v="3"/>
    <x v="20"/>
  </r>
  <r>
    <n v="69"/>
    <x v="1134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35"/>
    <b v="0"/>
    <x v="418"/>
    <b v="1"/>
    <s v="film &amp; video/shorts"/>
    <x v="1015"/>
    <n v="62.327134831460668"/>
    <x v="4"/>
    <x v="6"/>
  </r>
  <r>
    <n v="1280"/>
    <x v="1135"/>
    <s v="Nothing More is recording their forthcoming record and needs to join forces with you to make this album HUGE! "/>
    <n v="15000"/>
    <n v="16636.78"/>
    <x v="0"/>
    <x v="0"/>
    <s v="USD"/>
    <n v="1299003054"/>
    <x v="1136"/>
    <b v="1"/>
    <x v="393"/>
    <b v="1"/>
    <s v="music/rock"/>
    <x v="1016"/>
    <n v="127.97523076923076"/>
    <x v="2"/>
    <x v="2"/>
  </r>
  <r>
    <n v="3683"/>
    <x v="1136"/>
    <s v="A Krumpus Story is a dark holiday comedy for anyone who wants a little more spice in their holiday fare."/>
    <n v="3500"/>
    <n v="3880"/>
    <x v="0"/>
    <x v="0"/>
    <s v="USD"/>
    <n v="1476931696"/>
    <x v="1137"/>
    <b v="0"/>
    <x v="227"/>
    <b v="1"/>
    <s v="theater/plays"/>
    <x v="1017"/>
    <n v="58.787878787878789"/>
    <x v="3"/>
    <x v="4"/>
  </r>
  <r>
    <n v="1741"/>
    <x v="1137"/>
    <s v="A photo journal documenting my experiences and travels across New Zealand"/>
    <n v="1200"/>
    <n v="1330"/>
    <x v="0"/>
    <x v="1"/>
    <s v="GBP"/>
    <n v="1433948671"/>
    <x v="1138"/>
    <b v="0"/>
    <x v="32"/>
    <b v="1"/>
    <s v="photography/photobooks"/>
    <x v="1018"/>
    <n v="25.576923076923077"/>
    <x v="6"/>
    <x v="9"/>
  </r>
  <r>
    <n v="1645"/>
    <x v="1138"/>
    <s v="&quot;All I Have is filled with soaring pianos and bright guitars; heartfelt songs coupled with intuitive melodic compositions&quot;"/>
    <n v="5000"/>
    <n v="5540"/>
    <x v="0"/>
    <x v="0"/>
    <s v="USD"/>
    <n v="1379515740"/>
    <x v="1139"/>
    <b v="0"/>
    <x v="183"/>
    <b v="1"/>
    <s v="music/pop"/>
    <x v="1019"/>
    <n v="554"/>
    <x v="2"/>
    <x v="7"/>
  </r>
  <r>
    <n v="1279"/>
    <x v="1139"/>
    <s v="The Traveling Suitcase is a 3-piece rock outfit from Oshkosh, WI. We have released 2 albums since 2010 and we are ready to record!"/>
    <n v="12516"/>
    <n v="13864.17"/>
    <x v="0"/>
    <x v="0"/>
    <s v="USD"/>
    <n v="1395624170"/>
    <x v="1140"/>
    <b v="1"/>
    <x v="346"/>
    <b v="1"/>
    <s v="music/rock"/>
    <x v="1020"/>
    <n v="73.355396825396824"/>
    <x v="2"/>
    <x v="2"/>
  </r>
  <r>
    <n v="1508"/>
    <x v="1140"/>
    <s v="Destino tells the story of Central American migrants on the arduous trek across Mexico in pursuit of the American Dream."/>
    <n v="18500"/>
    <n v="20491"/>
    <x v="0"/>
    <x v="0"/>
    <s v="USD"/>
    <n v="1403880281"/>
    <x v="1141"/>
    <b v="1"/>
    <x v="330"/>
    <b v="1"/>
    <s v="photography/photobooks"/>
    <x v="1021"/>
    <n v="97.113744075829388"/>
    <x v="6"/>
    <x v="9"/>
  </r>
  <r>
    <n v="3657"/>
    <x v="1141"/>
    <s v="Vi mindes 400-Ã¥ret for Shakespeares dÃ¸d ved at producere en forestilling, som indeholder alt det, som vi kender Shakespeare for."/>
    <n v="2000"/>
    <n v="2215"/>
    <x v="0"/>
    <x v="15"/>
    <s v="DKK"/>
    <n v="1464817320"/>
    <x v="1142"/>
    <b v="0"/>
    <x v="135"/>
    <b v="1"/>
    <s v="theater/plays"/>
    <x v="1022"/>
    <n v="110.75"/>
    <x v="3"/>
    <x v="4"/>
  </r>
  <r>
    <n v="2082"/>
    <x v="1142"/>
    <s v="Local bay area band looking to share our vision with people, looking to create something we are proud of, no more bedroom recordings!"/>
    <n v="1500"/>
    <n v="1661"/>
    <x v="0"/>
    <x v="0"/>
    <s v="USD"/>
    <n v="1322106796"/>
    <x v="1143"/>
    <b v="0"/>
    <x v="235"/>
    <b v="1"/>
    <s v="music/indie rock"/>
    <x v="1023"/>
    <n v="43.710526315789473"/>
    <x v="2"/>
    <x v="13"/>
  </r>
  <r>
    <n v="3251"/>
    <x v="1143"/>
    <s v="Self-Titled: A Live (Theatrical) Mixtape. An evening of short plays and music inspired by the works of Jimi, Aretha, Sting and Rufus!"/>
    <n v="1500"/>
    <n v="1661"/>
    <x v="0"/>
    <x v="0"/>
    <s v="USD"/>
    <n v="1434907966"/>
    <x v="1144"/>
    <b v="1"/>
    <x v="135"/>
    <b v="1"/>
    <s v="theater/plays"/>
    <x v="1023"/>
    <n v="83.05"/>
    <x v="3"/>
    <x v="4"/>
  </r>
  <r>
    <n v="2072"/>
    <x v="1144"/>
    <s v="The Most Portable Windows 10 PC Less than 0.3 lb with Updated Resources-Cherry Trail CPU, 4G RAM, ~128G Storage, wifi ac, USB 3.0, HDMI"/>
    <n v="71500"/>
    <n v="79173"/>
    <x v="0"/>
    <x v="0"/>
    <s v="USD"/>
    <n v="1462629432"/>
    <x v="1145"/>
    <b v="0"/>
    <x v="419"/>
    <b v="1"/>
    <s v="technology/hardware"/>
    <x v="1024"/>
    <n v="226.20857142857142"/>
    <x v="0"/>
    <x v="0"/>
  </r>
  <r>
    <n v="742"/>
    <x v="1145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46"/>
    <b v="0"/>
    <x v="232"/>
    <b v="1"/>
    <s v="publishing/nonfiction"/>
    <x v="1025"/>
    <n v="67.391304347826093"/>
    <x v="5"/>
    <x v="15"/>
  </r>
  <r>
    <n v="1281"/>
    <x v="1146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47"/>
    <b v="1"/>
    <x v="181"/>
    <b v="1"/>
    <s v="music/rock"/>
    <x v="1025"/>
    <n v="104.72972972972973"/>
    <x v="2"/>
    <x v="2"/>
  </r>
  <r>
    <n v="2462"/>
    <x v="1147"/>
    <s v="CHURCHES, an indie rock band from Oakland, CA, is recording a new single about marriage equality and pressing it to 7&quot; vinyl."/>
    <n v="3000"/>
    <n v="3321.25"/>
    <x v="0"/>
    <x v="0"/>
    <s v="USD"/>
    <n v="1342672096"/>
    <x v="1148"/>
    <b v="0"/>
    <x v="250"/>
    <b v="1"/>
    <s v="music/indie rock"/>
    <x v="1026"/>
    <n v="28.880434782608695"/>
    <x v="2"/>
    <x v="13"/>
  </r>
  <r>
    <n v="1368"/>
    <x v="1148"/>
    <s v="We are in the final stages of the creation of our 4th record, The Separation Effect. our most passionate record to date."/>
    <n v="5000"/>
    <n v="5535"/>
    <x v="0"/>
    <x v="0"/>
    <s v="USD"/>
    <n v="1434342894"/>
    <x v="1149"/>
    <b v="0"/>
    <x v="191"/>
    <b v="1"/>
    <s v="music/rock"/>
    <x v="1027"/>
    <n v="63.620689655172413"/>
    <x v="2"/>
    <x v="2"/>
  </r>
  <r>
    <n v="1939"/>
    <x v="1149"/>
    <s v="Partner with the ministry of I Am Clay by helping them fund their new album! This enables them to release it for FREE as a gift to all!"/>
    <n v="10000"/>
    <n v="11070"/>
    <x v="0"/>
    <x v="0"/>
    <s v="USD"/>
    <n v="1362955108"/>
    <x v="1150"/>
    <b v="0"/>
    <x v="151"/>
    <b v="1"/>
    <s v="music/indie rock"/>
    <x v="1027"/>
    <n v="115.3125"/>
    <x v="2"/>
    <x v="13"/>
  </r>
  <r>
    <n v="2533"/>
    <x v="1150"/>
    <s v="HOLOGRAPHIC is raising money for our 2013 live, four-concert new music project and to commission composer Jonathan Sokol!"/>
    <n v="7500"/>
    <n v="8300"/>
    <x v="0"/>
    <x v="0"/>
    <s v="USD"/>
    <n v="1362160868"/>
    <x v="1151"/>
    <b v="0"/>
    <x v="406"/>
    <b v="1"/>
    <s v="music/classical music"/>
    <x v="1028"/>
    <n v="61.029411764705884"/>
    <x v="2"/>
    <x v="18"/>
  </r>
  <r>
    <n v="2667"/>
    <x v="1151"/>
    <s v="Websmith Studio is a makerspace where the people most impacted by broken systems are empowered to think, build, and own the solution."/>
    <n v="1500"/>
    <n v="1660"/>
    <x v="0"/>
    <x v="0"/>
    <s v="USD"/>
    <n v="1455142416"/>
    <x v="1152"/>
    <b v="0"/>
    <x v="176"/>
    <b v="1"/>
    <s v="technology/makerspaces"/>
    <x v="1028"/>
    <n v="92.222222222222229"/>
    <x v="0"/>
    <x v="19"/>
  </r>
  <r>
    <n v="2831"/>
    <x v="1152"/>
    <s v="We each wrote a play and would like to produce them for you for nothing more than art's sake!"/>
    <n v="3000"/>
    <n v="3320"/>
    <x v="0"/>
    <x v="0"/>
    <s v="USD"/>
    <n v="1437076070"/>
    <x v="1153"/>
    <b v="0"/>
    <x v="32"/>
    <b v="1"/>
    <s v="theater/plays"/>
    <x v="1028"/>
    <n v="63.846153846153847"/>
    <x v="3"/>
    <x v="4"/>
  </r>
  <r>
    <n v="2337"/>
    <x v="1153"/>
    <s v="We make small batch, locally sourced bitters and shrubs for cocktails and cooking."/>
    <n v="12000"/>
    <n v="13279"/>
    <x v="0"/>
    <x v="0"/>
    <s v="USD"/>
    <n v="1403796143"/>
    <x v="1154"/>
    <b v="1"/>
    <x v="368"/>
    <b v="1"/>
    <s v="food/small batch"/>
    <x v="1029"/>
    <n v="74.184357541899445"/>
    <x v="7"/>
    <x v="11"/>
  </r>
  <r>
    <n v="3593"/>
    <x v="1154"/>
    <s v="A staged reading for &quot;Lucy &amp; Vincente&quot; in NYC. A new play about Lucille Ball &amp; Vincente Minnelli in Hollywood, 1953."/>
    <n v="3000"/>
    <n v="3319"/>
    <x v="0"/>
    <x v="0"/>
    <s v="USD"/>
    <n v="1420489560"/>
    <x v="1155"/>
    <b v="0"/>
    <x v="249"/>
    <b v="1"/>
    <s v="theater/plays"/>
    <x v="1030"/>
    <n v="77.186046511627907"/>
    <x v="3"/>
    <x v="4"/>
  </r>
  <r>
    <n v="93"/>
    <x v="1155"/>
    <s v="Someday Everyday is a short drama that navigates through the past and present of a young man's life, through his struggles and triumphs"/>
    <n v="1000"/>
    <n v="1106"/>
    <x v="0"/>
    <x v="0"/>
    <s v="USD"/>
    <n v="1341349200"/>
    <x v="1156"/>
    <b v="0"/>
    <x v="134"/>
    <b v="1"/>
    <s v="film &amp; video/shorts"/>
    <x v="1031"/>
    <n v="73.733333333333334"/>
    <x v="4"/>
    <x v="6"/>
  </r>
  <r>
    <n v="2793"/>
    <x v="1156"/>
    <s v="THE GOODS are Premiering the NEW Australian play DROPPED by Katy Warner @ OLD FITZ THEATRE Dec 8-20 _x000a_Its Godot with Gals n Grenades"/>
    <n v="10000"/>
    <n v="11056.75"/>
    <x v="0"/>
    <x v="6"/>
    <s v="AUD"/>
    <n v="1437473005"/>
    <x v="1157"/>
    <b v="0"/>
    <x v="243"/>
    <b v="1"/>
    <s v="theater/plays"/>
    <x v="1032"/>
    <n v="151.4623287671233"/>
    <x v="3"/>
    <x v="4"/>
  </r>
  <r>
    <n v="1754"/>
    <x v="1157"/>
    <s v="A photography publication that looks behind the myths, clichÃ©s and fairytales that surround Ottawa, the capital of Canada."/>
    <n v="8500"/>
    <n v="9395"/>
    <x v="0"/>
    <x v="7"/>
    <s v="CAD"/>
    <n v="1428091353"/>
    <x v="1158"/>
    <b v="0"/>
    <x v="160"/>
    <b v="1"/>
    <s v="photography/photobooks"/>
    <x v="1033"/>
    <n v="104.38888888888889"/>
    <x v="6"/>
    <x v="9"/>
  </r>
  <r>
    <n v="3698"/>
    <x v="1158"/>
    <s v="Two great political plays, separated in authorship by four hundred years but united in their urgency."/>
    <n v="5000"/>
    <n v="5526"/>
    <x v="0"/>
    <x v="0"/>
    <s v="USD"/>
    <n v="1456946487"/>
    <x v="1159"/>
    <b v="0"/>
    <x v="406"/>
    <b v="1"/>
    <s v="theater/plays"/>
    <x v="1034"/>
    <n v="40.632352941176471"/>
    <x v="3"/>
    <x v="4"/>
  </r>
  <r>
    <n v="3041"/>
    <x v="1159"/>
    <s v="Privet! Hello! Bon Jour! We are the Arlekin Players Theatre and we need a home."/>
    <n v="8300"/>
    <n v="9170"/>
    <x v="0"/>
    <x v="0"/>
    <s v="USD"/>
    <n v="1453323048"/>
    <x v="1160"/>
    <b v="0"/>
    <x v="144"/>
    <b v="1"/>
    <s v="theater/spaces"/>
    <x v="1035"/>
    <n v="96.526315789473685"/>
    <x v="3"/>
    <x v="12"/>
  </r>
  <r>
    <n v="393"/>
    <x v="1160"/>
    <s v="This is a story thatâ€™s never been told, about tackling climate change one penguin at a timeâ€¦"/>
    <n v="50000"/>
    <n v="55223"/>
    <x v="0"/>
    <x v="0"/>
    <s v="USD"/>
    <n v="1381424452"/>
    <x v="1161"/>
    <b v="0"/>
    <x v="420"/>
    <b v="1"/>
    <s v="film &amp; video/documentary"/>
    <x v="1036"/>
    <n v="157.33048433048432"/>
    <x v="4"/>
    <x v="14"/>
  </r>
  <r>
    <n v="1527"/>
    <x v="1161"/>
    <s v="Eight creatives visited Japan. This is a unique photo-book of their separate but collected experiences."/>
    <n v="3500"/>
    <n v="3865.55"/>
    <x v="0"/>
    <x v="0"/>
    <s v="USD"/>
    <n v="1489497886"/>
    <x v="1162"/>
    <b v="1"/>
    <x v="251"/>
    <b v="1"/>
    <s v="photography/photobooks"/>
    <x v="1037"/>
    <n v="55.222142857142863"/>
    <x v="6"/>
    <x v="9"/>
  </r>
  <r>
    <n v="1385"/>
    <x v="1162"/>
    <s v="Musicians, singers &amp; songwriters from all over the world collaborate via YouTube in order to create an amazing album!"/>
    <n v="8000"/>
    <n v="8832.49"/>
    <x v="0"/>
    <x v="2"/>
    <s v="EUR"/>
    <n v="1461931860"/>
    <x v="1163"/>
    <b v="0"/>
    <x v="366"/>
    <b v="1"/>
    <s v="music/rock"/>
    <x v="1038"/>
    <n v="65.914104477611943"/>
    <x v="2"/>
    <x v="2"/>
  </r>
  <r>
    <n v="2987"/>
    <x v="1163"/>
    <s v="Help Curious Comedy evolve into an independent comedy theater with a complete professional digital production studio built right in."/>
    <n v="25000"/>
    <n v="27600.2"/>
    <x v="0"/>
    <x v="0"/>
    <s v="USD"/>
    <n v="1476316800"/>
    <x v="1164"/>
    <b v="0"/>
    <x v="335"/>
    <b v="1"/>
    <s v="theater/spaces"/>
    <x v="1039"/>
    <n v="104.15169811320754"/>
    <x v="3"/>
    <x v="12"/>
  </r>
  <r>
    <n v="277"/>
    <x v="1164"/>
    <s v="A documentary about the survival of letterpress and the remarkable printers who preserve the history and knowledge of the craft."/>
    <n v="65000"/>
    <n v="71748"/>
    <x v="0"/>
    <x v="0"/>
    <s v="USD"/>
    <n v="1432416219"/>
    <x v="1165"/>
    <b v="1"/>
    <x v="421"/>
    <b v="1"/>
    <s v="film &amp; video/documentary"/>
    <x v="1040"/>
    <n v="75.444794952681391"/>
    <x v="4"/>
    <x v="14"/>
  </r>
  <r>
    <n v="2628"/>
    <x v="1165"/>
    <s v="A high school freshman is sending pie into space and you can be a part of it.  GO SCIENCE!!!"/>
    <n v="839"/>
    <n v="926"/>
    <x v="0"/>
    <x v="0"/>
    <s v="USD"/>
    <n v="1417389067"/>
    <x v="1166"/>
    <b v="0"/>
    <x v="262"/>
    <b v="1"/>
    <s v="technology/space exploration"/>
    <x v="1041"/>
    <n v="44.095238095238095"/>
    <x v="0"/>
    <x v="5"/>
  </r>
  <r>
    <n v="1925"/>
    <x v="1166"/>
    <s v="The Freakniks are making their psychedelic freak-folk debut studio album and they need your help."/>
    <n v="1500"/>
    <n v="1655"/>
    <x v="0"/>
    <x v="0"/>
    <s v="USD"/>
    <n v="1381449600"/>
    <x v="1167"/>
    <b v="0"/>
    <x v="32"/>
    <b v="1"/>
    <s v="music/indie rock"/>
    <x v="1042"/>
    <n v="31.826923076923077"/>
    <x v="2"/>
    <x v="13"/>
  </r>
  <r>
    <n v="3759"/>
    <x v="1167"/>
    <s v="A production company specializing in small-scale musicals"/>
    <n v="4000"/>
    <n v="4409.7700000000004"/>
    <x v="0"/>
    <x v="0"/>
    <s v="USD"/>
    <n v="1440556553"/>
    <x v="1168"/>
    <b v="0"/>
    <x v="63"/>
    <b v="1"/>
    <s v="theater/musical"/>
    <x v="1043"/>
    <n v="50.111022727272733"/>
    <x v="3"/>
    <x v="20"/>
  </r>
  <r>
    <n v="1391"/>
    <x v="1168"/>
    <s v="With the money donated through this project we intend on investing in sound equipment for live shows"/>
    <n v="500"/>
    <n v="551"/>
    <x v="0"/>
    <x v="0"/>
    <s v="USD"/>
    <n v="1440219540"/>
    <x v="1169"/>
    <b v="0"/>
    <x v="175"/>
    <b v="1"/>
    <s v="music/rock"/>
    <x v="1044"/>
    <n v="42.384615384615387"/>
    <x v="2"/>
    <x v="2"/>
  </r>
  <r>
    <n v="1646"/>
    <x v="1169"/>
    <s v="Album 3 funds.We have 13 amazing songs ready to go . a fantastic engineer to mix them, James Aparicio(Depeche Mode/Liars.We need you xx"/>
    <n v="2000"/>
    <n v="2204"/>
    <x v="0"/>
    <x v="1"/>
    <s v="GBP"/>
    <n v="1408039860"/>
    <x v="1170"/>
    <b v="0"/>
    <x v="348"/>
    <b v="1"/>
    <s v="music/pop"/>
    <x v="1044"/>
    <n v="26.554216867469879"/>
    <x v="2"/>
    <x v="7"/>
  </r>
  <r>
    <n v="3337"/>
    <x v="1170"/>
    <s v="StoneCrabs is thrilled to bring to the UK the first English production of Philipp LÃ¶hleâ€™s play Das Ding (The Thing)."/>
    <n v="2500"/>
    <n v="2755"/>
    <x v="0"/>
    <x v="1"/>
    <s v="GBP"/>
    <n v="1412974800"/>
    <x v="1171"/>
    <b v="0"/>
    <x v="204"/>
    <b v="1"/>
    <s v="theater/plays"/>
    <x v="1044"/>
    <n v="81.029411764705884"/>
    <x v="3"/>
    <x v="4"/>
  </r>
  <r>
    <n v="3772"/>
    <x v="1171"/>
    <s v="A dark comedy about two girls, one knee, and the 1994 Olympics. Help us make sure &quot;Tonya and Nancy&quot; rocks!"/>
    <n v="5000"/>
    <n v="5510"/>
    <x v="0"/>
    <x v="0"/>
    <s v="USD"/>
    <n v="1480399200"/>
    <x v="1172"/>
    <b v="0"/>
    <x v="189"/>
    <b v="1"/>
    <s v="theater/musical"/>
    <x v="1044"/>
    <n v="166.96969696969697"/>
    <x v="3"/>
    <x v="20"/>
  </r>
  <r>
    <n v="2458"/>
    <x v="1172"/>
    <s v="Three ladies starting a small bakery/toast bar concept @SmorgasburgLA.  House made pastries and bread using local and fun ingredients."/>
    <n v="5000"/>
    <n v="5509"/>
    <x v="0"/>
    <x v="0"/>
    <s v="USD"/>
    <n v="1465498800"/>
    <x v="1173"/>
    <b v="0"/>
    <x v="132"/>
    <b v="1"/>
    <s v="food/small batch"/>
    <x v="1045"/>
    <n v="68.862499999999997"/>
    <x v="7"/>
    <x v="11"/>
  </r>
  <r>
    <n v="364"/>
    <x v="1173"/>
    <s v="This family-focused documentary explores the ways parents connect with the wild inside themselves and their kids. Ow-ow-oWoo!"/>
    <n v="7000"/>
    <n v="7711.3"/>
    <x v="0"/>
    <x v="0"/>
    <s v="USD"/>
    <n v="1403323140"/>
    <x v="1174"/>
    <b v="0"/>
    <x v="210"/>
    <b v="1"/>
    <s v="film &amp; video/documentary"/>
    <x v="1046"/>
    <n v="68.24159292035398"/>
    <x v="4"/>
    <x v="14"/>
  </r>
  <r>
    <n v="369"/>
    <x v="1174"/>
    <s v="A documentary of one woman's attempt at solo hiking 2,000 miles, in an effort to understand herself and societal expectations."/>
    <n v="6500"/>
    <n v="7160.12"/>
    <x v="0"/>
    <x v="0"/>
    <s v="USD"/>
    <n v="1326633269"/>
    <x v="1175"/>
    <b v="0"/>
    <x v="159"/>
    <b v="1"/>
    <s v="film &amp; video/documentary"/>
    <x v="1047"/>
    <n v="42.874970059880241"/>
    <x v="4"/>
    <x v="14"/>
  </r>
  <r>
    <n v="338"/>
    <x v="1175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76"/>
    <b v="1"/>
    <x v="202"/>
    <b v="1"/>
    <s v="film &amp; video/documentary"/>
    <x v="1048"/>
    <n v="70.000169491525426"/>
    <x v="4"/>
    <x v="14"/>
  </r>
  <r>
    <n v="3598"/>
    <x v="1176"/>
    <s v="River City Theatre Company needs your support as we embark on our thirteenth production, CINDERELLA!"/>
    <n v="1000"/>
    <n v="1101"/>
    <x v="0"/>
    <x v="0"/>
    <s v="USD"/>
    <n v="1409720340"/>
    <x v="1177"/>
    <b v="0"/>
    <x v="295"/>
    <b v="1"/>
    <s v="theater/plays"/>
    <x v="1049"/>
    <n v="40.777777777777779"/>
    <x v="3"/>
    <x v="4"/>
  </r>
  <r>
    <n v="3679"/>
    <x v="1177"/>
    <s v="Bert V. Royal makes a strong statement about drug use, suicide, teen violence, rebellion and sexual identity in this powerful play."/>
    <n v="2000"/>
    <n v="2202"/>
    <x v="0"/>
    <x v="0"/>
    <s v="USD"/>
    <n v="1404190740"/>
    <x v="1178"/>
    <b v="0"/>
    <x v="119"/>
    <b v="1"/>
    <s v="theater/plays"/>
    <x v="1049"/>
    <n v="73.400000000000006"/>
    <x v="3"/>
    <x v="4"/>
  </r>
  <r>
    <n v="2606"/>
    <x v="1178"/>
    <s v="PongSat 2 !!!!!_x000a__x000a_On September 27, 2014 we are going to send 2000 student projects to the edge of space."/>
    <n v="11000"/>
    <n v="12106"/>
    <x v="0"/>
    <x v="0"/>
    <s v="USD"/>
    <n v="1398791182"/>
    <x v="1179"/>
    <b v="1"/>
    <x v="422"/>
    <b v="1"/>
    <s v="technology/space exploration"/>
    <x v="1050"/>
    <n v="31.444155844155844"/>
    <x v="0"/>
    <x v="5"/>
  </r>
  <r>
    <n v="3518"/>
    <x v="1179"/>
    <s v="One play.  Two theaters.  See the story from both sides and then decide for yourself - who are the BEASTS OF BAVERLY GROVE?"/>
    <n v="1500"/>
    <n v="1650.69"/>
    <x v="0"/>
    <x v="0"/>
    <s v="USD"/>
    <n v="1412259660"/>
    <x v="1180"/>
    <b v="0"/>
    <x v="189"/>
    <b v="1"/>
    <s v="theater/plays"/>
    <x v="1051"/>
    <n v="50.020909090909093"/>
    <x v="3"/>
    <x v="4"/>
  </r>
  <r>
    <n v="38"/>
    <x v="1180"/>
    <s v="A television show about three brothers from Chicago on a mission to discover and highlight the best breweries in America."/>
    <n v="2500"/>
    <n v="2751"/>
    <x v="0"/>
    <x v="0"/>
    <s v="USD"/>
    <n v="1368235344"/>
    <x v="1181"/>
    <b v="0"/>
    <x v="227"/>
    <b v="1"/>
    <s v="film &amp; video/television"/>
    <x v="1052"/>
    <n v="41.68181818181818"/>
    <x v="4"/>
    <x v="16"/>
  </r>
  <r>
    <n v="3822"/>
    <x v="1181"/>
    <s v="19 TheaterstÃ¼cke des Schnuppe Figurentheaters bei einem GroÃŸbrand zerstÃ¶rt - bitte unterstÃ¼tzt uns, den Wiederaufbau zu finanzieren"/>
    <n v="5000"/>
    <n v="5501"/>
    <x v="0"/>
    <x v="2"/>
    <s v="EUR"/>
    <n v="1453244340"/>
    <x v="1182"/>
    <b v="0"/>
    <x v="313"/>
    <b v="1"/>
    <s v="theater/plays"/>
    <x v="1053"/>
    <n v="72.381578947368425"/>
    <x v="3"/>
    <x v="4"/>
  </r>
  <r>
    <n v="3043"/>
    <x v="1182"/>
    <s v="Introducing The Post at 750! Join us in the creation of Vancouver's most exciting new cultural space in the heart of downtown."/>
    <n v="15000"/>
    <n v="16501"/>
    <x v="0"/>
    <x v="7"/>
    <s v="CAD"/>
    <n v="1429152600"/>
    <x v="1183"/>
    <b v="0"/>
    <x v="377"/>
    <b v="1"/>
    <s v="theater/spaces"/>
    <x v="1054"/>
    <n v="128.9140625"/>
    <x v="3"/>
    <x v="12"/>
  </r>
  <r>
    <n v="1292"/>
    <x v="1183"/>
    <s v="Empty Deck presents the most exciting unknown contemporary Scandinavian plays in co-production with The Other Room Theatre, Cardiff."/>
    <n v="1700"/>
    <n v="1870"/>
    <x v="0"/>
    <x v="1"/>
    <s v="GBP"/>
    <n v="1444172340"/>
    <x v="1184"/>
    <b v="0"/>
    <x v="32"/>
    <b v="1"/>
    <s v="theater/plays"/>
    <x v="1055"/>
    <n v="35.96153846153846"/>
    <x v="3"/>
    <x v="4"/>
  </r>
  <r>
    <n v="1612"/>
    <x v="1184"/>
    <s v="Help us achieve our goal to get our van repaired, gassed up, and road-ready for our winter tour!"/>
    <n v="500"/>
    <n v="550"/>
    <x v="0"/>
    <x v="0"/>
    <s v="USD"/>
    <n v="1357160384"/>
    <x v="1185"/>
    <b v="0"/>
    <x v="234"/>
    <b v="1"/>
    <s v="music/rock"/>
    <x v="1055"/>
    <n v="50"/>
    <x v="2"/>
    <x v="2"/>
  </r>
  <r>
    <n v="2537"/>
    <x v="1185"/>
    <s v="When an innocent girl is seen bathing by local church elders, she becomes the target of travelling, revivalist preacher Olin Blitch."/>
    <n v="1000"/>
    <n v="1100"/>
    <x v="0"/>
    <x v="0"/>
    <s v="USD"/>
    <n v="1312212855"/>
    <x v="1186"/>
    <b v="0"/>
    <x v="234"/>
    <b v="1"/>
    <s v="music/classical music"/>
    <x v="1055"/>
    <n v="100"/>
    <x v="2"/>
    <x v="18"/>
  </r>
  <r>
    <n v="2805"/>
    <x v="1186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7"/>
    <b v="0"/>
    <x v="176"/>
    <b v="1"/>
    <s v="theater/plays"/>
    <x v="1055"/>
    <n v="24.444444444444443"/>
    <x v="3"/>
    <x v="4"/>
  </r>
  <r>
    <n v="3315"/>
    <x v="1187"/>
    <s v="Help Prospero take its Dark Retelling of the &quot;Red&quot; story to Edinburgh! The Forest breathes and waits...will you join us?"/>
    <n v="4000"/>
    <n v="4400"/>
    <x v="0"/>
    <x v="1"/>
    <s v="GBP"/>
    <n v="1462519041"/>
    <x v="1188"/>
    <b v="0"/>
    <x v="253"/>
    <b v="1"/>
    <s v="theater/plays"/>
    <x v="1055"/>
    <n v="49.438202247191015"/>
    <x v="3"/>
    <x v="4"/>
  </r>
  <r>
    <n v="3346"/>
    <x v="1188"/>
    <s v="Tempest opens Feb. 25. Please support Shakespeare, the arts and community youth theater! Be a part of something special!"/>
    <n v="1500"/>
    <n v="1650"/>
    <x v="0"/>
    <x v="0"/>
    <s v="USD"/>
    <n v="1424910910"/>
    <x v="1189"/>
    <b v="0"/>
    <x v="176"/>
    <b v="1"/>
    <s v="theater/plays"/>
    <x v="1055"/>
    <n v="91.666666666666671"/>
    <x v="3"/>
    <x v="4"/>
  </r>
  <r>
    <n v="3514"/>
    <x v="1189"/>
    <s v="My play &quot;In the Hour Before the Bars Open&quot; has won an award from KCACTF, but I need to present the play in Georgia to receive it!"/>
    <n v="500"/>
    <n v="550"/>
    <x v="0"/>
    <x v="0"/>
    <s v="USD"/>
    <n v="1422853140"/>
    <x v="1190"/>
    <b v="0"/>
    <x v="183"/>
    <b v="1"/>
    <s v="theater/plays"/>
    <x v="1055"/>
    <n v="55"/>
    <x v="3"/>
    <x v="4"/>
  </r>
  <r>
    <n v="1025"/>
    <x v="1190"/>
    <s v="Jake Kaufman and Jessie Seely present THE WORLD'S FIRST VIRTUAL REALITY ROCK OPERA."/>
    <n v="70000"/>
    <n v="76949.820000000007"/>
    <x v="0"/>
    <x v="0"/>
    <s v="USD"/>
    <n v="1426532437"/>
    <x v="1191"/>
    <b v="1"/>
    <x v="423"/>
    <b v="1"/>
    <s v="music/electronic music"/>
    <x v="1056"/>
    <n v="71.848571428571432"/>
    <x v="2"/>
    <x v="10"/>
  </r>
  <r>
    <n v="3230"/>
    <x v="1191"/>
    <s v="Recently under fire for its cheeky and contextual revisiting of an ancient comedy, this show has lost funding and needs your support!"/>
    <n v="2600"/>
    <n v="2857"/>
    <x v="0"/>
    <x v="0"/>
    <s v="USD"/>
    <n v="1412135940"/>
    <x v="1192"/>
    <b v="1"/>
    <x v="293"/>
    <b v="1"/>
    <s v="theater/plays"/>
    <x v="1057"/>
    <n v="77.21621621621621"/>
    <x v="3"/>
    <x v="4"/>
  </r>
  <r>
    <n v="3311"/>
    <x v="1192"/>
    <s v="Sherlock Holmes's &quot;Case of the Blue Carbuncle&quot; &amp; &quot;Case of the Dying Detective&quot; staged as One Act Plays this December."/>
    <n v="2500"/>
    <n v="2746"/>
    <x v="0"/>
    <x v="0"/>
    <s v="USD"/>
    <n v="1445065210"/>
    <x v="1193"/>
    <b v="0"/>
    <x v="50"/>
    <b v="1"/>
    <s v="theater/plays"/>
    <x v="1058"/>
    <n v="61.022222222222226"/>
    <x v="3"/>
    <x v="4"/>
  </r>
  <r>
    <n v="5"/>
    <x v="1193"/>
    <s v="The BBQ Daddy will be Filming the 1st episode of the Next Hit series to come to Network Television &quot;Bailout My Cookout&quot;"/>
    <n v="3999"/>
    <n v="4390"/>
    <x v="0"/>
    <x v="0"/>
    <s v="USD"/>
    <n v="1469770500"/>
    <x v="1194"/>
    <b v="0"/>
    <x v="171"/>
    <b v="1"/>
    <s v="film &amp; video/television"/>
    <x v="1059"/>
    <n v="93.40425531914893"/>
    <x v="4"/>
    <x v="16"/>
  </r>
  <r>
    <n v="3402"/>
    <x v="119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5"/>
    <b v="0"/>
    <x v="339"/>
    <b v="1"/>
    <s v="theater/plays"/>
    <x v="1060"/>
    <n v="99.787878787878782"/>
    <x v="3"/>
    <x v="4"/>
  </r>
  <r>
    <n v="3448"/>
    <x v="1195"/>
    <s v="The Mount-- a new play based off the life of Edith Wharton-- is having its premiere reading AT the real Mount in Lenox, MA!"/>
    <n v="2100"/>
    <n v="2305"/>
    <x v="0"/>
    <x v="0"/>
    <s v="USD"/>
    <n v="1418784689"/>
    <x v="1196"/>
    <b v="0"/>
    <x v="50"/>
    <b v="1"/>
    <s v="theater/plays"/>
    <x v="1061"/>
    <n v="51.222222222222221"/>
    <x v="3"/>
    <x v="4"/>
  </r>
  <r>
    <n v="3621"/>
    <x v="1196"/>
    <s v="Bare Theatre and Sonorous Road collaborate on the NC debut of  Allan Maule's gamer fantasy play that was extended in New York."/>
    <n v="3000"/>
    <n v="3292"/>
    <x v="0"/>
    <x v="0"/>
    <s v="USD"/>
    <n v="1475269200"/>
    <x v="1197"/>
    <b v="0"/>
    <x v="251"/>
    <b v="1"/>
    <s v="theater/plays"/>
    <x v="1062"/>
    <n v="47.028571428571432"/>
    <x v="3"/>
    <x v="4"/>
  </r>
  <r>
    <n v="1398"/>
    <x v="1197"/>
    <s v="'StonyCold', a Kansas-based 80's Rock Band, is recording their first all-cover tunes CD, 'Back To the 80's With StonyCold!'"/>
    <n v="4400"/>
    <n v="4826"/>
    <x v="0"/>
    <x v="0"/>
    <s v="USD"/>
    <n v="1467752334"/>
    <x v="1198"/>
    <b v="0"/>
    <x v="187"/>
    <b v="1"/>
    <s v="music/rock"/>
    <x v="1063"/>
    <n v="74.246153846153845"/>
    <x v="2"/>
    <x v="2"/>
  </r>
  <r>
    <n v="3029"/>
    <x v="1198"/>
    <s v="We're building a new theatre venue in Austin! Austin is growing, but we are losing space for artists- help us keep local theatre alive!"/>
    <n v="30000"/>
    <n v="32903"/>
    <x v="0"/>
    <x v="0"/>
    <s v="USD"/>
    <n v="1416285300"/>
    <x v="1199"/>
    <b v="0"/>
    <x v="424"/>
    <b v="1"/>
    <s v="theater/spaces"/>
    <x v="1064"/>
    <n v="94.548850574712645"/>
    <x v="3"/>
    <x v="12"/>
  </r>
  <r>
    <n v="2186"/>
    <x v="1199"/>
    <s v="The real-time digital social deduction game where there's no moderator, no sleeping, and no dying."/>
    <n v="20000"/>
    <n v="21935"/>
    <x v="0"/>
    <x v="0"/>
    <s v="USD"/>
    <n v="1473213600"/>
    <x v="1200"/>
    <b v="0"/>
    <x v="209"/>
    <b v="1"/>
    <s v="games/tabletop games"/>
    <x v="1065"/>
    <n v="55.956632653061227"/>
    <x v="1"/>
    <x v="1"/>
  </r>
  <r>
    <n v="3781"/>
    <x v="1200"/>
    <s v="Support Keith in his journey from unemployment to Off-Broadway in the triumphant return of I GOT FIRED: A SORT-OF-TRUE REVENGE MUSICAL."/>
    <n v="4500"/>
    <n v="4935"/>
    <x v="0"/>
    <x v="0"/>
    <s v="USD"/>
    <n v="1410210685"/>
    <x v="1201"/>
    <b v="0"/>
    <x v="32"/>
    <b v="1"/>
    <s v="theater/musical"/>
    <x v="1066"/>
    <n v="94.90384615384616"/>
    <x v="3"/>
    <x v="20"/>
  </r>
  <r>
    <n v="3432"/>
    <x v="1201"/>
    <s v="Bare Theatre stages A.R. Gurney's Pulitzer Finalist script about a relationship spanning a lifetime and long distance."/>
    <n v="2000"/>
    <n v="2193"/>
    <x v="0"/>
    <x v="0"/>
    <s v="USD"/>
    <n v="1454709600"/>
    <x v="1202"/>
    <b v="0"/>
    <x v="307"/>
    <b v="1"/>
    <s v="theater/plays"/>
    <x v="1067"/>
    <n v="52.214285714285715"/>
    <x v="3"/>
    <x v="4"/>
  </r>
  <r>
    <n v="53"/>
    <x v="1202"/>
    <s v="Delicious TV's Vegan Mashup launching season two on public television"/>
    <n v="3000"/>
    <n v="3289"/>
    <x v="0"/>
    <x v="0"/>
    <s v="USD"/>
    <n v="1396648800"/>
    <x v="1203"/>
    <b v="0"/>
    <x v="323"/>
    <b v="1"/>
    <s v="film &amp; video/television"/>
    <x v="1068"/>
    <n v="28.111111111111111"/>
    <x v="4"/>
    <x v="16"/>
  </r>
  <r>
    <n v="2961"/>
    <x v="1203"/>
    <s v="Teens in Take Note Troupe put on Shakespeare in the Park annually. Keep relevant, family-friendly Shakespeare in the community!"/>
    <n v="5000"/>
    <n v="5481"/>
    <x v="0"/>
    <x v="0"/>
    <s v="USD"/>
    <n v="1427342400"/>
    <x v="1204"/>
    <b v="0"/>
    <x v="116"/>
    <b v="1"/>
    <s v="theater/plays"/>
    <x v="1069"/>
    <n v="50.75"/>
    <x v="3"/>
    <x v="4"/>
  </r>
  <r>
    <n v="3175"/>
    <x v="1204"/>
    <s v="One Year Lease Theater Company's world premiere theater production of THE KILLING ROOM, by playwright Daniel Keene, March 2011 in NYC."/>
    <n v="5000"/>
    <n v="5478"/>
    <x v="0"/>
    <x v="0"/>
    <s v="USD"/>
    <n v="1297977427"/>
    <x v="1205"/>
    <b v="1"/>
    <x v="123"/>
    <b v="1"/>
    <s v="theater/plays"/>
    <x v="1070"/>
    <n v="91.3"/>
    <x v="3"/>
    <x v="4"/>
  </r>
  <r>
    <n v="2203"/>
    <x v="1205"/>
    <s v="The Invisible City is a project built &amp; powered by my fans. A full video and audio experience that I hope to merge into a live show."/>
    <n v="2000"/>
    <n v="2191"/>
    <x v="0"/>
    <x v="7"/>
    <s v="CAD"/>
    <n v="1443127082"/>
    <x v="1206"/>
    <b v="0"/>
    <x v="61"/>
    <b v="1"/>
    <s v="music/electronic music"/>
    <x v="1071"/>
    <n v="43.82"/>
    <x v="2"/>
    <x v="10"/>
  </r>
  <r>
    <n v="3812"/>
    <x v="1206"/>
    <s v="We are raising funds for our local theatre group &quot;The Stage Door&quot;. Funding required for lighting, stage equipment and productions."/>
    <n v="2000"/>
    <n v="2191"/>
    <x v="0"/>
    <x v="7"/>
    <s v="CAD"/>
    <n v="1433131140"/>
    <x v="1207"/>
    <b v="0"/>
    <x v="234"/>
    <b v="1"/>
    <s v="theater/plays"/>
    <x v="1071"/>
    <n v="199.18181818181819"/>
    <x v="3"/>
    <x v="4"/>
  </r>
  <r>
    <n v="3670"/>
    <x v="1207"/>
    <s v="Debauchery, laughter, violence and politics. Why wouldn't you want help Drama Soc's production of 'Posh' be the best it can be?"/>
    <n v="220"/>
    <n v="241"/>
    <x v="0"/>
    <x v="1"/>
    <s v="GBP"/>
    <n v="1433113200"/>
    <x v="1208"/>
    <b v="0"/>
    <x v="233"/>
    <b v="1"/>
    <s v="theater/plays"/>
    <x v="1072"/>
    <n v="20.083333333333332"/>
    <x v="3"/>
    <x v="4"/>
  </r>
  <r>
    <n v="1297"/>
    <x v="1208"/>
    <s v="We will bring you the world of Tennessee Williams right to the front door of your home, school, church, theatre and community."/>
    <n v="20000"/>
    <n v="21905"/>
    <x v="0"/>
    <x v="0"/>
    <s v="USD"/>
    <n v="1462125358"/>
    <x v="1209"/>
    <b v="0"/>
    <x v="47"/>
    <b v="1"/>
    <s v="theater/plays"/>
    <x v="1073"/>
    <n v="92.037815126050418"/>
    <x v="3"/>
    <x v="4"/>
  </r>
  <r>
    <n v="3223"/>
    <x v="1209"/>
    <s v="Bringing David Lindsay-Abaire's award-winning story of our times to the East Bay."/>
    <n v="3100"/>
    <n v="3395"/>
    <x v="0"/>
    <x v="0"/>
    <s v="USD"/>
    <n v="1440100976"/>
    <x v="1210"/>
    <b v="1"/>
    <x v="181"/>
    <b v="1"/>
    <s v="theater/plays"/>
    <x v="1074"/>
    <n v="45.878378378378379"/>
    <x v="3"/>
    <x v="4"/>
  </r>
  <r>
    <n v="1644"/>
    <x v="1210"/>
    <s v="Be a part of helping Singer/Songwriter Kevin Wood bring his 3rd Album &quot;Out Among The Wolves&quot; from the studio to you!"/>
    <n v="10000"/>
    <n v="10950"/>
    <x v="0"/>
    <x v="0"/>
    <s v="USD"/>
    <n v="1353551160"/>
    <x v="1211"/>
    <b v="0"/>
    <x v="377"/>
    <b v="1"/>
    <s v="music/pop"/>
    <x v="1075"/>
    <n v="85.546875"/>
    <x v="2"/>
    <x v="7"/>
  </r>
  <r>
    <n v="2521"/>
    <x v="1211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12"/>
    <b v="0"/>
    <x v="425"/>
    <b v="1"/>
    <s v="music/classical music"/>
    <x v="1076"/>
    <n v="103.68174242424243"/>
    <x v="2"/>
    <x v="18"/>
  </r>
  <r>
    <n v="3586"/>
    <x v="1212"/>
    <s v="See Theatre In A New Light"/>
    <n v="7500"/>
    <n v="8207"/>
    <x v="0"/>
    <x v="0"/>
    <s v="USD"/>
    <n v="1474649070"/>
    <x v="1213"/>
    <b v="0"/>
    <x v="245"/>
    <b v="1"/>
    <s v="theater/plays"/>
    <x v="1077"/>
    <n v="151.9814814814815"/>
    <x v="3"/>
    <x v="4"/>
  </r>
  <r>
    <n v="789"/>
    <x v="1213"/>
    <s v="Reluctant Hero is getting ready to record their next EP titled All As One! Studio dates are set for January 18th-22nd! Let's work!"/>
    <n v="1700"/>
    <n v="1860"/>
    <x v="0"/>
    <x v="0"/>
    <s v="USD"/>
    <n v="1358755140"/>
    <x v="1214"/>
    <b v="0"/>
    <x v="103"/>
    <b v="1"/>
    <s v="music/rock"/>
    <x v="1078"/>
    <n v="132.85714285714286"/>
    <x v="2"/>
    <x v="2"/>
  </r>
  <r>
    <n v="723"/>
    <x v="1214"/>
    <s v="The Definitive (and Slightly Ridiculous) Guide to Enjoying the 2015 Pro Football Season"/>
    <n v="5000"/>
    <n v="5469"/>
    <x v="0"/>
    <x v="0"/>
    <s v="USD"/>
    <n v="1438228740"/>
    <x v="1215"/>
    <b v="0"/>
    <x v="355"/>
    <b v="1"/>
    <s v="publishing/nonfiction"/>
    <x v="1079"/>
    <n v="54.69"/>
    <x v="5"/>
    <x v="15"/>
  </r>
  <r>
    <n v="3664"/>
    <x v="1215"/>
    <s v="An Original Short Play: two young women search for answers about sexuality, the history they are taught, and their animal instincts."/>
    <n v="800"/>
    <n v="875"/>
    <x v="0"/>
    <x v="0"/>
    <s v="USD"/>
    <n v="1466056689"/>
    <x v="1216"/>
    <b v="0"/>
    <x v="108"/>
    <b v="1"/>
    <s v="theater/plays"/>
    <x v="1080"/>
    <n v="46.05263157894737"/>
    <x v="3"/>
    <x v="4"/>
  </r>
  <r>
    <n v="1900"/>
    <x v="1216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17"/>
    <b v="0"/>
    <x v="245"/>
    <b v="1"/>
    <s v="music/indie rock"/>
    <x v="1081"/>
    <n v="50.631666666666668"/>
    <x v="2"/>
    <x v="13"/>
  </r>
  <r>
    <n v="2303"/>
    <x v="1217"/>
    <s v="Abby Travis (EODM, Bangles, Masters of Reality, KMFDM) wants to release her new album as a vinyl picture disc and limited edition CD."/>
    <n v="6450"/>
    <n v="7053.61"/>
    <x v="0"/>
    <x v="0"/>
    <s v="USD"/>
    <n v="1323747596"/>
    <x v="1218"/>
    <b v="1"/>
    <x v="158"/>
    <b v="1"/>
    <s v="music/indie rock"/>
    <x v="1082"/>
    <n v="68.481650485436887"/>
    <x v="2"/>
    <x v="13"/>
  </r>
  <r>
    <n v="3044"/>
    <x v="1218"/>
    <s v="Minnsky's - a theater in the Minneapolis NE Arts District that will harken back to a time of Vaudeville and Circus Entertainment!"/>
    <n v="12000"/>
    <n v="13121"/>
    <x v="0"/>
    <x v="0"/>
    <s v="USD"/>
    <n v="1454433998"/>
    <x v="1219"/>
    <b v="0"/>
    <x v="310"/>
    <b v="1"/>
    <s v="theater/spaces"/>
    <x v="1083"/>
    <n v="84.108974358974365"/>
    <x v="3"/>
    <x v="12"/>
  </r>
  <r>
    <n v="3260"/>
    <x v="1219"/>
    <s v="We're looking to raise money to continue bringing Brooklyn the vanishing art form of marionette puppetry."/>
    <n v="5000"/>
    <n v="5462"/>
    <x v="0"/>
    <x v="0"/>
    <s v="USD"/>
    <n v="1448903318"/>
    <x v="1220"/>
    <b v="1"/>
    <x v="243"/>
    <b v="1"/>
    <s v="theater/plays"/>
    <x v="1084"/>
    <n v="74.821917808219183"/>
    <x v="3"/>
    <x v="4"/>
  </r>
  <r>
    <n v="2980"/>
    <x v="1220"/>
    <s v="1 director, 4 actors, and a whole lotta determination. Help us bring this brilliant story to the heart of NYC!"/>
    <n v="3000"/>
    <n v="3275"/>
    <x v="0"/>
    <x v="0"/>
    <s v="USD"/>
    <n v="1440381600"/>
    <x v="1221"/>
    <b v="0"/>
    <x v="133"/>
    <b v="1"/>
    <s v="theater/plays"/>
    <x v="1085"/>
    <n v="136.45833333333334"/>
    <x v="3"/>
    <x v="4"/>
  </r>
  <r>
    <n v="3688"/>
    <x v="1221"/>
    <s v="The Tulip Tree is a project I have been passionate about for 5 years. It is an unforgettable story that has never been told."/>
    <n v="3000"/>
    <n v="3275"/>
    <x v="0"/>
    <x v="1"/>
    <s v="GBP"/>
    <n v="1407524004"/>
    <x v="1222"/>
    <b v="0"/>
    <x v="127"/>
    <b v="1"/>
    <s v="theater/plays"/>
    <x v="1085"/>
    <n v="83.974358974358978"/>
    <x v="3"/>
    <x v="4"/>
  </r>
  <r>
    <n v="3702"/>
    <x v="122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23"/>
    <b v="0"/>
    <x v="262"/>
    <b v="1"/>
    <s v="theater/plays"/>
    <x v="1085"/>
    <n v="155.95238095238096"/>
    <x v="3"/>
    <x v="4"/>
  </r>
  <r>
    <n v="1402"/>
    <x v="1223"/>
    <s v="Help us fund our latest project - a 5 track EP: fast-paced, hard-hitting, female-fronted rock with catchy choruses and lyrics to match!"/>
    <n v="2500"/>
    <n v="2729"/>
    <x v="0"/>
    <x v="1"/>
    <s v="GBP"/>
    <n v="1430439411"/>
    <x v="1224"/>
    <b v="0"/>
    <x v="210"/>
    <b v="1"/>
    <s v="music/rock"/>
    <x v="1086"/>
    <n v="24.150442477876105"/>
    <x v="2"/>
    <x v="2"/>
  </r>
  <r>
    <n v="286"/>
    <x v="1224"/>
    <s v="A documentary film on the life of legendary photographer George Tice by Peter Bosco, Bruce Wodder and Douglas Underdahl."/>
    <n v="15000"/>
    <n v="16373"/>
    <x v="0"/>
    <x v="0"/>
    <s v="USD"/>
    <n v="1364236524"/>
    <x v="1225"/>
    <b v="1"/>
    <x v="426"/>
    <b v="1"/>
    <s v="film &amp; video/documentary"/>
    <x v="1087"/>
    <n v="121.28148148148148"/>
    <x v="4"/>
    <x v="14"/>
  </r>
  <r>
    <n v="21"/>
    <x v="1225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26"/>
    <b v="0"/>
    <x v="268"/>
    <b v="1"/>
    <s v="film &amp; video/television"/>
    <x v="1088"/>
    <n v="199.9009900990099"/>
    <x v="4"/>
    <x v="16"/>
  </r>
  <r>
    <n v="1684"/>
    <x v="1226"/>
    <s v="New Music from Marty Mikles!  A new EP all about God's Goodness &amp; Mercy."/>
    <n v="8000"/>
    <n v="8730"/>
    <x v="2"/>
    <x v="0"/>
    <s v="USD"/>
    <n v="1489775641"/>
    <x v="1227"/>
    <b v="0"/>
    <x v="268"/>
    <b v="0"/>
    <s v="music/faith"/>
    <x v="1089"/>
    <n v="86.43564356435644"/>
    <x v="2"/>
    <x v="21"/>
  </r>
  <r>
    <n v="1390"/>
    <x v="1227"/>
    <s v="Breakout Artist Management will be working with us on a brand new music video and we need your help!"/>
    <n v="2800"/>
    <n v="3055"/>
    <x v="0"/>
    <x v="0"/>
    <s v="USD"/>
    <n v="1430154720"/>
    <x v="1228"/>
    <b v="0"/>
    <x v="108"/>
    <b v="1"/>
    <s v="music/rock"/>
    <x v="1090"/>
    <n v="160.78947368421052"/>
    <x v="2"/>
    <x v="2"/>
  </r>
  <r>
    <n v="1362"/>
    <x v="1228"/>
    <s v="The never-before-told story of Karl Barth's (first and only) journey to the United States in 1962."/>
    <n v="1000"/>
    <n v="1091"/>
    <x v="0"/>
    <x v="0"/>
    <s v="USD"/>
    <n v="1378592731"/>
    <x v="1229"/>
    <b v="0"/>
    <x v="36"/>
    <b v="1"/>
    <s v="publishing/nonfiction"/>
    <x v="1091"/>
    <n v="43.64"/>
    <x v="5"/>
    <x v="15"/>
  </r>
  <r>
    <n v="3422"/>
    <x v="1229"/>
    <s v="Developing and presenting Rotimi Babatunde's stage adaptation of The Secret Lives of Baba Segi's Wives directed by Femi Elufowoju, jr"/>
    <n v="3000"/>
    <n v="3273"/>
    <x v="0"/>
    <x v="1"/>
    <s v="GBP"/>
    <n v="1450051200"/>
    <x v="1230"/>
    <b v="0"/>
    <x v="105"/>
    <b v="1"/>
    <s v="theater/plays"/>
    <x v="1091"/>
    <n v="71.152173913043484"/>
    <x v="3"/>
    <x v="4"/>
  </r>
  <r>
    <n v="1191"/>
    <x v="1230"/>
    <s v="A photo journal capturing 30 days of sweetness in Kyoto, Tokyo, and more. Join me to see the cutest &amp; prettiest images of Japan :)"/>
    <n v="2700"/>
    <n v="2945"/>
    <x v="0"/>
    <x v="0"/>
    <s v="USD"/>
    <n v="1458480560"/>
    <x v="1231"/>
    <b v="0"/>
    <x v="189"/>
    <b v="1"/>
    <s v="photography/photobooks"/>
    <x v="1092"/>
    <n v="89.242424242424249"/>
    <x v="6"/>
    <x v="9"/>
  </r>
  <r>
    <n v="3834"/>
    <x v="1231"/>
    <s v="About the impact of addiction on relationships; my play hopes to inspire &amp; support those affected to connect with their own creativity"/>
    <n v="3000"/>
    <n v="3271"/>
    <x v="0"/>
    <x v="1"/>
    <s v="GBP"/>
    <n v="1434624067"/>
    <x v="1232"/>
    <b v="0"/>
    <x v="258"/>
    <b v="1"/>
    <s v="theater/plays"/>
    <x v="1093"/>
    <n v="57.385964912280699"/>
    <x v="3"/>
    <x v="4"/>
  </r>
  <r>
    <n v="2965"/>
    <x v="1232"/>
    <s v="Marina's mother has disappeared at sea.  Everyone believes she has drowned.  But Marina believes her mother has become a mermaid."/>
    <n v="1500"/>
    <n v="1635"/>
    <x v="0"/>
    <x v="0"/>
    <s v="USD"/>
    <n v="1436290233"/>
    <x v="1233"/>
    <b v="0"/>
    <x v="127"/>
    <b v="1"/>
    <s v="theater/plays"/>
    <x v="1094"/>
    <n v="41.92307692307692"/>
    <x v="3"/>
    <x v="4"/>
  </r>
  <r>
    <n v="3181"/>
    <x v="1233"/>
    <s v="ENDURING SONG by award-winning Bear Trap Theatre, is a sweeping historical epic about love, loss and family set in the First Crusade."/>
    <n v="500"/>
    <n v="545"/>
    <x v="0"/>
    <x v="1"/>
    <s v="GBP"/>
    <n v="1402848000"/>
    <x v="1234"/>
    <b v="1"/>
    <x v="134"/>
    <b v="1"/>
    <s v="theater/plays"/>
    <x v="1094"/>
    <n v="36.333333333333336"/>
    <x v="3"/>
    <x v="4"/>
  </r>
  <r>
    <n v="3183"/>
    <x v="1234"/>
    <s v="Anton Chekhov's The Seagull. An outdoor Amphitheater in Manhattan. Trees. A River. Daybreak."/>
    <n v="2500"/>
    <n v="2725"/>
    <x v="0"/>
    <x v="0"/>
    <s v="USD"/>
    <n v="1377284669"/>
    <x v="1235"/>
    <b v="1"/>
    <x v="344"/>
    <b v="1"/>
    <s v="theater/plays"/>
    <x v="1094"/>
    <n v="40.073529411764703"/>
    <x v="3"/>
    <x v="4"/>
  </r>
  <r>
    <n v="298"/>
    <x v="1235"/>
    <s v="The truth is, we all lie - and by &quot;we,&quot; we mean everyone!"/>
    <n v="126000"/>
    <n v="137254.84"/>
    <x v="0"/>
    <x v="0"/>
    <s v="USD"/>
    <n v="1399669200"/>
    <x v="1236"/>
    <b v="1"/>
    <x v="427"/>
    <b v="1"/>
    <s v="film &amp; video/documentary"/>
    <x v="1095"/>
    <n v="56.344351395730705"/>
    <x v="4"/>
    <x v="14"/>
  </r>
  <r>
    <n v="1840"/>
    <x v="1236"/>
    <s v="St. Paul five-piece band City of the Weak hits the road May 9th, heading for Ft. Lauderdale to attend the Driven Music Conference!"/>
    <n v="900"/>
    <n v="980"/>
    <x v="0"/>
    <x v="0"/>
    <s v="USD"/>
    <n v="1367902740"/>
    <x v="1237"/>
    <b v="0"/>
    <x v="175"/>
    <b v="1"/>
    <s v="music/rock"/>
    <x v="1096"/>
    <n v="75.384615384615387"/>
    <x v="2"/>
    <x v="2"/>
  </r>
  <r>
    <n v="2558"/>
    <x v="1237"/>
    <s v="The Hopkins Sinfonia is looking for your support to run our 2015 Season made up of five concerts."/>
    <n v="1250"/>
    <n v="1361"/>
    <x v="0"/>
    <x v="6"/>
    <s v="AUD"/>
    <n v="1430488740"/>
    <x v="1238"/>
    <b v="0"/>
    <x v="176"/>
    <b v="1"/>
    <s v="music/classical music"/>
    <x v="1097"/>
    <n v="75.611111111111114"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x v="1239"/>
    <b v="0"/>
    <x v="381"/>
    <b v="1"/>
    <s v="theater/spaces"/>
    <x v="1098"/>
    <n v="94.637681159420296"/>
    <x v="3"/>
    <x v="12"/>
  </r>
  <r>
    <n v="3171"/>
    <x v="1239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40"/>
    <b v="1"/>
    <x v="323"/>
    <b v="1"/>
    <s v="theater/plays"/>
    <x v="1099"/>
    <n v="65.102564102564102"/>
    <x v="3"/>
    <x v="4"/>
  </r>
  <r>
    <n v="24"/>
    <x v="1240"/>
    <s v="STL Up Late is a weekly late night comedy talk show for St. Louis television."/>
    <n v="35000"/>
    <n v="38082.69"/>
    <x v="0"/>
    <x v="0"/>
    <s v="USD"/>
    <n v="1442345940"/>
    <x v="1241"/>
    <b v="0"/>
    <x v="428"/>
    <b v="1"/>
    <s v="film &amp; video/television"/>
    <x v="1100"/>
    <n v="66.346149825783982"/>
    <x v="4"/>
    <x v="16"/>
  </r>
  <r>
    <n v="3567"/>
    <x v="1241"/>
    <s v="First stage adaptation of Sarah Moore Fitzgerald's beautiful novel about Alzheimer's and time travel with a live folk score."/>
    <n v="1000"/>
    <n v="1088"/>
    <x v="0"/>
    <x v="1"/>
    <s v="GBP"/>
    <n v="1433964444"/>
    <x v="1242"/>
    <b v="0"/>
    <x v="255"/>
    <b v="1"/>
    <s v="theater/plays"/>
    <x v="1101"/>
    <n v="26.536585365853657"/>
    <x v="3"/>
    <x v="4"/>
  </r>
  <r>
    <n v="3035"/>
    <x v="1242"/>
    <s v="Help create a permanent home for live comedy shows and classes in Downtown RVA."/>
    <n v="25000"/>
    <n v="27196.71"/>
    <x v="0"/>
    <x v="0"/>
    <s v="USD"/>
    <n v="1367674009"/>
    <x v="1243"/>
    <b v="0"/>
    <x v="429"/>
    <b v="1"/>
    <s v="theater/spaces"/>
    <x v="1102"/>
    <n v="88.588631921824103"/>
    <x v="3"/>
    <x v="12"/>
  </r>
  <r>
    <n v="819"/>
    <x v="1243"/>
    <s v="We are touring the Southeast in support of our new EP"/>
    <n v="400"/>
    <n v="435"/>
    <x v="0"/>
    <x v="0"/>
    <s v="USD"/>
    <n v="1387601040"/>
    <x v="1244"/>
    <b v="0"/>
    <x v="103"/>
    <b v="1"/>
    <s v="music/rock"/>
    <x v="1103"/>
    <n v="31.071428571428573"/>
    <x v="2"/>
    <x v="2"/>
  </r>
  <r>
    <n v="1742"/>
    <x v="1244"/>
    <s v="Clark &amp; Addison: A Wrigley Field Photography Book that would be the perfect addition to your sports collection, office or coffee table!"/>
    <n v="2000"/>
    <n v="2175"/>
    <x v="0"/>
    <x v="0"/>
    <s v="USD"/>
    <n v="1483822800"/>
    <x v="1245"/>
    <b v="0"/>
    <x v="204"/>
    <b v="1"/>
    <s v="photography/photobooks"/>
    <x v="1103"/>
    <n v="63.970588235294116"/>
    <x v="6"/>
    <x v="9"/>
  </r>
  <r>
    <n v="1858"/>
    <x v="1245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46"/>
    <b v="0"/>
    <x v="285"/>
    <b v="1"/>
    <s v="music/rock"/>
    <x v="1104"/>
    <n v="40.547315436241611"/>
    <x v="2"/>
    <x v="2"/>
  </r>
  <r>
    <n v="3039"/>
    <x v="1246"/>
    <s v="After 22 yrs downstairs we are &quot;getting out of  our parents basement&quot; and building a new 50 seat theater in a new location."/>
    <n v="20000"/>
    <n v="21742.78"/>
    <x v="0"/>
    <x v="0"/>
    <s v="USD"/>
    <n v="1388303940"/>
    <x v="1247"/>
    <b v="0"/>
    <x v="202"/>
    <b v="1"/>
    <s v="theater/spaces"/>
    <x v="1105"/>
    <n v="92.130423728813554"/>
    <x v="3"/>
    <x v="12"/>
  </r>
  <r>
    <n v="3497"/>
    <x v="1247"/>
    <s v="We've been invited to the San Diego International Fringe Festival. Can you help us get there? Special performances in SLC and OREM."/>
    <n v="1551"/>
    <n v="1686"/>
    <x v="0"/>
    <x v="0"/>
    <s v="USD"/>
    <n v="1464904800"/>
    <x v="1248"/>
    <b v="0"/>
    <x v="137"/>
    <b v="1"/>
    <s v="theater/plays"/>
    <x v="1106"/>
    <n v="34.408163265306122"/>
    <x v="3"/>
    <x v="4"/>
  </r>
  <r>
    <n v="524"/>
    <x v="1248"/>
    <s v="Angel on the Corner need YOUR help to raise Â£3,500 to take Zero Down by Sarah Hehir to the Edinburgh Fringe Festival this August!"/>
    <n v="3500"/>
    <n v="3803.55"/>
    <x v="0"/>
    <x v="1"/>
    <s v="GBP"/>
    <n v="1464801169"/>
    <x v="1249"/>
    <b v="0"/>
    <x v="393"/>
    <b v="1"/>
    <s v="theater/plays"/>
    <x v="1107"/>
    <n v="29.258076923076924"/>
    <x v="3"/>
    <x v="4"/>
  </r>
  <r>
    <n v="2320"/>
    <x v="1249"/>
    <s v="We've been hard at work crafting our next batch of songs, and we need your help to record it!  Have a look at our quick witchy video!"/>
    <n v="5000"/>
    <n v="5433"/>
    <x v="0"/>
    <x v="0"/>
    <s v="USD"/>
    <n v="1396463800"/>
    <x v="1250"/>
    <b v="1"/>
    <x v="253"/>
    <b v="1"/>
    <s v="music/indie rock"/>
    <x v="1108"/>
    <n v="61.044943820224717"/>
    <x v="2"/>
    <x v="13"/>
  </r>
  <r>
    <n v="1516"/>
    <x v="1250"/>
    <s v="'Everything flows' - Heraclitus   // A visual poem on lifeâ€™s transitory nature, told through the lens of a contemporary nomad."/>
    <n v="17000"/>
    <n v="18472"/>
    <x v="0"/>
    <x v="0"/>
    <s v="USD"/>
    <n v="1475762400"/>
    <x v="1251"/>
    <b v="1"/>
    <x v="430"/>
    <b v="1"/>
    <s v="photography/photobooks"/>
    <x v="1109"/>
    <n v="159.24137931034483"/>
    <x v="6"/>
    <x v="9"/>
  </r>
  <r>
    <n v="1269"/>
    <x v="1251"/>
    <s v="Schooltree's new art rock opera is a symphonic odyssey through a dystopian dreamworld. Help fund the double album and illustrated book!"/>
    <n v="18800"/>
    <n v="20426"/>
    <x v="0"/>
    <x v="0"/>
    <s v="USD"/>
    <n v="1460764800"/>
    <x v="1252"/>
    <b v="1"/>
    <x v="9"/>
    <b v="1"/>
    <s v="music/rock"/>
    <x v="1110"/>
    <n v="99.15533980582525"/>
    <x v="2"/>
    <x v="2"/>
  </r>
  <r>
    <n v="353"/>
    <x v="1252"/>
    <s v="A suicide attempt survivor is on a mission to find fellow survivors and document their stories of unguarded courage, insight and humor."/>
    <n v="58425"/>
    <n v="63460.18"/>
    <x v="0"/>
    <x v="0"/>
    <s v="USD"/>
    <n v="1447963219"/>
    <x v="1253"/>
    <b v="1"/>
    <x v="431"/>
    <b v="1"/>
    <s v="film &amp; video/documentary"/>
    <x v="1111"/>
    <n v="103.52394779771615"/>
    <x v="4"/>
    <x v="14"/>
  </r>
  <r>
    <n v="3128"/>
    <x v="1253"/>
    <s v="Bring Morag Fullarton's fun-loving spoof and homage of the classic and timeless film, 'Casablanca', to the stage in New York City."/>
    <n v="15000"/>
    <n v="16291"/>
    <x v="2"/>
    <x v="0"/>
    <s v="USD"/>
    <n v="1489690141"/>
    <x v="1254"/>
    <b v="0"/>
    <x v="323"/>
    <b v="0"/>
    <s v="theater/plays"/>
    <x v="1112"/>
    <n v="139.23931623931625"/>
    <x v="3"/>
    <x v="4"/>
  </r>
  <r>
    <n v="2444"/>
    <x v="1254"/>
    <s v="Chocolate Truffles &amp; Sweet Treats handcrafted the European traditional way.  One bite and you will always want to eat dessert first!"/>
    <n v="3000"/>
    <n v="3258"/>
    <x v="0"/>
    <x v="0"/>
    <s v="USD"/>
    <n v="1464199591"/>
    <x v="1255"/>
    <b v="0"/>
    <x v="221"/>
    <b v="1"/>
    <s v="food/small batch"/>
    <x v="1113"/>
    <n v="53.409836065573771"/>
    <x v="7"/>
    <x v="11"/>
  </r>
  <r>
    <n v="3277"/>
    <x v="1255"/>
    <s v="One of the most popular American plays of the last decade comes to London for its international premiere. Festive and bittersweet."/>
    <n v="5000"/>
    <n v="5430"/>
    <x v="0"/>
    <x v="1"/>
    <s v="GBP"/>
    <n v="1416331406"/>
    <x v="1256"/>
    <b v="1"/>
    <x v="355"/>
    <b v="1"/>
    <s v="theater/plays"/>
    <x v="1113"/>
    <n v="54.3"/>
    <x v="3"/>
    <x v="4"/>
  </r>
  <r>
    <n v="1290"/>
    <x v="1256"/>
    <s v="Sometimes your Heart has to STOP for your Life to START."/>
    <n v="3500"/>
    <n v="3800"/>
    <x v="0"/>
    <x v="0"/>
    <s v="USD"/>
    <n v="1429772340"/>
    <x v="1257"/>
    <b v="0"/>
    <x v="349"/>
    <b v="1"/>
    <s v="theater/plays"/>
    <x v="1114"/>
    <n v="44.186046511627907"/>
    <x v="3"/>
    <x v="4"/>
  </r>
  <r>
    <n v="3430"/>
    <x v="1257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8"/>
    <b v="0"/>
    <x v="263"/>
    <b v="1"/>
    <s v="theater/plays"/>
    <x v="1115"/>
    <n v="30.152638888888887"/>
    <x v="3"/>
    <x v="4"/>
  </r>
  <r>
    <n v="1462"/>
    <x v="1258"/>
    <s v="A new radio show focused on short fiction produced by Louisville Public Media"/>
    <n v="4000"/>
    <n v="4340.7"/>
    <x v="0"/>
    <x v="0"/>
    <s v="USD"/>
    <n v="1365609271"/>
    <x v="1259"/>
    <b v="1"/>
    <x v="416"/>
    <b v="1"/>
    <s v="publishing/radio &amp; podcasts"/>
    <x v="1116"/>
    <n v="28.937999999999999"/>
    <x v="5"/>
    <x v="8"/>
  </r>
  <r>
    <n v="3757"/>
    <x v="1259"/>
    <s v="New Anti-Bullying Musical's cast of 30 kids is ready to &quot;speak up and reach out&quot; to the world by recording a show CD!"/>
    <n v="3500"/>
    <n v="3798"/>
    <x v="0"/>
    <x v="0"/>
    <s v="USD"/>
    <n v="1417465515"/>
    <x v="1260"/>
    <b v="0"/>
    <x v="61"/>
    <b v="1"/>
    <s v="theater/musical"/>
    <x v="1117"/>
    <n v="75.959999999999994"/>
    <x v="3"/>
    <x v="20"/>
  </r>
  <r>
    <n v="3002"/>
    <x v="1260"/>
    <s v="Make the workshop/ small stage space at Jimmy's No 43 even better than before!"/>
    <n v="7000"/>
    <n v="7595.43"/>
    <x v="0"/>
    <x v="0"/>
    <s v="USD"/>
    <n v="1356552252"/>
    <x v="1261"/>
    <b v="0"/>
    <x v="286"/>
    <b v="1"/>
    <s v="theater/spaces"/>
    <x v="1118"/>
    <n v="73.032980769230775"/>
    <x v="3"/>
    <x v="12"/>
  </r>
  <r>
    <n v="3410"/>
    <x v="1261"/>
    <s v="Join us in a campaign benefitting the southland company and its interdisciplinary artistic efforts in Los Angeles."/>
    <n v="3000"/>
    <n v="3255"/>
    <x v="0"/>
    <x v="0"/>
    <s v="USD"/>
    <n v="1465196400"/>
    <x v="1262"/>
    <b v="0"/>
    <x v="390"/>
    <b v="1"/>
    <s v="theater/plays"/>
    <x v="1119"/>
    <n v="81.375"/>
    <x v="3"/>
    <x v="4"/>
  </r>
  <r>
    <n v="3583"/>
    <x v="1262"/>
    <s v="Bumbling architect Romeo and handsome contractor Mario meet their match while building a balcony for Verona, NJ siren, Juliet."/>
    <n v="3000"/>
    <n v="3255"/>
    <x v="0"/>
    <x v="0"/>
    <s v="USD"/>
    <n v="1460970805"/>
    <x v="1263"/>
    <b v="0"/>
    <x v="133"/>
    <b v="1"/>
    <s v="theater/plays"/>
    <x v="1119"/>
    <n v="135.625"/>
    <x v="3"/>
    <x v="4"/>
  </r>
  <r>
    <n v="1032"/>
    <x v="1263"/>
    <s v="Ideal for living rooms and open spaces."/>
    <n v="5400"/>
    <n v="5858.84"/>
    <x v="0"/>
    <x v="0"/>
    <s v="USD"/>
    <n v="1466697625"/>
    <x v="1264"/>
    <b v="0"/>
    <x v="151"/>
    <b v="1"/>
    <s v="music/electronic music"/>
    <x v="1120"/>
    <n v="61.029583333333335"/>
    <x v="2"/>
    <x v="10"/>
  </r>
  <r>
    <n v="2226"/>
    <x v="1264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65"/>
    <b v="0"/>
    <x v="432"/>
    <b v="1"/>
    <s v="games/tabletop games"/>
    <x v="1121"/>
    <n v="60.820280373831778"/>
    <x v="1"/>
    <x v="1"/>
  </r>
  <r>
    <n v="3560"/>
    <x v="1265"/>
    <s v="The world premiere of an endearing play about love, friendship, men's styling putty, Dungeons &amp; Dragons &amp; our capacity for forbearance."/>
    <n v="3200"/>
    <n v="3470"/>
    <x v="0"/>
    <x v="7"/>
    <s v="CAD"/>
    <n v="1432694700"/>
    <x v="1266"/>
    <b v="0"/>
    <x v="181"/>
    <b v="1"/>
    <s v="theater/plays"/>
    <x v="1122"/>
    <n v="46.891891891891895"/>
    <x v="3"/>
    <x v="4"/>
  </r>
  <r>
    <n v="1469"/>
    <x v="1266"/>
    <s v="Get the inside edge on the stories that connect Americans to the world -- in your ear every week."/>
    <n v="44250"/>
    <n v="47978"/>
    <x v="0"/>
    <x v="0"/>
    <s v="USD"/>
    <n v="1360938109"/>
    <x v="1267"/>
    <b v="1"/>
    <x v="432"/>
    <b v="1"/>
    <s v="publishing/radio &amp; podcasts"/>
    <x v="1123"/>
    <n v="149.46417445482865"/>
    <x v="5"/>
    <x v="8"/>
  </r>
  <r>
    <n v="72"/>
    <x v="1267"/>
    <s v="A young man forced to live back home after an automobile accident leaves him to rediscover what it means to be a part of his family."/>
    <n v="2200"/>
    <n v="2385"/>
    <x v="0"/>
    <x v="0"/>
    <s v="USD"/>
    <n v="1352937600"/>
    <x v="1268"/>
    <b v="0"/>
    <x v="255"/>
    <b v="1"/>
    <s v="film &amp; video/shorts"/>
    <x v="1124"/>
    <n v="58.170731707317074"/>
    <x v="4"/>
    <x v="6"/>
  </r>
  <r>
    <n v="1935"/>
    <x v="1268"/>
    <s v="AM/PM is a 20 song dual-disk album that we're trying to record with your help! AM is a pop album and PM is an ambient/intense album!"/>
    <n v="2500"/>
    <n v="2710"/>
    <x v="0"/>
    <x v="0"/>
    <s v="USD"/>
    <n v="1403326740"/>
    <x v="1269"/>
    <b v="0"/>
    <x v="61"/>
    <b v="1"/>
    <s v="music/indie rock"/>
    <x v="1125"/>
    <n v="54.2"/>
    <x v="2"/>
    <x v="13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x v="1270"/>
    <b v="1"/>
    <x v="433"/>
    <b v="1"/>
    <s v="film &amp; video/documentary"/>
    <x v="1126"/>
    <n v="65.298192771084331"/>
    <x v="4"/>
    <x v="14"/>
  </r>
  <r>
    <n v="1286"/>
    <x v="1270"/>
    <s v="A touring production of FRED's modern adaptation of the classic Victorian comic novel, reaching out to new audiences."/>
    <n v="1500"/>
    <n v="1625"/>
    <x v="0"/>
    <x v="1"/>
    <s v="GBP"/>
    <n v="1424181600"/>
    <x v="1271"/>
    <b v="0"/>
    <x v="135"/>
    <b v="1"/>
    <s v="theater/plays"/>
    <x v="1127"/>
    <n v="81.25"/>
    <x v="3"/>
    <x v="4"/>
  </r>
  <r>
    <n v="2084"/>
    <x v="1271"/>
    <s v="Los Angeles based Ballerina Black are on their way to tour the UK in May. Join our club &amp; help make it happen."/>
    <n v="3000"/>
    <n v="3250"/>
    <x v="0"/>
    <x v="0"/>
    <s v="USD"/>
    <n v="1399186740"/>
    <x v="1272"/>
    <b v="0"/>
    <x v="105"/>
    <b v="1"/>
    <s v="music/indie rock"/>
    <x v="1127"/>
    <n v="70.652173913043484"/>
    <x v="2"/>
    <x v="13"/>
  </r>
  <r>
    <n v="2833"/>
    <x v="1272"/>
    <s v="A new play about exploring outer space"/>
    <n v="2700"/>
    <n v="2923"/>
    <x v="0"/>
    <x v="0"/>
    <s v="USD"/>
    <n v="1444528800"/>
    <x v="1273"/>
    <b v="0"/>
    <x v="7"/>
    <b v="1"/>
    <s v="theater/plays"/>
    <x v="1128"/>
    <n v="83.51428571428572"/>
    <x v="3"/>
    <x v="4"/>
  </r>
  <r>
    <n v="3709"/>
    <x v="1273"/>
    <s v="The filthily talented Ruby and Darling, take you on a raunch-tastic musical discovery of life with a vagina. #sayno"/>
    <n v="1000"/>
    <n v="1082.5"/>
    <x v="0"/>
    <x v="1"/>
    <s v="GBP"/>
    <n v="1403715546"/>
    <x v="1274"/>
    <b v="0"/>
    <x v="7"/>
    <b v="1"/>
    <s v="theater/plays"/>
    <x v="1129"/>
    <n v="30.928571428571427"/>
    <x v="3"/>
    <x v="4"/>
  </r>
  <r>
    <n v="1601"/>
    <x v="1274"/>
    <s v="We're so close to releasing our long-awaited debut album! A little help will go a long way... let's do this!"/>
    <n v="2500"/>
    <n v="2706.23"/>
    <x v="0"/>
    <x v="0"/>
    <s v="USD"/>
    <n v="1304561633"/>
    <x v="1275"/>
    <b v="0"/>
    <x v="246"/>
    <b v="1"/>
    <s v="music/rock"/>
    <x v="1130"/>
    <n v="48.325535714285714"/>
    <x v="2"/>
    <x v="2"/>
  </r>
  <r>
    <n v="2293"/>
    <x v="1275"/>
    <s v="Donate here to be a part of the upcoming album. Every little bit helps!"/>
    <n v="850"/>
    <n v="920"/>
    <x v="0"/>
    <x v="0"/>
    <s v="USD"/>
    <n v="1348545540"/>
    <x v="1276"/>
    <b v="0"/>
    <x v="295"/>
    <b v="1"/>
    <s v="music/rock"/>
    <x v="1131"/>
    <n v="34.074074074074076"/>
    <x v="2"/>
    <x v="2"/>
  </r>
  <r>
    <n v="2044"/>
    <x v="1276"/>
    <s v="The PiSoC is an open source development platform which gives each person a unique opportunity to create, regardless of skill level."/>
    <n v="15000"/>
    <n v="16232"/>
    <x v="0"/>
    <x v="0"/>
    <s v="USD"/>
    <n v="1434212714"/>
    <x v="1277"/>
    <b v="0"/>
    <x v="264"/>
    <b v="1"/>
    <s v="technology/hardware"/>
    <x v="1132"/>
    <n v="90.177777777777777"/>
    <x v="0"/>
    <x v="0"/>
  </r>
  <r>
    <n v="2810"/>
    <x v="1277"/>
    <s v="We're remounting the musical that brought down the Bush Administration: A Brief History of the Earth And Everything In It!"/>
    <n v="2500"/>
    <n v="2705"/>
    <x v="0"/>
    <x v="0"/>
    <s v="USD"/>
    <n v="1401595140"/>
    <x v="1278"/>
    <b v="0"/>
    <x v="258"/>
    <b v="1"/>
    <s v="theater/plays"/>
    <x v="1133"/>
    <n v="47.456140350877192"/>
    <x v="3"/>
    <x v="4"/>
  </r>
  <r>
    <n v="3446"/>
    <x v="1278"/>
    <s v="Pope Head: The Secret Life of Francis Bacon â€“ A solo show celebrating the artist. Touring a land Down Under 12 Feb - 14 March '15."/>
    <n v="1000"/>
    <n v="1082"/>
    <x v="0"/>
    <x v="1"/>
    <s v="GBP"/>
    <n v="1423138800"/>
    <x v="1279"/>
    <b v="0"/>
    <x v="36"/>
    <b v="1"/>
    <s v="theater/plays"/>
    <x v="1133"/>
    <n v="43.28"/>
    <x v="3"/>
    <x v="4"/>
  </r>
  <r>
    <n v="3773"/>
    <x v="1279"/>
    <s v="A dramatic hip-hopera, inspired from monologues written by the performers."/>
    <n v="5000"/>
    <n v="5410"/>
    <x v="0"/>
    <x v="0"/>
    <s v="USD"/>
    <n v="1479175680"/>
    <x v="1280"/>
    <b v="0"/>
    <x v="258"/>
    <b v="1"/>
    <s v="theater/musical"/>
    <x v="1133"/>
    <n v="94.912280701754383"/>
    <x v="3"/>
    <x v="20"/>
  </r>
  <r>
    <n v="3426"/>
    <x v="1280"/>
    <s v="Part ghost story, part cautionary tale, Holocene is a play about the end of our world, and the beginning of another."/>
    <n v="3750"/>
    <n v="4055"/>
    <x v="0"/>
    <x v="0"/>
    <s v="USD"/>
    <n v="1411264800"/>
    <x v="1281"/>
    <b v="0"/>
    <x v="191"/>
    <b v="1"/>
    <s v="theater/plays"/>
    <x v="1134"/>
    <n v="46.609195402298852"/>
    <x v="3"/>
    <x v="4"/>
  </r>
  <r>
    <n v="2221"/>
    <x v="1281"/>
    <s v="Welcome to the Dice Bazaar! Roll dice to buy &amp; trade products at the bazaar, block opponents, tame cobras, and score points!"/>
    <n v="7500"/>
    <n v="8109"/>
    <x v="0"/>
    <x v="0"/>
    <s v="USD"/>
    <n v="1461369600"/>
    <x v="1282"/>
    <b v="0"/>
    <x v="434"/>
    <b v="1"/>
    <s v="games/tabletop games"/>
    <x v="1135"/>
    <n v="37.197247706422019"/>
    <x v="1"/>
    <x v="1"/>
  </r>
  <r>
    <n v="339"/>
    <x v="1282"/>
    <s v="A documentary film following the world's greatest palindromists leading up to the 2017 World Palindrome Championship."/>
    <n v="6000"/>
    <n v="6485"/>
    <x v="0"/>
    <x v="0"/>
    <s v="USD"/>
    <n v="1430331268"/>
    <x v="1283"/>
    <b v="1"/>
    <x v="253"/>
    <b v="1"/>
    <s v="film &amp; video/documentary"/>
    <x v="1136"/>
    <n v="72.865168539325836"/>
    <x v="4"/>
    <x v="14"/>
  </r>
  <r>
    <n v="395"/>
    <x v="1283"/>
    <s v="When the war ends, a woman's fight begins. Bringing to life the most untapped resources in peace making between faiths."/>
    <n v="10000"/>
    <n v="10804.45"/>
    <x v="0"/>
    <x v="0"/>
    <s v="USD"/>
    <n v="1335562320"/>
    <x v="1284"/>
    <b v="0"/>
    <x v="358"/>
    <b v="1"/>
    <s v="film &amp; video/documentary"/>
    <x v="1137"/>
    <n v="58.719836956521746"/>
    <x v="4"/>
    <x v="14"/>
  </r>
  <r>
    <n v="1663"/>
    <x v="1284"/>
    <s v="music is as important to the eyes as it is to the ears. help bring ghost to life in front of your eyes."/>
    <n v="1000"/>
    <n v="1080"/>
    <x v="0"/>
    <x v="0"/>
    <s v="USD"/>
    <n v="1422750707"/>
    <x v="1285"/>
    <b v="0"/>
    <x v="192"/>
    <b v="1"/>
    <s v="music/pop"/>
    <x v="1138"/>
    <n v="33.75"/>
    <x v="2"/>
    <x v="7"/>
  </r>
  <r>
    <n v="1753"/>
    <x v="1285"/>
    <s v="A friend or fiend? To me he is both, this is his story - in his words, out of his mind, in my photos and straight in to your hearts!"/>
    <n v="15000"/>
    <n v="16200"/>
    <x v="0"/>
    <x v="15"/>
    <s v="DKK"/>
    <n v="1458579568"/>
    <x v="1286"/>
    <b v="0"/>
    <x v="7"/>
    <b v="1"/>
    <s v="photography/photobooks"/>
    <x v="1138"/>
    <n v="462.85714285714283"/>
    <x v="6"/>
    <x v="9"/>
  </r>
  <r>
    <n v="2449"/>
    <x v="1286"/>
    <s v="Wholesome, gluten-free, crunchy granola hand-baked in Jackson, WY. Rich in protein, omega 3's, and fiber. Help me get it to you!"/>
    <n v="10000"/>
    <n v="10800"/>
    <x v="0"/>
    <x v="0"/>
    <s v="USD"/>
    <n v="1417321515"/>
    <x v="1287"/>
    <b v="0"/>
    <x v="89"/>
    <b v="1"/>
    <s v="food/small batch"/>
    <x v="1138"/>
    <n v="90"/>
    <x v="7"/>
    <x v="11"/>
  </r>
  <r>
    <n v="2934"/>
    <x v="1287"/>
    <s v="Powerful community theatre production of Jason Robert Brown's &quot;Songs for a New World&quot; in London, Ontario."/>
    <n v="2500"/>
    <n v="2700"/>
    <x v="0"/>
    <x v="7"/>
    <s v="CAD"/>
    <n v="1402845364"/>
    <x v="1288"/>
    <b v="0"/>
    <x v="293"/>
    <b v="1"/>
    <s v="theater/musical"/>
    <x v="1138"/>
    <n v="72.972972972972968"/>
    <x v="3"/>
    <x v="20"/>
  </r>
  <r>
    <n v="3133"/>
    <x v="1288"/>
    <s v="TwentySomething is taking Hell Has No Fury to Edinburgh! _x000a_We're looking for your support to get us there."/>
    <n v="500"/>
    <n v="540"/>
    <x v="2"/>
    <x v="1"/>
    <s v="GBP"/>
    <n v="1490358834"/>
    <x v="1289"/>
    <b v="0"/>
    <x v="224"/>
    <b v="0"/>
    <s v="theater/plays"/>
    <x v="1138"/>
    <n v="33.75"/>
    <x v="3"/>
    <x v="4"/>
  </r>
  <r>
    <n v="3319"/>
    <x v="1289"/>
    <s v="Down the Rabbit Hole is an exciting new play by Not Just Theatre Productions. To be performed at Matthew's Yard Theatre in Feb 2015"/>
    <n v="500"/>
    <n v="540"/>
    <x v="0"/>
    <x v="1"/>
    <s v="GBP"/>
    <n v="1422712986"/>
    <x v="1290"/>
    <b v="0"/>
    <x v="224"/>
    <b v="1"/>
    <s v="theater/plays"/>
    <x v="1138"/>
    <n v="33.75"/>
    <x v="3"/>
    <x v="4"/>
  </r>
  <r>
    <n v="3697"/>
    <x v="1290"/>
    <s v="With your support this one-man show will tour various theatres in the UK - it's a story of hero worship and love beyond the grave."/>
    <n v="2000"/>
    <n v="2160"/>
    <x v="0"/>
    <x v="1"/>
    <s v="GBP"/>
    <n v="1462878648"/>
    <x v="1291"/>
    <b v="0"/>
    <x v="119"/>
    <b v="1"/>
    <s v="theater/plays"/>
    <x v="1138"/>
    <n v="72"/>
    <x v="3"/>
    <x v="4"/>
  </r>
  <r>
    <n v="3824"/>
    <x v="1291"/>
    <s v="the hardy presents a collaboration between Robbie Curran and Abram Rooney. Kemble House, 9th-14th August, every night at 8pm."/>
    <n v="250"/>
    <n v="270"/>
    <x v="0"/>
    <x v="1"/>
    <s v="GBP"/>
    <n v="1470058860"/>
    <x v="1292"/>
    <b v="0"/>
    <x v="352"/>
    <b v="1"/>
    <s v="theater/plays"/>
    <x v="1138"/>
    <n v="38.571428571428569"/>
    <x v="3"/>
    <x v="4"/>
  </r>
  <r>
    <n v="48"/>
    <x v="1292"/>
    <s v="With future neo-London as a backdrop to this new independent TV pilot, we investigate the bad and the corrupt that rule London."/>
    <n v="2000"/>
    <n v="2159"/>
    <x v="0"/>
    <x v="1"/>
    <s v="GBP"/>
    <n v="1425211200"/>
    <x v="1293"/>
    <b v="0"/>
    <x v="235"/>
    <b v="1"/>
    <s v="film &amp; video/television"/>
    <x v="1139"/>
    <n v="56.815789473684212"/>
    <x v="4"/>
    <x v="16"/>
  </r>
  <r>
    <n v="2061"/>
    <x v="1293"/>
    <s v="Bibo Barmaid is a smart cocktail self-serve machine that creates expertly crafted mixed drinks at home with the touch of a button."/>
    <n v="5000"/>
    <n v="5396"/>
    <x v="0"/>
    <x v="0"/>
    <s v="USD"/>
    <n v="1483208454"/>
    <x v="1294"/>
    <b v="0"/>
    <x v="7"/>
    <b v="1"/>
    <s v="technology/hardware"/>
    <x v="1140"/>
    <n v="154.17142857142858"/>
    <x v="0"/>
    <x v="0"/>
  </r>
  <r>
    <n v="322"/>
    <x v="1294"/>
    <s v="A documentary film about the largest elephants on earth and what is being done to ensure their survival."/>
    <n v="25000"/>
    <n v="26978"/>
    <x v="0"/>
    <x v="0"/>
    <s v="USD"/>
    <n v="1463146848"/>
    <x v="1295"/>
    <b v="1"/>
    <x v="397"/>
    <b v="1"/>
    <s v="film &amp; video/documentary"/>
    <x v="1141"/>
    <n v="145.04301075268816"/>
    <x v="4"/>
    <x v="14"/>
  </r>
  <r>
    <n v="1503"/>
    <x v="1295"/>
    <s v="A self-published photobook starring the Puffin and the Gannet and the islands they live on; Skokholm Island (Wales) and Helgoland."/>
    <n v="3750"/>
    <n v="4045.93"/>
    <x v="0"/>
    <x v="16"/>
    <s v="EUR"/>
    <n v="1477210801"/>
    <x v="1296"/>
    <b v="1"/>
    <x v="326"/>
    <b v="1"/>
    <s v="photography/photobooks"/>
    <x v="1142"/>
    <n v="56.98492957746479"/>
    <x v="6"/>
    <x v="9"/>
  </r>
  <r>
    <n v="2441"/>
    <x v="1296"/>
    <s v="YOU can help Alchemy Pops POP up on a street near you!"/>
    <n v="7500"/>
    <n v="8091"/>
    <x v="0"/>
    <x v="0"/>
    <s v="USD"/>
    <n v="1437627540"/>
    <x v="1297"/>
    <b v="0"/>
    <x v="207"/>
    <b v="1"/>
    <s v="food/small batch"/>
    <x v="1143"/>
    <n v="74.22935779816514"/>
    <x v="7"/>
    <x v="11"/>
  </r>
  <r>
    <n v="1466"/>
    <x v="1297"/>
    <s v="WAYO needs your financial support to operate in 2016. Help keep the creativity and ideas of the Rochester community on the radio!"/>
    <n v="16000"/>
    <n v="17260.37"/>
    <x v="0"/>
    <x v="0"/>
    <s v="USD"/>
    <n v="1452574800"/>
    <x v="1298"/>
    <b v="1"/>
    <x v="435"/>
    <b v="1"/>
    <s v="publishing/radio &amp; podcasts"/>
    <x v="1144"/>
    <n v="69.598266129032254"/>
    <x v="5"/>
    <x v="8"/>
  </r>
  <r>
    <n v="2312"/>
    <x v="1298"/>
    <s v="Help Brooklyn psychedelic synth rockers DINOWALRUS release their 3rd Record, COMPLEXION, on vinyl!"/>
    <n v="3000"/>
    <n v="3236"/>
    <x v="0"/>
    <x v="0"/>
    <s v="USD"/>
    <n v="1397862000"/>
    <x v="1299"/>
    <b v="1"/>
    <x v="82"/>
    <b v="1"/>
    <s v="music/indie rock"/>
    <x v="1145"/>
    <n v="40.962025316455694"/>
    <x v="2"/>
    <x v="13"/>
  </r>
  <r>
    <n v="3229"/>
    <x v="1299"/>
    <s v="After electrifying audiences in Seattle and Tashkent, The Seagull Project embarks on a brand new journey."/>
    <n v="20000"/>
    <n v="21573"/>
    <x v="0"/>
    <x v="0"/>
    <s v="USD"/>
    <n v="1416470398"/>
    <x v="1300"/>
    <b v="1"/>
    <x v="404"/>
    <b v="1"/>
    <s v="theater/plays"/>
    <x v="1146"/>
    <n v="106.79702970297029"/>
    <x v="3"/>
    <x v="4"/>
  </r>
  <r>
    <n v="830"/>
    <x v="1300"/>
    <s v="We're making a high energy, fist pumpin', pelvis-thrusting new Rock n Roll album and we'd love for you to be a part of it."/>
    <n v="1800"/>
    <n v="1941"/>
    <x v="0"/>
    <x v="0"/>
    <s v="USD"/>
    <n v="1363952225"/>
    <x v="1301"/>
    <b v="0"/>
    <x v="192"/>
    <b v="1"/>
    <s v="music/rock"/>
    <x v="1147"/>
    <n v="60.65625"/>
    <x v="2"/>
    <x v="2"/>
  </r>
  <r>
    <n v="3447"/>
    <x v="1301"/>
    <s v="&quot;He was a poet, a vagrant, a philosopher, a lady's man and a hard drinker&quot;"/>
    <n v="1000"/>
    <n v="1078"/>
    <x v="0"/>
    <x v="0"/>
    <s v="USD"/>
    <n v="1458332412"/>
    <x v="1302"/>
    <b v="0"/>
    <x v="103"/>
    <b v="1"/>
    <s v="theater/plays"/>
    <x v="1148"/>
    <n v="77"/>
    <x v="3"/>
    <x v="4"/>
  </r>
  <r>
    <n v="530"/>
    <x v="1302"/>
    <s v="Corners Grove is a coming-of-age play about leaving home, gender identity and the death of Whitney Houston; will benefit Win NYC."/>
    <n v="3405"/>
    <n v="3670"/>
    <x v="0"/>
    <x v="0"/>
    <s v="USD"/>
    <n v="1435111200"/>
    <x v="1303"/>
    <b v="0"/>
    <x v="231"/>
    <b v="1"/>
    <s v="theater/plays"/>
    <x v="1149"/>
    <n v="126.55172413793103"/>
    <x v="3"/>
    <x v="4"/>
  </r>
  <r>
    <n v="1189"/>
    <x v="1303"/>
    <s v="A couple of experienced road trippers setting out for the big one. Six months traveling in a converted bus with a book at the end."/>
    <n v="9000"/>
    <n v="9700"/>
    <x v="0"/>
    <x v="0"/>
    <s v="USD"/>
    <n v="1467242995"/>
    <x v="1304"/>
    <b v="0"/>
    <x v="349"/>
    <b v="1"/>
    <s v="photography/photobooks"/>
    <x v="1150"/>
    <n v="112.79069767441861"/>
    <x v="6"/>
    <x v="9"/>
  </r>
  <r>
    <n v="2836"/>
    <x v="1304"/>
    <s v="We're fundraising $450 by Feb.17, 2017 to purchase the rights for the show &amp; any extra proceeds will be used toward props and costume."/>
    <n v="450"/>
    <n v="485"/>
    <x v="0"/>
    <x v="0"/>
    <s v="USD"/>
    <n v="1487393940"/>
    <x v="1305"/>
    <b v="0"/>
    <x v="234"/>
    <b v="1"/>
    <s v="theater/plays"/>
    <x v="1150"/>
    <n v="44.090909090909093"/>
    <x v="3"/>
    <x v="4"/>
  </r>
  <r>
    <n v="273"/>
    <x v="1305"/>
    <s v="Man vs. Food meets Extreme Home Makeover! A celebration of the food, music, and rebuilding of New Orleans, and a history-making quest."/>
    <n v="5000"/>
    <n v="5388.79"/>
    <x v="0"/>
    <x v="0"/>
    <s v="USD"/>
    <n v="1309694266"/>
    <x v="1306"/>
    <b v="1"/>
    <x v="373"/>
    <b v="1"/>
    <s v="film &amp; video/documentary"/>
    <x v="1151"/>
    <n v="45.667711864406776"/>
    <x v="4"/>
    <x v="14"/>
  </r>
  <r>
    <n v="2826"/>
    <x v="1306"/>
    <s v="Mickey &amp; Worm is a Noir stage experience, written by Santa Paula playwright John McKinley and back again on tour by popular demand!"/>
    <n v="2000"/>
    <n v="2155"/>
    <x v="0"/>
    <x v="0"/>
    <s v="USD"/>
    <n v="1436511600"/>
    <x v="1307"/>
    <b v="0"/>
    <x v="108"/>
    <b v="1"/>
    <s v="theater/plays"/>
    <x v="1152"/>
    <n v="113.42105263157895"/>
    <x v="3"/>
    <x v="4"/>
  </r>
  <r>
    <n v="3006"/>
    <x v="1307"/>
    <s v="We're an affordable theatre and rental space that can be molded into anything by anyone."/>
    <n v="8000"/>
    <n v="8620"/>
    <x v="0"/>
    <x v="7"/>
    <s v="CAD"/>
    <n v="1418580591"/>
    <x v="1308"/>
    <b v="0"/>
    <x v="350"/>
    <b v="1"/>
    <s v="theater/spaces"/>
    <x v="1152"/>
    <n v="88.865979381443296"/>
    <x v="3"/>
    <x v="12"/>
  </r>
  <r>
    <n v="2814"/>
    <x v="1308"/>
    <s v="Stitching is a play exploring how a couple cope with the loss of their child. It will run for a month at The Drayton Arms Theatre."/>
    <n v="1500"/>
    <n v="1616"/>
    <x v="0"/>
    <x v="1"/>
    <s v="GBP"/>
    <n v="1431164115"/>
    <x v="1309"/>
    <b v="0"/>
    <x v="334"/>
    <b v="1"/>
    <s v="theater/plays"/>
    <x v="1153"/>
    <n v="25.25"/>
    <x v="3"/>
    <x v="4"/>
  </r>
  <r>
    <n v="2107"/>
    <x v="1309"/>
    <s v="ACKER, an instrumental noise-rock band from Central Illinois, is raising funds to record a new album and release it on vinyl."/>
    <n v="2000"/>
    <n v="2154.66"/>
    <x v="0"/>
    <x v="0"/>
    <s v="USD"/>
    <n v="1415815393"/>
    <x v="1310"/>
    <b v="0"/>
    <x v="197"/>
    <b v="1"/>
    <s v="music/indie rock"/>
    <x v="1154"/>
    <n v="37.149310344827583"/>
    <x v="2"/>
    <x v="13"/>
  </r>
  <r>
    <n v="3596"/>
    <x v="1310"/>
    <s v="A play about the last eight years of the life of Egon Schiele, one of the most influential Austrian Expressionist artists."/>
    <n v="1100"/>
    <n v="1185"/>
    <x v="0"/>
    <x v="7"/>
    <s v="CAD"/>
    <n v="1409072982"/>
    <x v="1311"/>
    <b v="0"/>
    <x v="134"/>
    <b v="1"/>
    <s v="theater/plays"/>
    <x v="1155"/>
    <n v="79"/>
    <x v="3"/>
    <x v="4"/>
  </r>
  <r>
    <n v="406"/>
    <x v="1311"/>
    <s v="The Desert River Bends is a short documentary following the alternative lifestyles of three middle-age river guides in Moab UT."/>
    <n v="2800"/>
    <n v="3015.73"/>
    <x v="0"/>
    <x v="0"/>
    <s v="USD"/>
    <n v="1304920740"/>
    <x v="1312"/>
    <b v="0"/>
    <x v="7"/>
    <b v="1"/>
    <s v="film &amp; video/documentary"/>
    <x v="1156"/>
    <n v="86.163714285714292"/>
    <x v="4"/>
    <x v="14"/>
  </r>
  <r>
    <n v="2319"/>
    <x v="1312"/>
    <s v="The upcoming debut full-length album from Nevada Color &quot;Adventures&quot; will be available Spring 2014 with your help!"/>
    <n v="3000"/>
    <n v="3231"/>
    <x v="0"/>
    <x v="0"/>
    <s v="USD"/>
    <n v="1387072685"/>
    <x v="1313"/>
    <b v="1"/>
    <x v="363"/>
    <b v="1"/>
    <s v="music/indie rock"/>
    <x v="1157"/>
    <n v="41.961038961038959"/>
    <x v="2"/>
    <x v="13"/>
  </r>
  <r>
    <n v="405"/>
    <x v="1313"/>
    <s v="Come, join our movie movement.  A new documentary about the healing power of food."/>
    <n v="2820"/>
    <n v="3036"/>
    <x v="0"/>
    <x v="0"/>
    <s v="USD"/>
    <n v="1394071339"/>
    <x v="1314"/>
    <b v="0"/>
    <x v="214"/>
    <b v="1"/>
    <s v="film &amp; video/documentary"/>
    <x v="1158"/>
    <n v="55.2"/>
    <x v="4"/>
    <x v="14"/>
  </r>
  <r>
    <n v="3768"/>
    <x v="1314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15"/>
    <b v="0"/>
    <x v="197"/>
    <b v="1"/>
    <s v="theater/musical"/>
    <x v="1159"/>
    <n v="74.243275862068955"/>
    <x v="3"/>
    <x v="20"/>
  </r>
  <r>
    <n v="1035"/>
    <x v="1315"/>
    <s v="Project Nintendo. A big honkin' game cartridge sleeve and two awesome 12&quot; breakbeat vinyl records and a POSTER inside!"/>
    <n v="4600"/>
    <n v="4952"/>
    <x v="0"/>
    <x v="0"/>
    <s v="USD"/>
    <n v="1423668220"/>
    <x v="1316"/>
    <b v="0"/>
    <x v="313"/>
    <b v="1"/>
    <s v="music/electronic music"/>
    <x v="1160"/>
    <n v="65.15789473684211"/>
    <x v="2"/>
    <x v="10"/>
  </r>
  <r>
    <n v="3378"/>
    <x v="1316"/>
    <s v="'Can you ever find acceptance in death?' _x000a_Rose of June is a piece of theatre exploring the stages of grief. Unity Theatre - September"/>
    <n v="550"/>
    <n v="592"/>
    <x v="0"/>
    <x v="1"/>
    <s v="GBP"/>
    <n v="1409490480"/>
    <x v="1317"/>
    <b v="0"/>
    <x v="262"/>
    <b v="1"/>
    <s v="theater/plays"/>
    <x v="1161"/>
    <n v="28.19047619047619"/>
    <x v="3"/>
    <x v="4"/>
  </r>
  <r>
    <n v="240"/>
    <x v="131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318"/>
    <b v="1"/>
    <x v="396"/>
    <b v="1"/>
    <s v="film &amp; video/documentary"/>
    <x v="1162"/>
    <n v="117.84759124087591"/>
    <x v="4"/>
    <x v="14"/>
  </r>
  <r>
    <n v="47"/>
    <x v="1318"/>
    <s v="Cursed with attracting odd men, an independent woman takes on the Chicago dating scene again with the help of her offbeat friends."/>
    <n v="5000"/>
    <n v="5380.55"/>
    <x v="0"/>
    <x v="0"/>
    <s v="USD"/>
    <n v="1419021607"/>
    <x v="1319"/>
    <b v="0"/>
    <x v="251"/>
    <b v="1"/>
    <s v="film &amp; video/television"/>
    <x v="1163"/>
    <n v="76.865000000000009"/>
    <x v="4"/>
    <x v="16"/>
  </r>
  <r>
    <n v="2792"/>
    <x v="1319"/>
    <s v="Homeless and hopeless, this prequel tells the story of a Colorado youth who leans on her friends when family leaves her behind."/>
    <n v="2000"/>
    <n v="2152"/>
    <x v="0"/>
    <x v="0"/>
    <s v="USD"/>
    <n v="1439357559"/>
    <x v="1320"/>
    <b v="0"/>
    <x v="133"/>
    <b v="1"/>
    <s v="theater/plays"/>
    <x v="1164"/>
    <n v="89.666666666666671"/>
    <x v="3"/>
    <x v="4"/>
  </r>
  <r>
    <n v="3503"/>
    <x v="1320"/>
    <s v="A group of Sicilian immigrants in New York struggle to deal with conflict from both within the family and from without."/>
    <n v="2500"/>
    <n v="2689"/>
    <x v="0"/>
    <x v="1"/>
    <s v="GBP"/>
    <n v="1469359728"/>
    <x v="1321"/>
    <b v="0"/>
    <x v="235"/>
    <b v="1"/>
    <s v="theater/plays"/>
    <x v="1165"/>
    <n v="70.763157894736835"/>
    <x v="3"/>
    <x v="4"/>
  </r>
  <r>
    <n v="2733"/>
    <x v="1321"/>
    <s v="Students, makers, and engineers can write Linux software applications to achieve any network functions, such as NAS, VPN and Firewall."/>
    <n v="50000"/>
    <n v="53769"/>
    <x v="0"/>
    <x v="0"/>
    <s v="USD"/>
    <n v="1428643974"/>
    <x v="1322"/>
    <b v="0"/>
    <x v="354"/>
    <b v="1"/>
    <s v="technology/hardware"/>
    <x v="1166"/>
    <n v="451.84033613445376"/>
    <x v="0"/>
    <x v="0"/>
  </r>
  <r>
    <n v="797"/>
    <x v="1322"/>
    <s v="Help Lust Control Kickstart their first cd in 20 years!!  To be mixed by Rocky Gray (Living Sacrifice, Soul Embraced, Evanescence)!!"/>
    <n v="3000"/>
    <n v="3226"/>
    <x v="0"/>
    <x v="0"/>
    <s v="USD"/>
    <n v="1335672000"/>
    <x v="1323"/>
    <b v="0"/>
    <x v="326"/>
    <b v="1"/>
    <s v="music/rock"/>
    <x v="1167"/>
    <n v="45.436619718309856"/>
    <x v="2"/>
    <x v="2"/>
  </r>
  <r>
    <n v="65"/>
    <x v="1323"/>
    <s v="Help finish the short film Hello World. The story of an android in the broken home of a father &amp; son."/>
    <n v="7000"/>
    <n v="7527"/>
    <x v="0"/>
    <x v="7"/>
    <s v="CAD"/>
    <n v="1407736740"/>
    <x v="1324"/>
    <b v="0"/>
    <x v="258"/>
    <b v="1"/>
    <s v="film &amp; video/shorts"/>
    <x v="1168"/>
    <n v="132.05263157894737"/>
    <x v="4"/>
    <x v="6"/>
  </r>
  <r>
    <n v="3352"/>
    <x v="1324"/>
    <s v="Actors creating more theatre in Brighton. A LOT MORE. Classics, contemporary, new writing, Shakespeare, foreign translations and more."/>
    <n v="5000"/>
    <n v="5376"/>
    <x v="0"/>
    <x v="1"/>
    <s v="GBP"/>
    <n v="1467414000"/>
    <x v="1325"/>
    <b v="0"/>
    <x v="251"/>
    <b v="1"/>
    <s v="theater/plays"/>
    <x v="1169"/>
    <n v="76.8"/>
    <x v="3"/>
    <x v="4"/>
  </r>
  <r>
    <n v="2448"/>
    <x v="1325"/>
    <s v="New ninja-cool campfire coffee mug from Ninja Narwhal Coffee Company. Perfect for holding 13oz of the best coffee in the universe!"/>
    <n v="400"/>
    <n v="430"/>
    <x v="0"/>
    <x v="0"/>
    <s v="USD"/>
    <n v="1472621760"/>
    <x v="1326"/>
    <b v="0"/>
    <x v="297"/>
    <b v="1"/>
    <s v="food/small batch"/>
    <x v="1170"/>
    <n v="47.777777777777779"/>
    <x v="7"/>
    <x v="11"/>
  </r>
  <r>
    <n v="3040"/>
    <x v="1326"/>
    <s v="48 hours of deck screws, dry wall, hard hats and needed renovation to help the Jayhawk rise from the ashes."/>
    <n v="3000"/>
    <n v="3225"/>
    <x v="0"/>
    <x v="0"/>
    <s v="USD"/>
    <n v="1435359600"/>
    <x v="1327"/>
    <b v="0"/>
    <x v="307"/>
    <b v="1"/>
    <s v="theater/spaces"/>
    <x v="1170"/>
    <n v="76.785714285714292"/>
    <x v="3"/>
    <x v="12"/>
  </r>
  <r>
    <n v="3694"/>
    <x v="1327"/>
    <s v="A new play exploring themes of reverence, belief, and certainty. _x000a_&quot;Because what is is, and what is cannot not be...&quot;"/>
    <n v="3500"/>
    <n v="3760"/>
    <x v="0"/>
    <x v="0"/>
    <s v="USD"/>
    <n v="1465178400"/>
    <x v="1328"/>
    <b v="0"/>
    <x v="123"/>
    <b v="1"/>
    <s v="theater/plays"/>
    <x v="1171"/>
    <n v="62.666666666666664"/>
    <x v="3"/>
    <x v="4"/>
  </r>
  <r>
    <n v="2605"/>
    <x v="1328"/>
    <s v="Help astronomers get the data they need to unravel one of the biggest mysteries of all time, KIC 8462852 --- Whereâ€™s the Flux?"/>
    <n v="100000"/>
    <n v="107421.57"/>
    <x v="0"/>
    <x v="0"/>
    <s v="USD"/>
    <n v="1466168390"/>
    <x v="1329"/>
    <b v="1"/>
    <x v="436"/>
    <b v="1"/>
    <s v="technology/space exploration"/>
    <x v="1172"/>
    <n v="60.965703745743475"/>
    <x v="0"/>
    <x v="5"/>
  </r>
  <r>
    <n v="105"/>
    <x v="1329"/>
    <s v="Single Parent Date Night is a comedic short film about two single parents trying to reentering the dating pool."/>
    <n v="2200"/>
    <n v="2363"/>
    <x v="0"/>
    <x v="0"/>
    <s v="USD"/>
    <n v="1463184000"/>
    <x v="1330"/>
    <b v="0"/>
    <x v="123"/>
    <b v="1"/>
    <s v="film &amp; video/shorts"/>
    <x v="1173"/>
    <n v="39.383333333333333"/>
    <x v="4"/>
    <x v="6"/>
  </r>
  <r>
    <n v="261"/>
    <x v="1330"/>
    <s v="Empires explores the impact of networks on histories and philosophies of political thought."/>
    <n v="20000"/>
    <n v="21480"/>
    <x v="0"/>
    <x v="0"/>
    <s v="USD"/>
    <n v="1339080900"/>
    <x v="1331"/>
    <b v="1"/>
    <x v="437"/>
    <b v="1"/>
    <s v="film &amp; video/documentary"/>
    <x v="1174"/>
    <n v="97.63636363636364"/>
    <x v="4"/>
    <x v="14"/>
  </r>
  <r>
    <n v="740"/>
    <x v="1331"/>
    <s v="Book on the search for the San Marcos, shipwrecked off the coast of Ireland in 1588 and the mysteries that have drawn men to find her."/>
    <n v="3000"/>
    <n v="3222"/>
    <x v="0"/>
    <x v="0"/>
    <s v="USD"/>
    <n v="1434857482"/>
    <x v="1332"/>
    <b v="0"/>
    <x v="108"/>
    <b v="1"/>
    <s v="publishing/nonfiction"/>
    <x v="1174"/>
    <n v="169.57894736842104"/>
    <x v="5"/>
    <x v="15"/>
  </r>
  <r>
    <n v="1031"/>
    <x v="1332"/>
    <s v="Liquid Diet needs your support to release our new full-length album! Help us create electrifying music videos to showcase our singles!"/>
    <n v="10000"/>
    <n v="10740"/>
    <x v="0"/>
    <x v="0"/>
    <s v="USD"/>
    <n v="1450290010"/>
    <x v="1333"/>
    <b v="0"/>
    <x v="165"/>
    <b v="1"/>
    <s v="music/electronic music"/>
    <x v="1174"/>
    <n v="108.48484848484848"/>
    <x v="2"/>
    <x v="10"/>
  </r>
  <r>
    <n v="2289"/>
    <x v="1333"/>
    <s v="Blind Man Deaf Boy is a Folk Punk band from Denver, we need money to get ourselves a van and take it on tour around the west coast."/>
    <n v="1500"/>
    <n v="1611"/>
    <x v="0"/>
    <x v="0"/>
    <s v="USD"/>
    <n v="1386372120"/>
    <x v="1334"/>
    <b v="0"/>
    <x v="36"/>
    <b v="1"/>
    <s v="music/rock"/>
    <x v="1174"/>
    <n v="64.44"/>
    <x v="2"/>
    <x v="2"/>
  </r>
  <r>
    <n v="3273"/>
    <x v="1334"/>
    <s v="We're bringing Tuscany to the Cherry Lane Theatre with a new play about memory and how we deal with people we love but we can't stand."/>
    <n v="4000"/>
    <n v="4296"/>
    <x v="0"/>
    <x v="0"/>
    <s v="USD"/>
    <n v="1473879600"/>
    <x v="1335"/>
    <b v="1"/>
    <x v="262"/>
    <b v="1"/>
    <s v="theater/plays"/>
    <x v="1174"/>
    <n v="204.57142857142858"/>
    <x v="3"/>
    <x v="4"/>
  </r>
  <r>
    <n v="3321"/>
    <x v="1335"/>
    <s v="Help WSC Avant Bard bring to life the US premiere of a theatrical retelling of 1001 Nights, adapted by Hanan al Shaykh &amp; Tim Supple!"/>
    <n v="500"/>
    <n v="537"/>
    <x v="0"/>
    <x v="0"/>
    <s v="USD"/>
    <n v="1413431940"/>
    <x v="1336"/>
    <b v="0"/>
    <x v="134"/>
    <b v="1"/>
    <s v="theater/plays"/>
    <x v="1174"/>
    <n v="35.799999999999997"/>
    <x v="3"/>
    <x v="4"/>
  </r>
  <r>
    <n v="1848"/>
    <x v="1336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37"/>
    <b v="0"/>
    <x v="133"/>
    <b v="1"/>
    <s v="music/rock"/>
    <x v="1175"/>
    <n v="134.20833333333334"/>
    <x v="2"/>
    <x v="2"/>
  </r>
  <r>
    <n v="2555"/>
    <x v="1337"/>
    <s v="At Brevard Music Center, a foremost summer music study program, I will compose a new work for large chamber ensemble for performance."/>
    <n v="2000"/>
    <n v="2147"/>
    <x v="0"/>
    <x v="0"/>
    <s v="USD"/>
    <n v="1338219793"/>
    <x v="1338"/>
    <b v="0"/>
    <x v="7"/>
    <b v="1"/>
    <s v="music/classical music"/>
    <x v="1176"/>
    <n v="61.342857142857142"/>
    <x v="2"/>
    <x v="18"/>
  </r>
  <r>
    <n v="2108"/>
    <x v="1338"/>
    <s v="A project to raise the funds for our early discography, pressed on vinyl the way we always envisioned it + help w/ future band plans."/>
    <n v="16000"/>
    <n v="17170"/>
    <x v="0"/>
    <x v="0"/>
    <s v="USD"/>
    <n v="1347249300"/>
    <x v="1339"/>
    <b v="0"/>
    <x v="90"/>
    <b v="1"/>
    <s v="music/indie rock"/>
    <x v="1177"/>
    <n v="89.895287958115176"/>
    <x v="2"/>
    <x v="13"/>
  </r>
  <r>
    <n v="1396"/>
    <x v="1339"/>
    <s v="Bret Coats with producers Nick Jay &amp; Robert Coats resulting in an epic rock &amp; roll experience that has the makings of a true classic."/>
    <n v="6000"/>
    <n v="6438"/>
    <x v="0"/>
    <x v="0"/>
    <s v="USD"/>
    <n v="1423871882"/>
    <x v="1340"/>
    <b v="0"/>
    <x v="243"/>
    <b v="1"/>
    <s v="music/rock"/>
    <x v="1178"/>
    <n v="88.191780821917803"/>
    <x v="2"/>
    <x v="2"/>
  </r>
  <r>
    <n v="56"/>
    <x v="1340"/>
    <s v="We want to see more women's cycling on TV - and we need your help to make it happen!"/>
    <n v="8000"/>
    <n v="8581"/>
    <x v="0"/>
    <x v="1"/>
    <s v="GBP"/>
    <n v="1433779200"/>
    <x v="1341"/>
    <b v="0"/>
    <x v="343"/>
    <b v="1"/>
    <s v="film &amp; video/television"/>
    <x v="1179"/>
    <n v="49.316091954022987"/>
    <x v="4"/>
    <x v="16"/>
  </r>
  <r>
    <n v="2292"/>
    <x v="1341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42"/>
    <b v="0"/>
    <x v="105"/>
    <b v="1"/>
    <s v="music/rock"/>
    <x v="1180"/>
    <n v="46.630652173913049"/>
    <x v="2"/>
    <x v="2"/>
  </r>
  <r>
    <n v="80"/>
    <x v="1342"/>
    <s v="What would you do if you ended up at a swingers party with two dead bodies and $20,000 in drug money?"/>
    <n v="12000"/>
    <n v="12870"/>
    <x v="0"/>
    <x v="0"/>
    <s v="USD"/>
    <n v="1386640856"/>
    <x v="1343"/>
    <b v="0"/>
    <x v="171"/>
    <b v="1"/>
    <s v="film &amp; video/shorts"/>
    <x v="1181"/>
    <n v="273.82978723404256"/>
    <x v="4"/>
    <x v="6"/>
  </r>
  <r>
    <n v="3817"/>
    <x v="1343"/>
    <s v="Using 9 actors, TWIST focuses on the horror and unjust in 1837 London.  Think Peter and the Starcatcher meets American Horror Story."/>
    <n v="2000"/>
    <n v="2145"/>
    <x v="0"/>
    <x v="0"/>
    <s v="USD"/>
    <n v="1445659140"/>
    <x v="1344"/>
    <b v="0"/>
    <x v="135"/>
    <b v="1"/>
    <s v="theater/plays"/>
    <x v="1181"/>
    <n v="107.25"/>
    <x v="3"/>
    <x v="4"/>
  </r>
  <r>
    <n v="2528"/>
    <x v="1344"/>
    <s v="I've been offered a contract with HatHut to record Feldman's 'Three Voices', which would be my first solo disc. I need your help!"/>
    <n v="4000"/>
    <n v="4289.99"/>
    <x v="0"/>
    <x v="1"/>
    <s v="GBP"/>
    <n v="1440068400"/>
    <x v="1345"/>
    <b v="0"/>
    <x v="248"/>
    <b v="1"/>
    <s v="music/classical music"/>
    <x v="1182"/>
    <n v="52.962839506172834"/>
    <x v="2"/>
    <x v="18"/>
  </r>
  <r>
    <n v="2940"/>
    <x v="1345"/>
    <s v="We are asking for people to donate to our theater club, the ITAVA Players, a public high school club from Brooklyn, NY."/>
    <n v="2500"/>
    <n v="2681"/>
    <x v="0"/>
    <x v="0"/>
    <s v="USD"/>
    <n v="1421606018"/>
    <x v="1346"/>
    <b v="0"/>
    <x v="189"/>
    <b v="1"/>
    <s v="theater/musical"/>
    <x v="1183"/>
    <n v="81.242424242424249"/>
    <x v="3"/>
    <x v="20"/>
  </r>
  <r>
    <n v="2468"/>
    <x v="1346"/>
    <s v="Please donate, support &amp; share this project so that I may be able to record my new EP this fall!"/>
    <n v="2000"/>
    <n v="2144.34"/>
    <x v="0"/>
    <x v="0"/>
    <s v="USD"/>
    <n v="1351400400"/>
    <x v="1347"/>
    <b v="0"/>
    <x v="197"/>
    <b v="1"/>
    <s v="music/indie rock"/>
    <x v="1184"/>
    <n v="36.97137931034483"/>
    <x v="2"/>
    <x v="13"/>
  </r>
  <r>
    <n v="2248"/>
    <x v="1347"/>
    <s v="Select your Wizard, determine your rivals, and then duel to the death to demonstrate your superiority wielding the Roots of Magic!"/>
    <n v="7000"/>
    <n v="7505"/>
    <x v="0"/>
    <x v="1"/>
    <s v="GBP"/>
    <n v="1481749278"/>
    <x v="1348"/>
    <b v="0"/>
    <x v="377"/>
    <b v="1"/>
    <s v="games/tabletop games"/>
    <x v="1185"/>
    <n v="58.6328125"/>
    <x v="1"/>
    <x v="1"/>
  </r>
  <r>
    <n v="3184"/>
    <x v="1348"/>
    <s v="Equus is the story of a psychiatrist treating a teenaged boy who blinds six horses with a metal spike."/>
    <n v="4300"/>
    <n v="4610"/>
    <x v="0"/>
    <x v="0"/>
    <s v="USD"/>
    <n v="1404258631"/>
    <x v="1349"/>
    <b v="1"/>
    <x v="105"/>
    <b v="1"/>
    <s v="theater/plays"/>
    <x v="1186"/>
    <n v="100.21739130434783"/>
    <x v="3"/>
    <x v="4"/>
  </r>
  <r>
    <n v="2180"/>
    <x v="1349"/>
    <s v="Help fund the new record by independent alternative rockers FOUR STAR MARY &quot;PIECES&quot;"/>
    <n v="5000"/>
    <n v="5359.21"/>
    <x v="0"/>
    <x v="0"/>
    <s v="USD"/>
    <n v="1447434268"/>
    <x v="1350"/>
    <b v="0"/>
    <x v="254"/>
    <b v="1"/>
    <s v="music/rock"/>
    <x v="1187"/>
    <n v="68.707820512820518"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51"/>
    <b v="0"/>
    <x v="243"/>
    <b v="1"/>
    <s v="music/rock"/>
    <x v="1188"/>
    <n v="73.356164383561648"/>
    <x v="2"/>
    <x v="2"/>
  </r>
  <r>
    <n v="3407"/>
    <x v="1351"/>
    <s v="Biddy is 24. Biddy is a hopeless romantic. Biddy always wanted to be a vegan. Find out what happens_x000a_when Biddy gets sectioned."/>
    <n v="2000"/>
    <n v="2142"/>
    <x v="0"/>
    <x v="1"/>
    <s v="GBP"/>
    <n v="1404641289"/>
    <x v="1352"/>
    <b v="0"/>
    <x v="237"/>
    <b v="1"/>
    <s v="theater/plays"/>
    <x v="1188"/>
    <n v="31.970149253731343"/>
    <x v="3"/>
    <x v="4"/>
  </r>
  <r>
    <n v="1371"/>
    <x v="1352"/>
    <s v="The Defiant Tour Documentary is a never before examination of the finances of a touring band and what it takes to go on the road."/>
    <n v="6999"/>
    <n v="7495"/>
    <x v="0"/>
    <x v="0"/>
    <s v="USD"/>
    <n v="1431022342"/>
    <x v="1353"/>
    <b v="0"/>
    <x v="251"/>
    <b v="1"/>
    <s v="music/rock"/>
    <x v="1189"/>
    <n v="107.07142857142857"/>
    <x v="2"/>
    <x v="2"/>
  </r>
  <r>
    <n v="647"/>
    <x v="1353"/>
    <s v="Wengash Silver underwear: 100% pure silver. Block cell phone, wifi and microwave radiation, protect your reproductive organs and sperm"/>
    <n v="2000"/>
    <n v="2141"/>
    <x v="0"/>
    <x v="7"/>
    <s v="CAD"/>
    <n v="1458235549"/>
    <x v="1354"/>
    <b v="0"/>
    <x v="118"/>
    <b v="1"/>
    <s v="technology/wearables"/>
    <x v="1190"/>
    <n v="125.94117647058823"/>
    <x v="0"/>
    <x v="3"/>
  </r>
  <r>
    <n v="2106"/>
    <x v="1354"/>
    <s v="We're recording a new full length album! So stoked for this project. We've been preparing for it for over a year. It's our best yet!"/>
    <n v="2200"/>
    <n v="2355"/>
    <x v="0"/>
    <x v="0"/>
    <s v="USD"/>
    <n v="1359176974"/>
    <x v="1355"/>
    <b v="0"/>
    <x v="117"/>
    <b v="1"/>
    <s v="music/indie rock"/>
    <x v="1191"/>
    <n v="53.522727272727273"/>
    <x v="2"/>
    <x v="13"/>
  </r>
  <r>
    <n v="2541"/>
    <x v="1355"/>
    <s v="A debut CD of romantic Fantasies by young composers Bridge, Ireland, Sibelius and a premiere recording of Bergman Trio Op. 2 from 1939"/>
    <n v="3500"/>
    <n v="3746"/>
    <x v="0"/>
    <x v="1"/>
    <s v="GBP"/>
    <n v="1380192418"/>
    <x v="1356"/>
    <b v="0"/>
    <x v="271"/>
    <b v="1"/>
    <s v="music/classical music"/>
    <x v="1192"/>
    <n v="59.460317460317462"/>
    <x v="2"/>
    <x v="18"/>
  </r>
  <r>
    <n v="815"/>
    <x v="1356"/>
    <s v="Be a part of helping The Early Reset finish their new 7 song EP."/>
    <n v="4000"/>
    <n v="4280"/>
    <x v="0"/>
    <x v="0"/>
    <s v="USD"/>
    <n v="1414879303"/>
    <x v="1357"/>
    <b v="0"/>
    <x v="249"/>
    <b v="1"/>
    <s v="music/rock"/>
    <x v="1193"/>
    <n v="99.534883720930239"/>
    <x v="2"/>
    <x v="2"/>
  </r>
  <r>
    <n v="828"/>
    <x v="1357"/>
    <s v="Our new CD comes out July 3. We have self-financed the project with money from our shows but now need additional funding for video."/>
    <n v="1300"/>
    <n v="1391"/>
    <x v="0"/>
    <x v="0"/>
    <s v="USD"/>
    <n v="1340641440"/>
    <x v="1358"/>
    <b v="0"/>
    <x v="235"/>
    <b v="1"/>
    <s v="music/rock"/>
    <x v="1193"/>
    <n v="36.60526315789474"/>
    <x v="2"/>
    <x v="2"/>
  </r>
  <r>
    <n v="1932"/>
    <x v="1358"/>
    <s v="Lee Malone has been chosen by Converse Rubber Tracks! Help get us to the Rubber Tracks recording studio in Brooklyn &amp; cut a 7&quot; EP."/>
    <n v="5250"/>
    <n v="5617"/>
    <x v="0"/>
    <x v="0"/>
    <s v="USD"/>
    <n v="1327433173"/>
    <x v="1359"/>
    <b v="0"/>
    <x v="132"/>
    <b v="1"/>
    <s v="music/indie rock"/>
    <x v="1194"/>
    <n v="70.212500000000006"/>
    <x v="2"/>
    <x v="13"/>
  </r>
  <r>
    <n v="3495"/>
    <x v="1359"/>
    <s v="A one-woman show by Canadian artist Tina Milo. it is a multimedia show about an actress auditioning for a role of a depressed woman."/>
    <n v="5000"/>
    <n v="5343"/>
    <x v="0"/>
    <x v="7"/>
    <s v="CAD"/>
    <n v="1414862280"/>
    <x v="1360"/>
    <b v="0"/>
    <x v="263"/>
    <b v="1"/>
    <s v="theater/plays"/>
    <x v="1195"/>
    <n v="74.208333333333329"/>
    <x v="3"/>
    <x v="4"/>
  </r>
  <r>
    <n v="2963"/>
    <x v="1360"/>
    <s v="A hilarious comedy show about motherhood...through stories, videos and stand-up you'll realize YOUâ€™RE NOT CRAZY, motherhood is!"/>
    <n v="10000"/>
    <n v="10685"/>
    <x v="0"/>
    <x v="0"/>
    <s v="USD"/>
    <n v="1435835824"/>
    <x v="1361"/>
    <b v="0"/>
    <x v="276"/>
    <b v="1"/>
    <s v="theater/plays"/>
    <x v="1196"/>
    <n v="109.03061224489795"/>
    <x v="3"/>
    <x v="4"/>
  </r>
  <r>
    <n v="1521"/>
    <x v="1361"/>
    <s v="STREET, a hard-bound book 9 1/2&quot;x 11&quot; 106 black and white photographs shot in New York City from 1975 through 1998."/>
    <n v="37500"/>
    <n v="40055"/>
    <x v="0"/>
    <x v="0"/>
    <s v="USD"/>
    <n v="1465272091"/>
    <x v="1362"/>
    <b v="1"/>
    <x v="411"/>
    <b v="1"/>
    <s v="photography/photobooks"/>
    <x v="1197"/>
    <n v="170.44680851063831"/>
    <x v="6"/>
    <x v="9"/>
  </r>
  <r>
    <n v="399"/>
    <x v="1362"/>
    <s v="What do we want for our kids? An independent film bringing ideas out of the jungle about a radically different approach to learning."/>
    <n v="20000"/>
    <n v="21361"/>
    <x v="0"/>
    <x v="1"/>
    <s v="GBP"/>
    <n v="1481716800"/>
    <x v="1363"/>
    <b v="0"/>
    <x v="144"/>
    <b v="1"/>
    <s v="film &amp; video/documentary"/>
    <x v="1198"/>
    <n v="224.85263157894738"/>
    <x v="4"/>
    <x v="14"/>
  </r>
  <r>
    <n v="2662"/>
    <x v="1363"/>
    <s v="The Mini Maker is Lansing Michigan's new kid friendly makerspace. We're dedicated to help kids imagine, develop and build."/>
    <n v="20000"/>
    <n v="21360"/>
    <x v="0"/>
    <x v="0"/>
    <s v="USD"/>
    <n v="1440179713"/>
    <x v="1364"/>
    <b v="0"/>
    <x v="132"/>
    <b v="1"/>
    <s v="technology/makerspaces"/>
    <x v="1199"/>
    <n v="267"/>
    <x v="0"/>
    <x v="19"/>
  </r>
  <r>
    <n v="3615"/>
    <x v="1364"/>
    <s v="Bob is on the road. Bob is on the run. But from what? Will she make it to her destination and what will she find whens she gets there?"/>
    <n v="2500"/>
    <n v="2670"/>
    <x v="0"/>
    <x v="1"/>
    <s v="GBP"/>
    <n v="1449756896"/>
    <x v="1365"/>
    <b v="0"/>
    <x v="263"/>
    <b v="1"/>
    <s v="theater/plays"/>
    <x v="1199"/>
    <n v="37.083333333333336"/>
    <x v="3"/>
    <x v="4"/>
  </r>
  <r>
    <n v="3164"/>
    <x v="1365"/>
    <s v="Better than Shakespeare! Theatre Companyâ€™s inaugural production, â€œMuch Ado About Something.â€ The Something is Aliens."/>
    <n v="2500"/>
    <n v="2669"/>
    <x v="0"/>
    <x v="0"/>
    <s v="USD"/>
    <n v="1402341615"/>
    <x v="1366"/>
    <b v="1"/>
    <x v="326"/>
    <b v="1"/>
    <s v="theater/plays"/>
    <x v="1200"/>
    <n v="37.591549295774648"/>
    <x v="3"/>
    <x v="4"/>
  </r>
  <r>
    <n v="2306"/>
    <x v="1366"/>
    <s v="Indie rockers, Dewveall, are recording new music. Take a seat at the table; let them cook you a meal and sing you some songs."/>
    <n v="3500"/>
    <n v="3736.55"/>
    <x v="0"/>
    <x v="0"/>
    <s v="USD"/>
    <n v="1331352129"/>
    <x v="1367"/>
    <b v="1"/>
    <x v="243"/>
    <b v="1"/>
    <s v="music/indie rock"/>
    <x v="1201"/>
    <n v="51.185616438356163"/>
    <x v="2"/>
    <x v="13"/>
  </r>
  <r>
    <n v="738"/>
    <x v="1367"/>
    <s v="The true story of a child's struggle with hunger, poverty, and war in El Salvador."/>
    <n v="1500"/>
    <n v="1601"/>
    <x v="0"/>
    <x v="0"/>
    <s v="USD"/>
    <n v="1417409940"/>
    <x v="1368"/>
    <b v="0"/>
    <x v="255"/>
    <b v="1"/>
    <s v="publishing/nonfiction"/>
    <x v="1202"/>
    <n v="39.048780487804876"/>
    <x v="5"/>
    <x v="15"/>
  </r>
  <r>
    <n v="1186"/>
    <x v="1368"/>
    <s v="Children of Zanskar - a stunning photography book, will raise funds for the local school and children of Lingshed valley, Himalayas."/>
    <n v="7500"/>
    <n v="8005"/>
    <x v="0"/>
    <x v="1"/>
    <s v="GBP"/>
    <n v="1433198520"/>
    <x v="1369"/>
    <b v="0"/>
    <x v="403"/>
    <b v="1"/>
    <s v="photography/photobooks"/>
    <x v="1202"/>
    <n v="65.081300813008127"/>
    <x v="6"/>
    <x v="9"/>
  </r>
  <r>
    <n v="255"/>
    <x v="1369"/>
    <s v="xoxosms is a documentary about first love, long distance and Skype."/>
    <n v="8000"/>
    <n v="8538.66"/>
    <x v="0"/>
    <x v="0"/>
    <s v="USD"/>
    <n v="1300275482"/>
    <x v="1370"/>
    <b v="1"/>
    <x v="261"/>
    <b v="1"/>
    <s v="film &amp; video/documentary"/>
    <x v="1203"/>
    <n v="45.418404255319146"/>
    <x v="4"/>
    <x v="14"/>
  </r>
  <r>
    <n v="257"/>
    <x v="1370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71"/>
    <b v="1"/>
    <x v="438"/>
    <b v="1"/>
    <s v="film &amp; video/documentary"/>
    <x v="1204"/>
    <n v="66.70405357142856"/>
    <x v="4"/>
    <x v="14"/>
  </r>
  <r>
    <n v="341"/>
    <x v="1371"/>
    <s v="Documentary: Creation of large-scale outdoor mural by young artists. Time lapse. From blank concrete wall to colorful, visual story."/>
    <n v="3500"/>
    <n v="3735"/>
    <x v="0"/>
    <x v="0"/>
    <s v="USD"/>
    <n v="1412135940"/>
    <x v="1372"/>
    <b v="1"/>
    <x v="214"/>
    <b v="1"/>
    <s v="film &amp; video/documentary"/>
    <x v="1205"/>
    <n v="67.909090909090907"/>
    <x v="4"/>
    <x v="14"/>
  </r>
  <r>
    <n v="3776"/>
    <x v="1372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73"/>
    <b v="0"/>
    <x v="96"/>
    <b v="1"/>
    <s v="theater/musical"/>
    <x v="1206"/>
    <n v="90.819148936170208"/>
    <x v="3"/>
    <x v="20"/>
  </r>
  <r>
    <n v="2488"/>
    <x v="1373"/>
    <s v="Nashville independent singer/songwriter Jameson Elder making a new album! Check out the video to preview the single &quot;Take Me Back&quot;!"/>
    <n v="3000"/>
    <n v="3201"/>
    <x v="0"/>
    <x v="0"/>
    <s v="USD"/>
    <n v="1321459908"/>
    <x v="1374"/>
    <b v="0"/>
    <x v="187"/>
    <b v="1"/>
    <s v="music/indie rock"/>
    <x v="1207"/>
    <n v="49.246153846153845"/>
    <x v="2"/>
    <x v="13"/>
  </r>
  <r>
    <n v="3030"/>
    <x v="1374"/>
    <s v="Guilford Center Stage is a new project bringing theater to our 1896 Grange; we need to purchase simple theater lighting for our stage."/>
    <n v="1750"/>
    <n v="1867"/>
    <x v="0"/>
    <x v="0"/>
    <s v="USD"/>
    <n v="1442426171"/>
    <x v="1375"/>
    <b v="0"/>
    <x v="255"/>
    <b v="1"/>
    <s v="theater/spaces"/>
    <x v="1208"/>
    <n v="45.536585365853661"/>
    <x v="3"/>
    <x v="12"/>
  </r>
  <r>
    <n v="290"/>
    <x v="1375"/>
    <s v="Help INTOTHEWOODS.TV purchase audio and video gear, lighting and BACK UP HARD DRIVES"/>
    <n v="4500"/>
    <n v="4800.8"/>
    <x v="0"/>
    <x v="0"/>
    <s v="USD"/>
    <n v="1296633540"/>
    <x v="1376"/>
    <b v="1"/>
    <x v="168"/>
    <b v="1"/>
    <s v="film &amp; video/documentary"/>
    <x v="1209"/>
    <n v="28.576190476190476"/>
    <x v="4"/>
    <x v="14"/>
  </r>
  <r>
    <n v="3307"/>
    <x v="1376"/>
    <s v="A group of Stanford students are going to present Jean-Paul Sartre's play, The Respectful Prostitute, at the end of Spring quarter."/>
    <n v="1000"/>
    <n v="1066.8"/>
    <x v="0"/>
    <x v="0"/>
    <s v="USD"/>
    <n v="1463275339"/>
    <x v="1377"/>
    <b v="0"/>
    <x v="135"/>
    <b v="1"/>
    <s v="theater/plays"/>
    <x v="1210"/>
    <n v="53.339999999999996"/>
    <x v="3"/>
    <x v="4"/>
  </r>
  <r>
    <n v="2309"/>
    <x v="1377"/>
    <s v="|| HELP MARNY LION PROUDFIT RECORD HER SECOND INDIE FOLK ALBUM THIS MARCH â€“ THE BARN IS WAITING ||"/>
    <n v="6000"/>
    <n v="6400.47"/>
    <x v="0"/>
    <x v="0"/>
    <s v="USD"/>
    <n v="1362872537"/>
    <x v="1378"/>
    <b v="1"/>
    <x v="220"/>
    <b v="1"/>
    <s v="music/indie rock"/>
    <x v="1211"/>
    <n v="59.817476635514019"/>
    <x v="2"/>
    <x v="13"/>
  </r>
  <r>
    <n v="373"/>
    <x v="1378"/>
    <s v="A feature documentary about UPA Pictures, the little studio that changed the course of animation around the world"/>
    <n v="7500"/>
    <n v="8000"/>
    <x v="0"/>
    <x v="0"/>
    <s v="USD"/>
    <n v="1342648398"/>
    <x v="1379"/>
    <b v="0"/>
    <x v="253"/>
    <b v="1"/>
    <s v="film &amp; video/documentary"/>
    <x v="1212"/>
    <n v="89.887640449438209"/>
    <x v="4"/>
    <x v="14"/>
  </r>
  <r>
    <n v="396"/>
    <x v="1379"/>
    <s v="Loyalty and morality are questioned as we follow the struggles of Penn State students in wake of the child sexual abuse scandal."/>
    <n v="15000"/>
    <n v="16000"/>
    <x v="0"/>
    <x v="0"/>
    <s v="USD"/>
    <n v="1341668006"/>
    <x v="1380"/>
    <b v="0"/>
    <x v="367"/>
    <b v="1"/>
    <s v="film &amp; video/documentary"/>
    <x v="1212"/>
    <n v="81.632653061224488"/>
    <x v="4"/>
    <x v="14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x v="1381"/>
    <b v="0"/>
    <x v="245"/>
    <b v="1"/>
    <s v="theater/spaces"/>
    <x v="1212"/>
    <n v="74.074074074074076"/>
    <x v="3"/>
    <x v="12"/>
  </r>
  <r>
    <n v="2307"/>
    <x v="1381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82"/>
    <b v="1"/>
    <x v="287"/>
    <b v="1"/>
    <s v="music/indie rock"/>
    <x v="1213"/>
    <n v="27.936800000000002"/>
    <x v="2"/>
    <x v="13"/>
  </r>
  <r>
    <n v="349"/>
    <x v="1382"/>
    <s v="After 52 years of war, FARC guerrilla soldiers rejoin Colombian society to forge new lives of peace."/>
    <n v="11260"/>
    <n v="12007.18"/>
    <x v="0"/>
    <x v="0"/>
    <s v="USD"/>
    <n v="1487937508"/>
    <x v="1383"/>
    <b v="1"/>
    <x v="159"/>
    <b v="1"/>
    <s v="film &amp; video/documentary"/>
    <x v="1214"/>
    <n v="71.899281437125751"/>
    <x v="4"/>
    <x v="14"/>
  </r>
  <r>
    <n v="331"/>
    <x v="1383"/>
    <s v="A hybrid music documentary/concert film featuring Sharon Jones, Charles Bradley and the rest of the Daptone Records family."/>
    <n v="40000"/>
    <n v="42642"/>
    <x v="0"/>
    <x v="0"/>
    <s v="USD"/>
    <n v="1466171834"/>
    <x v="1384"/>
    <b v="1"/>
    <x v="439"/>
    <b v="1"/>
    <s v="film &amp; video/documentary"/>
    <x v="1215"/>
    <n v="97.356164383561648"/>
    <x v="4"/>
    <x v="14"/>
  </r>
  <r>
    <n v="15"/>
    <x v="1384"/>
    <s v="Cien&amp;Cia es un proyecto transmedia para televisiÃ³n; la finalidad de la venta de camisetas es financiar el reality (Factual)."/>
    <n v="2000"/>
    <n v="2132"/>
    <x v="0"/>
    <x v="8"/>
    <s v="EUR"/>
    <n v="1443384840"/>
    <x v="1385"/>
    <b v="0"/>
    <x v="276"/>
    <b v="1"/>
    <s v="film &amp; video/television"/>
    <x v="1216"/>
    <n v="21.755102040816325"/>
    <x v="4"/>
    <x v="16"/>
  </r>
  <r>
    <n v="1759"/>
    <x v="1385"/>
    <s v="Death Valley will be the first photo book of Andi State"/>
    <n v="5000"/>
    <n v="5330"/>
    <x v="0"/>
    <x v="0"/>
    <s v="USD"/>
    <n v="1427309629"/>
    <x v="1386"/>
    <b v="0"/>
    <x v="137"/>
    <b v="1"/>
    <s v="photography/photobooks"/>
    <x v="1216"/>
    <n v="108.77551020408163"/>
    <x v="6"/>
    <x v="9"/>
  </r>
  <r>
    <n v="1889"/>
    <x v="1386"/>
    <s v="Sweeping epic melodies. I want to incorporate all my influences into one album I have been writing for 90 days now and ready to record!"/>
    <n v="2000"/>
    <n v="2132"/>
    <x v="0"/>
    <x v="0"/>
    <s v="USD"/>
    <n v="1363024946"/>
    <x v="1387"/>
    <b v="0"/>
    <x v="117"/>
    <b v="1"/>
    <s v="music/indie rock"/>
    <x v="1216"/>
    <n v="48.454545454545453"/>
    <x v="2"/>
    <x v="13"/>
  </r>
  <r>
    <n v="320"/>
    <x v="1387"/>
    <s v="Two Muslim football players transfer to the Jewish oriented Beitar Jerusalem F.C. leading to the most racist campaign in Israeli sport"/>
    <n v="20000"/>
    <n v="21316"/>
    <x v="0"/>
    <x v="1"/>
    <s v="GBP"/>
    <n v="1450825200"/>
    <x v="1388"/>
    <b v="1"/>
    <x v="241"/>
    <b v="1"/>
    <s v="film &amp; video/documentary"/>
    <x v="1217"/>
    <n v="134.91139240506328"/>
    <x v="4"/>
    <x v="14"/>
  </r>
  <r>
    <n v="3374"/>
    <x v="1388"/>
    <s v="A rare  production of World acclaimed playwright Howard Barker's groundbreaking &amp; provocative 'The Castle'."/>
    <n v="3500"/>
    <n v="3730"/>
    <x v="0"/>
    <x v="7"/>
    <s v="CAD"/>
    <n v="1446053616"/>
    <x v="1389"/>
    <b v="0"/>
    <x v="32"/>
    <b v="1"/>
    <s v="theater/plays"/>
    <x v="1218"/>
    <n v="71.730769230769226"/>
    <x v="3"/>
    <x v="4"/>
  </r>
  <r>
    <n v="3419"/>
    <x v="1389"/>
    <s v="As part of the 400th anniversary of Shakespeareâ€™s death, AC Productions will present a new production of Hamlet adapted by Peter Reid"/>
    <n v="2750"/>
    <n v="2930"/>
    <x v="0"/>
    <x v="9"/>
    <s v="EUR"/>
    <n v="1459978200"/>
    <x v="1390"/>
    <b v="0"/>
    <x v="105"/>
    <b v="1"/>
    <s v="theater/plays"/>
    <x v="1219"/>
    <n v="63.695652173913047"/>
    <x v="3"/>
    <x v="4"/>
  </r>
  <r>
    <n v="2109"/>
    <x v="1390"/>
    <s v="We are ready to make our first full-length album, and with your help, we can make it happen!"/>
    <n v="4000"/>
    <n v="4261"/>
    <x v="0"/>
    <x v="0"/>
    <s v="USD"/>
    <n v="1436115617"/>
    <x v="1391"/>
    <b v="0"/>
    <x v="390"/>
    <b v="1"/>
    <s v="music/indie rock"/>
    <x v="1220"/>
    <n v="106.52500000000001"/>
    <x v="2"/>
    <x v="13"/>
  </r>
  <r>
    <n v="2829"/>
    <x v="1391"/>
    <s v="In a visceral new play about family, grief and red meat, Sarah Kosar (Royal Court) asks how far we'd go to connect with those we love."/>
    <n v="2500"/>
    <n v="2663"/>
    <x v="0"/>
    <x v="1"/>
    <s v="GBP"/>
    <n v="1464863118"/>
    <x v="1392"/>
    <b v="0"/>
    <x v="313"/>
    <b v="1"/>
    <s v="theater/plays"/>
    <x v="1221"/>
    <n v="35.039473684210527"/>
    <x v="3"/>
    <x v="4"/>
  </r>
  <r>
    <n v="2111"/>
    <x v="1392"/>
    <s v="We are a small community of people in Boston intending to make every moment a time to find love and give love.  We need your help!"/>
    <n v="2000"/>
    <n v="2130"/>
    <x v="0"/>
    <x v="0"/>
    <s v="USD"/>
    <n v="1313370000"/>
    <x v="1393"/>
    <b v="0"/>
    <x v="127"/>
    <b v="1"/>
    <s v="music/indie rock"/>
    <x v="1222"/>
    <n v="54.615384615384613"/>
    <x v="2"/>
    <x v="13"/>
  </r>
  <r>
    <n v="2552"/>
    <x v="1393"/>
    <s v="World Premiere of a new oratorio with chorus, soloists, and orchestra, based on the Old Testament king and prophet, DAVID"/>
    <n v="3000"/>
    <n v="3195"/>
    <x v="0"/>
    <x v="0"/>
    <s v="USD"/>
    <n v="1488741981"/>
    <x v="1394"/>
    <b v="0"/>
    <x v="176"/>
    <b v="1"/>
    <s v="music/classical music"/>
    <x v="1222"/>
    <n v="177.5"/>
    <x v="2"/>
    <x v="18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5"/>
    <b v="0"/>
    <x v="197"/>
    <b v="1"/>
    <s v="film &amp; video/television"/>
    <x v="1223"/>
    <n v="146.87931034482759"/>
    <x v="4"/>
    <x v="16"/>
  </r>
  <r>
    <n v="1514"/>
    <x v="1395"/>
    <s v="Racing Age is a documentary photography book about masters track &amp; field athletes of retirement age and older."/>
    <n v="25000"/>
    <n v="26619"/>
    <x v="0"/>
    <x v="0"/>
    <s v="USD"/>
    <n v="1443363640"/>
    <x v="1396"/>
    <b v="1"/>
    <x v="129"/>
    <b v="1"/>
    <s v="photography/photobooks"/>
    <x v="1224"/>
    <n v="151.24431818181819"/>
    <x v="6"/>
    <x v="9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x v="1397"/>
    <b v="0"/>
    <x v="118"/>
    <b v="1"/>
    <s v="film &amp; video/shorts"/>
    <x v="1225"/>
    <n v="375.76470588235293"/>
    <x v="4"/>
    <x v="6"/>
  </r>
  <r>
    <n v="260"/>
    <x v="1397"/>
    <s v="In the traditional world of Mexican Rodeo, a team of first-generation California girls does it their way."/>
    <n v="10000"/>
    <n v="10640"/>
    <x v="0"/>
    <x v="0"/>
    <s v="USD"/>
    <n v="1279360740"/>
    <x v="1398"/>
    <b v="1"/>
    <x v="63"/>
    <b v="1"/>
    <s v="film &amp; video/documentary"/>
    <x v="1226"/>
    <n v="120.90909090909091"/>
    <x v="4"/>
    <x v="14"/>
  </r>
  <r>
    <n v="3819"/>
    <x v="1398"/>
    <s v="Support this collection of new plays by Kansas City writers and the artists who are bringing it to life!"/>
    <n v="1000"/>
    <n v="1064"/>
    <x v="0"/>
    <x v="0"/>
    <s v="USD"/>
    <n v="1437166920"/>
    <x v="1399"/>
    <b v="0"/>
    <x v="87"/>
    <b v="1"/>
    <s v="theater/plays"/>
    <x v="1226"/>
    <n v="40.92307692307692"/>
    <x v="3"/>
    <x v="4"/>
  </r>
  <r>
    <n v="3509"/>
    <x v="1399"/>
    <s v="PL@Y is an original comedic fantasy spectacle inspired by the original music of the Amboys and classic rabbit-hole fiction archetypes"/>
    <n v="3000"/>
    <n v="3190"/>
    <x v="0"/>
    <x v="0"/>
    <s v="USD"/>
    <n v="1416545700"/>
    <x v="1400"/>
    <b v="0"/>
    <x v="189"/>
    <b v="1"/>
    <s v="theater/plays"/>
    <x v="1227"/>
    <n v="96.666666666666671"/>
    <x v="3"/>
    <x v="4"/>
  </r>
  <r>
    <n v="18"/>
    <x v="1400"/>
    <s v="The Indian cooking show you crave: complete with cooking, travel to India, and loads of spicy inspiration with Anupy."/>
    <n v="30000"/>
    <n v="31896.33"/>
    <x v="0"/>
    <x v="0"/>
    <s v="USD"/>
    <n v="1410958856"/>
    <x v="1401"/>
    <b v="0"/>
    <x v="440"/>
    <b v="1"/>
    <s v="film &amp; video/television"/>
    <x v="1228"/>
    <n v="93.264122807017543"/>
    <x v="4"/>
    <x v="16"/>
  </r>
  <r>
    <n v="2332"/>
    <x v="1401"/>
    <s v="Pre-order our delicious, organic, small batch dried pastas (and more) so we can buy a new pasta dryer and move to a commercial kitchen."/>
    <n v="25000"/>
    <n v="26577"/>
    <x v="0"/>
    <x v="0"/>
    <s v="USD"/>
    <n v="1423235071"/>
    <x v="1402"/>
    <b v="1"/>
    <x v="441"/>
    <b v="1"/>
    <s v="food/small batch"/>
    <x v="1229"/>
    <n v="75.502840909090907"/>
    <x v="7"/>
    <x v="11"/>
  </r>
  <r>
    <n v="3500"/>
    <x v="1402"/>
    <s v="A minimalist, post-modern production of the classic play, performed and produced by aspiring theater undergraduates at UMass Amherst."/>
    <n v="1000"/>
    <n v="1063"/>
    <x v="0"/>
    <x v="0"/>
    <s v="USD"/>
    <n v="1457326740"/>
    <x v="1403"/>
    <b v="0"/>
    <x v="307"/>
    <b v="1"/>
    <s v="theater/plays"/>
    <x v="1230"/>
    <n v="25.30952380952381"/>
    <x v="3"/>
    <x v="4"/>
  </r>
  <r>
    <n v="3257"/>
    <x v="1403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04"/>
    <b v="0"/>
    <x v="255"/>
    <b v="1"/>
    <s v="theater/plays"/>
    <x v="1231"/>
    <n v="51.853414634146333"/>
    <x v="3"/>
    <x v="4"/>
  </r>
  <r>
    <n v="3553"/>
    <x v="1404"/>
    <s v="Professional actors bring to life the true stories of 5 African-Americans struggling with mental health and their search for healing."/>
    <n v="5500"/>
    <n v="5845"/>
    <x v="0"/>
    <x v="0"/>
    <s v="USD"/>
    <n v="1439337600"/>
    <x v="1405"/>
    <b v="0"/>
    <x v="286"/>
    <b v="1"/>
    <s v="theater/plays"/>
    <x v="1232"/>
    <n v="56.20192307692308"/>
    <x v="3"/>
    <x v="4"/>
  </r>
  <r>
    <n v="3330"/>
    <x v="1405"/>
    <s v="&quot;Tissue&quot; is a play about Breast Cancer. Produced by MonkeyBond theatre co.ltd to raise awareness for Breast cancer."/>
    <n v="1500"/>
    <n v="1594"/>
    <x v="0"/>
    <x v="1"/>
    <s v="GBP"/>
    <n v="1427919468"/>
    <x v="1406"/>
    <b v="0"/>
    <x v="381"/>
    <b v="1"/>
    <s v="theater/plays"/>
    <x v="1233"/>
    <n v="23.10144927536232"/>
    <x v="3"/>
    <x v="4"/>
  </r>
  <r>
    <n v="97"/>
    <x v="1406"/>
    <s v="Innsmouth at 9000 ft. is a Short Film Project in the Spirit of H.P. Lovecraft, and created by Denver based visual artist  Jesse Farley."/>
    <n v="400"/>
    <n v="425"/>
    <x v="0"/>
    <x v="0"/>
    <s v="USD"/>
    <n v="1310440482"/>
    <x v="1407"/>
    <b v="0"/>
    <x v="278"/>
    <b v="1"/>
    <s v="film &amp; video/shorts"/>
    <x v="1234"/>
    <n v="53.125"/>
    <x v="4"/>
    <x v="6"/>
  </r>
  <r>
    <n v="98"/>
    <x v="1407"/>
    <s v="&quot;Cut Out&quot; tells the story of a young woman who befriends a neighborhood teen and finds herself involved with gang violence."/>
    <n v="3200"/>
    <n v="3400"/>
    <x v="0"/>
    <x v="0"/>
    <s v="USD"/>
    <n v="1354923000"/>
    <x v="1408"/>
    <b v="0"/>
    <x v="123"/>
    <b v="1"/>
    <s v="film &amp; video/shorts"/>
    <x v="1234"/>
    <n v="56.666666666666664"/>
    <x v="4"/>
    <x v="6"/>
  </r>
  <r>
    <n v="3359"/>
    <x v="1408"/>
    <s v="A Theatrical Production Celebrating the Lebanese Culture and the Human Spirit in Time of War."/>
    <n v="4000"/>
    <n v="4250"/>
    <x v="0"/>
    <x v="0"/>
    <s v="USD"/>
    <n v="1487985734"/>
    <x v="1409"/>
    <b v="0"/>
    <x v="232"/>
    <b v="1"/>
    <s v="theater/plays"/>
    <x v="1234"/>
    <n v="184.78260869565219"/>
    <x v="3"/>
    <x v="4"/>
  </r>
  <r>
    <n v="3762"/>
    <x v="1409"/>
    <s v="We are trying to raise money to perform a musical we have written, called &quot;Iolite&quot;, at the Edinburgh Fringe in 2015."/>
    <n v="1250"/>
    <n v="1328"/>
    <x v="0"/>
    <x v="1"/>
    <s v="GBP"/>
    <n v="1438543889"/>
    <x v="1410"/>
    <b v="0"/>
    <x v="24"/>
    <b v="1"/>
    <s v="theater/musical"/>
    <x v="1235"/>
    <n v="47.428571428571431"/>
    <x v="3"/>
    <x v="20"/>
  </r>
  <r>
    <n v="2284"/>
    <x v="1410"/>
    <s v="The Vinyl Skyway reunite to make a third album. "/>
    <n v="6000"/>
    <n v="6373.27"/>
    <x v="0"/>
    <x v="0"/>
    <s v="USD"/>
    <n v="1299902400"/>
    <x v="1411"/>
    <b v="0"/>
    <x v="73"/>
    <b v="1"/>
    <s v="music/rock"/>
    <x v="1236"/>
    <n v="108.02152542372882"/>
    <x v="2"/>
    <x v="2"/>
  </r>
  <r>
    <n v="3317"/>
    <x v="1411"/>
    <s v="Andy Boyd's epic new satire about heroes and villains, humankind's search for glory, and fascism in America"/>
    <n v="1050"/>
    <n v="1115"/>
    <x v="0"/>
    <x v="0"/>
    <s v="USD"/>
    <n v="1465347424"/>
    <x v="1412"/>
    <b v="0"/>
    <x v="176"/>
    <b v="1"/>
    <s v="theater/plays"/>
    <x v="1237"/>
    <n v="61.944444444444443"/>
    <x v="3"/>
    <x v="4"/>
  </r>
  <r>
    <n v="3259"/>
    <x v="1412"/>
    <s v="The Human Faces Tour - Every Story Sacred. This tour is about laughter, grief, and identity in the human striving toward wholeness"/>
    <n v="23000"/>
    <n v="24418.6"/>
    <x v="0"/>
    <x v="0"/>
    <s v="USD"/>
    <n v="1475294340"/>
    <x v="1413"/>
    <b v="1"/>
    <x v="350"/>
    <b v="1"/>
    <s v="theater/plays"/>
    <x v="1238"/>
    <n v="251.7381443298969"/>
    <x v="3"/>
    <x v="4"/>
  </r>
  <r>
    <n v="1277"/>
    <x v="1413"/>
    <s v="My name is Nate Henry. I sang in a band called Sherwood for almost 10 years. Now I'm hoping to make another album of brand new music."/>
    <n v="15000"/>
    <n v="15918.65"/>
    <x v="0"/>
    <x v="0"/>
    <s v="USD"/>
    <n v="1346765347"/>
    <x v="1414"/>
    <b v="1"/>
    <x v="442"/>
    <b v="1"/>
    <s v="music/rock"/>
    <x v="1239"/>
    <n v="38.543946731234868"/>
    <x v="2"/>
    <x v="2"/>
  </r>
  <r>
    <n v="3574"/>
    <x v="1414"/>
    <s v="Help Galli Theater continue to bring fairytales to children in English &amp; German in our theater and to institutions serving children."/>
    <n v="5800"/>
    <n v="6155"/>
    <x v="0"/>
    <x v="0"/>
    <s v="USD"/>
    <n v="1415921848"/>
    <x v="1415"/>
    <b v="0"/>
    <x v="50"/>
    <b v="1"/>
    <s v="theater/plays"/>
    <x v="1240"/>
    <n v="136.77777777777777"/>
    <x v="3"/>
    <x v="4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x v="1416"/>
    <b v="0"/>
    <x v="171"/>
    <b v="1"/>
    <s v="music/rock"/>
    <x v="1241"/>
    <n v="90.276595744680847"/>
    <x v="2"/>
    <x v="2"/>
  </r>
  <r>
    <n v="2818"/>
    <x v="1416"/>
    <s v="Joe West and his wonderful theater company THEATER OF DEATH present original plays both horrific and comical."/>
    <n v="10000"/>
    <n v="10603"/>
    <x v="0"/>
    <x v="0"/>
    <s v="USD"/>
    <n v="1443018086"/>
    <x v="1417"/>
    <b v="0"/>
    <x v="150"/>
    <b v="1"/>
    <s v="theater/plays"/>
    <x v="1242"/>
    <n v="103.95098039215686"/>
    <x v="3"/>
    <x v="4"/>
  </r>
  <r>
    <n v="3831"/>
    <x v="1417"/>
    <s v="Help Shared Shakes to adopt Murphey Academy, a Title I elementary school in Greensboro for a full day of performances and workshops."/>
    <n v="500"/>
    <n v="530.11"/>
    <x v="0"/>
    <x v="0"/>
    <s v="USD"/>
    <n v="1415222545"/>
    <x v="1418"/>
    <b v="0"/>
    <x v="297"/>
    <b v="1"/>
    <s v="theater/plays"/>
    <x v="1243"/>
    <n v="58.901111111111113"/>
    <x v="3"/>
    <x v="4"/>
  </r>
  <r>
    <n v="2634"/>
    <x v="1418"/>
    <s v="After a unsuccessful recovery last time we are trying again to successfully launch and recover a weather balloon from space."/>
    <n v="930"/>
    <n v="986"/>
    <x v="0"/>
    <x v="0"/>
    <s v="USD"/>
    <n v="1475163921"/>
    <x v="1419"/>
    <b v="0"/>
    <x v="36"/>
    <b v="1"/>
    <s v="technology/space exploration"/>
    <x v="1244"/>
    <n v="39.44"/>
    <x v="0"/>
    <x v="5"/>
  </r>
  <r>
    <n v="99"/>
    <x v="1419"/>
    <s v="A feminist tale of two girls finally giving a &quot;Nice Guy&quot; what he truly deserves. Also, dancing!"/>
    <n v="1500"/>
    <n v="1590.29"/>
    <x v="0"/>
    <x v="0"/>
    <s v="USD"/>
    <n v="1390426799"/>
    <x v="1420"/>
    <b v="0"/>
    <x v="127"/>
    <b v="1"/>
    <s v="film &amp; video/shorts"/>
    <x v="1245"/>
    <n v="40.776666666666664"/>
    <x v="4"/>
    <x v="6"/>
  </r>
  <r>
    <n v="1949"/>
    <x v="1420"/>
    <s v="#ShakeYourPower brings clean energy to places in the world without electricity through the power of music."/>
    <n v="50000"/>
    <n v="53001.3"/>
    <x v="0"/>
    <x v="1"/>
    <s v="GBP"/>
    <n v="1404986951"/>
    <x v="1421"/>
    <b v="1"/>
    <x v="443"/>
    <b v="1"/>
    <s v="technology/hardware"/>
    <x v="1246"/>
    <n v="56.204984093319197"/>
    <x v="0"/>
    <x v="0"/>
  </r>
  <r>
    <n v="1209"/>
    <x v="1421"/>
    <s v="This 80 page book displays 75 beautiful images of the Holy Land, site descriptions, scripture and thought provoking comments."/>
    <n v="6000"/>
    <n v="6360"/>
    <x v="0"/>
    <x v="0"/>
    <s v="USD"/>
    <n v="1488053905"/>
    <x v="1422"/>
    <b v="0"/>
    <x v="105"/>
    <b v="1"/>
    <s v="photography/photobooks"/>
    <x v="1247"/>
    <n v="138.2608695652174"/>
    <x v="6"/>
    <x v="9"/>
  </r>
  <r>
    <n v="1272"/>
    <x v="142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23"/>
    <b v="1"/>
    <x v="24"/>
    <b v="1"/>
    <s v="music/rock"/>
    <x v="1247"/>
    <n v="189.28571428571428"/>
    <x v="2"/>
    <x v="2"/>
  </r>
  <r>
    <n v="2931"/>
    <x v="1423"/>
    <s v="And More Shenanigans Theatre is a brand new Edmonton based theatre company dedicated to creating and developing quirky original works"/>
    <n v="750"/>
    <n v="795"/>
    <x v="0"/>
    <x v="7"/>
    <s v="CAD"/>
    <n v="1410761280"/>
    <x v="1424"/>
    <b v="0"/>
    <x v="297"/>
    <b v="1"/>
    <s v="theater/musical"/>
    <x v="1247"/>
    <n v="88.333333333333329"/>
    <x v="3"/>
    <x v="20"/>
  </r>
  <r>
    <n v="2968"/>
    <x v="1424"/>
    <s v="The Curse of the Babywoman is real â€” and it is coming to FringeNYC this August."/>
    <n v="3500"/>
    <n v="3710"/>
    <x v="0"/>
    <x v="0"/>
    <s v="USD"/>
    <n v="1471406340"/>
    <x v="1425"/>
    <b v="0"/>
    <x v="171"/>
    <b v="1"/>
    <s v="theater/plays"/>
    <x v="1247"/>
    <n v="78.936170212765958"/>
    <x v="3"/>
    <x v="4"/>
  </r>
  <r>
    <n v="2970"/>
    <x v="1425"/>
    <s v="Kara Ayn Napolitano's latest play about a young mother's attempt to reclaim her life after making a serious mistake."/>
    <n v="6000"/>
    <n v="6360"/>
    <x v="0"/>
    <x v="0"/>
    <s v="USD"/>
    <n v="1405699451"/>
    <x v="1426"/>
    <b v="0"/>
    <x v="260"/>
    <b v="1"/>
    <s v="theater/plays"/>
    <x v="1247"/>
    <n v="69.890109890109883"/>
    <x v="3"/>
    <x v="4"/>
  </r>
  <r>
    <n v="3050"/>
    <x v="1426"/>
    <s v="Help fund The Black Pearl Consuite at CoreCon VIII: On Ancient Seas!"/>
    <n v="600"/>
    <n v="636"/>
    <x v="0"/>
    <x v="0"/>
    <s v="USD"/>
    <n v="1462420960"/>
    <x v="1427"/>
    <b v="0"/>
    <x v="297"/>
    <b v="1"/>
    <s v="theater/spaces"/>
    <x v="1247"/>
    <n v="70.666666666666671"/>
    <x v="3"/>
    <x v="12"/>
  </r>
  <r>
    <n v="3525"/>
    <x v="1427"/>
    <s v="The Attic interns present Tennessee Williams's &quot;Talk to Me Like the Rain and Let Me Listen&quot; performing at The Flea Theater!"/>
    <n v="500"/>
    <n v="530"/>
    <x v="0"/>
    <x v="0"/>
    <s v="USD"/>
    <n v="1439136000"/>
    <x v="1428"/>
    <b v="0"/>
    <x v="352"/>
    <b v="1"/>
    <s v="theater/plays"/>
    <x v="1247"/>
    <n v="75.714285714285708"/>
    <x v="3"/>
    <x v="4"/>
  </r>
  <r>
    <n v="3823"/>
    <x v="1428"/>
    <s v="Feed, a new play by Garrett Markgraf (based on the novel by M.T. Anderson), Directed by Anna Marck at Oakland University."/>
    <n v="2500"/>
    <n v="2650"/>
    <x v="0"/>
    <x v="0"/>
    <s v="USD"/>
    <n v="1437364740"/>
    <x v="1429"/>
    <b v="0"/>
    <x v="255"/>
    <b v="1"/>
    <s v="theater/plays"/>
    <x v="1247"/>
    <n v="64.634146341463421"/>
    <x v="3"/>
    <x v="4"/>
  </r>
  <r>
    <n v="385"/>
    <x v="1429"/>
    <s v="A documentary following the incredible story of a brave little boy and his service dog, fighting Type 1 Diabetes one day at a time."/>
    <n v="25000"/>
    <n v="26495.5"/>
    <x v="0"/>
    <x v="0"/>
    <s v="USD"/>
    <n v="1416582101"/>
    <x v="1430"/>
    <b v="0"/>
    <x v="147"/>
    <b v="1"/>
    <s v="film &amp; video/documentary"/>
    <x v="1248"/>
    <n v="111.79535864978902"/>
    <x v="4"/>
    <x v="14"/>
  </r>
  <r>
    <n v="376"/>
    <x v="1430"/>
    <s v="A film about the cosmetics industry. Everything you need to know about the ingredients being used and what alternatives are out there."/>
    <n v="2450"/>
    <n v="2596"/>
    <x v="0"/>
    <x v="1"/>
    <s v="GBP"/>
    <n v="1472122316"/>
    <x v="1431"/>
    <b v="0"/>
    <x v="201"/>
    <b v="1"/>
    <s v="film &amp; video/documentary"/>
    <x v="1249"/>
    <n v="54.083333333333336"/>
    <x v="4"/>
    <x v="14"/>
  </r>
  <r>
    <n v="3152"/>
    <x v="1431"/>
    <s v="'Gilead' is an original theatre piece inspired by Margaret Atwood's 'The Handmaid's Tale'. (Brighton Fringe 2014)"/>
    <n v="2200"/>
    <n v="2331"/>
    <x v="0"/>
    <x v="1"/>
    <s v="GBP"/>
    <n v="1383425367"/>
    <x v="1432"/>
    <b v="1"/>
    <x v="237"/>
    <b v="1"/>
    <s v="theater/plays"/>
    <x v="1250"/>
    <n v="34.791044776119406"/>
    <x v="3"/>
    <x v="4"/>
  </r>
  <r>
    <n v="3364"/>
    <x v="1432"/>
    <s v="Cancel The SunshineÂ is a new play that explores living with a mental health condition in an honest, witty and articulate way."/>
    <n v="3000"/>
    <n v="3178"/>
    <x v="0"/>
    <x v="1"/>
    <s v="GBP"/>
    <n v="1458075600"/>
    <x v="1433"/>
    <b v="0"/>
    <x v="263"/>
    <b v="1"/>
    <s v="theater/plays"/>
    <x v="1251"/>
    <n v="44.138888888888886"/>
    <x v="3"/>
    <x v="4"/>
  </r>
  <r>
    <n v="2329"/>
    <x v="1433"/>
    <s v="Vodka, whiskey and fruit brandy - coming soon! We are a coastal distillery located in historic Half Moon Bay, California."/>
    <n v="25000"/>
    <n v="26480"/>
    <x v="0"/>
    <x v="0"/>
    <s v="USD"/>
    <n v="1405609146"/>
    <x v="1434"/>
    <b v="1"/>
    <x v="211"/>
    <b v="1"/>
    <s v="food/small batch"/>
    <x v="1252"/>
    <n v="211.84"/>
    <x v="7"/>
    <x v="11"/>
  </r>
  <r>
    <n v="3239"/>
    <x v="1434"/>
    <s v="The first regional library-touring show from new UK company Librarian Theatre - transforming local libraries into magical theatres"/>
    <n v="5862"/>
    <n v="6208.98"/>
    <x v="0"/>
    <x v="1"/>
    <s v="GBP"/>
    <n v="1445817540"/>
    <x v="1435"/>
    <b v="1"/>
    <x v="286"/>
    <b v="1"/>
    <s v="theater/plays"/>
    <x v="1253"/>
    <n v="59.701730769230764"/>
    <x v="3"/>
    <x v="4"/>
  </r>
  <r>
    <n v="3436"/>
    <x v="1435"/>
    <s v="Please help us fund &quot;Damselfly&quot; - The Play ( put on by Saints on Stage Alumni &amp; sponsored by Mothers Against Medical Error)"/>
    <n v="5000"/>
    <n v="5295"/>
    <x v="0"/>
    <x v="0"/>
    <s v="USD"/>
    <n v="1408638480"/>
    <x v="1436"/>
    <b v="0"/>
    <x v="293"/>
    <b v="1"/>
    <s v="theater/plays"/>
    <x v="1254"/>
    <n v="143.1081081081081"/>
    <x v="3"/>
    <x v="4"/>
  </r>
  <r>
    <n v="3247"/>
    <x v="1436"/>
    <s v="Open Letter Theatre presents 'Boys' by Ella Hickson, at 2015's Edinburgh Fringe Festival! Four students, one flat, one last party!"/>
    <n v="2500"/>
    <n v="2646.5"/>
    <x v="0"/>
    <x v="1"/>
    <s v="GBP"/>
    <n v="1436696712"/>
    <x v="1437"/>
    <b v="1"/>
    <x v="258"/>
    <b v="1"/>
    <s v="theater/plays"/>
    <x v="1255"/>
    <n v="46.429824561403507"/>
    <x v="3"/>
    <x v="4"/>
  </r>
  <r>
    <n v="3017"/>
    <x v="1437"/>
    <s v="Help us build a 200 seat theater and classroom space in North Andover, MA. Let's get kids off the screens, and into the spotlight!"/>
    <n v="22000"/>
    <n v="23285"/>
    <x v="0"/>
    <x v="0"/>
    <s v="USD"/>
    <n v="1408566243"/>
    <x v="1438"/>
    <b v="0"/>
    <x v="37"/>
    <b v="1"/>
    <s v="theater/spaces"/>
    <x v="1256"/>
    <n v="146.44654088050314"/>
    <x v="3"/>
    <x v="12"/>
  </r>
  <r>
    <n v="3656"/>
    <x v="1438"/>
    <s v="Auch dieses Jahr soll wieder unter der Leitung von Christian Seiler &amp; Bruno Catalano ein Projekt der AG Theater stattfinden."/>
    <n v="5000"/>
    <n v="5291"/>
    <x v="0"/>
    <x v="17"/>
    <s v="CHF"/>
    <n v="1485989940"/>
    <x v="1439"/>
    <b v="0"/>
    <x v="105"/>
    <b v="1"/>
    <s v="theater/plays"/>
    <x v="1257"/>
    <n v="115.02173913043478"/>
    <x v="3"/>
    <x v="4"/>
  </r>
  <r>
    <n v="2276"/>
    <x v="1439"/>
    <s v="ABC cards include definitions, shapes recognition, robot tangram, a binary concentration and color memory games! Made in the U.S."/>
    <n v="4589"/>
    <n v="4856"/>
    <x v="0"/>
    <x v="0"/>
    <s v="USD"/>
    <n v="1388936289"/>
    <x v="1440"/>
    <b v="0"/>
    <x v="287"/>
    <b v="1"/>
    <s v="games/tabletop games"/>
    <x v="1258"/>
    <n v="64.74666666666667"/>
    <x v="1"/>
    <x v="1"/>
  </r>
  <r>
    <n v="643"/>
    <x v="1440"/>
    <s v="Stylish new phone carrier allows instant access to your smart phone while freeing up your hands."/>
    <n v="25000"/>
    <n v="26452"/>
    <x v="0"/>
    <x v="0"/>
    <s v="USD"/>
    <n v="1433085875"/>
    <x v="1441"/>
    <b v="0"/>
    <x v="444"/>
    <b v="1"/>
    <s v="technology/wearables"/>
    <x v="1259"/>
    <n v="174.02631578947367"/>
    <x v="0"/>
    <x v="3"/>
  </r>
  <r>
    <n v="2223"/>
    <x v="1441"/>
    <s v="Cardboard scenery for Sci-Fi 28-32mm miniature games. Easy to assemble, disassemble and transport. Supplied unpainted. By MCSTUDIO."/>
    <n v="19500"/>
    <n v="20631"/>
    <x v="0"/>
    <x v="7"/>
    <s v="CAD"/>
    <n v="1435418568"/>
    <x v="1442"/>
    <b v="0"/>
    <x v="355"/>
    <b v="1"/>
    <s v="games/tabletop games"/>
    <x v="1260"/>
    <n v="206.31"/>
    <x v="1"/>
    <x v="1"/>
  </r>
  <r>
    <n v="3393"/>
    <x v="1442"/>
    <s v="hiSTORYstage presents a film noir-style comedy mystery with a Shakespearean twist performed as a 1944 radio drama."/>
    <n v="1500"/>
    <n v="1587"/>
    <x v="0"/>
    <x v="0"/>
    <s v="USD"/>
    <n v="1415234760"/>
    <x v="1443"/>
    <b v="0"/>
    <x v="117"/>
    <b v="1"/>
    <s v="theater/plays"/>
    <x v="1260"/>
    <n v="36.06818181818182"/>
    <x v="3"/>
    <x v="4"/>
  </r>
  <r>
    <n v="2340"/>
    <x v="1443"/>
    <s v="Strange Matter Coffee is opening a scratch bakery featuring craft doughnuts with vegan and gluten free options!"/>
    <n v="40000"/>
    <n v="42311"/>
    <x v="0"/>
    <x v="0"/>
    <s v="USD"/>
    <n v="1477841138"/>
    <x v="1444"/>
    <b v="1"/>
    <x v="445"/>
    <b v="1"/>
    <s v="food/small batch"/>
    <x v="1261"/>
    <n v="104.99007444168734"/>
    <x v="7"/>
    <x v="11"/>
  </r>
  <r>
    <n v="2726"/>
    <x v="1444"/>
    <s v="Krimston TWO: iPhone Dual SIM Case"/>
    <n v="100000"/>
    <n v="105745"/>
    <x v="0"/>
    <x v="0"/>
    <s v="USD"/>
    <n v="1461333311"/>
    <x v="1445"/>
    <b v="0"/>
    <x v="92"/>
    <b v="1"/>
    <s v="technology/hardware"/>
    <x v="1262"/>
    <n v="261.74504950495049"/>
    <x v="0"/>
    <x v="0"/>
  </r>
  <r>
    <n v="3685"/>
    <x v="1445"/>
    <s v="Bare Theatre &amp; Cirque de Vol Studios are back for another outdoor adventure in the amphitheatre at Raleigh Little Theatre!"/>
    <n v="5000"/>
    <n v="5285"/>
    <x v="0"/>
    <x v="0"/>
    <s v="USD"/>
    <n v="1400533200"/>
    <x v="1446"/>
    <b v="0"/>
    <x v="155"/>
    <b v="1"/>
    <s v="theater/plays"/>
    <x v="1263"/>
    <n v="41.944444444444443"/>
    <x v="3"/>
    <x v="4"/>
  </r>
  <r>
    <n v="2216"/>
    <x v="1446"/>
    <s v="We are taking pre-orders for a very limited run of new t-shirts and tote bags! Available exclusivly through this Kickstarter campaign."/>
    <n v="300"/>
    <n v="317"/>
    <x v="0"/>
    <x v="0"/>
    <s v="USD"/>
    <n v="1437674545"/>
    <x v="1447"/>
    <b v="0"/>
    <x v="103"/>
    <b v="1"/>
    <s v="music/electronic music"/>
    <x v="1264"/>
    <n v="22.642857142857142"/>
    <x v="2"/>
    <x v="10"/>
  </r>
  <r>
    <n v="2640"/>
    <x v="1447"/>
    <s v="Hi,_x000a_My Name is David Frey and I Provide Free Public Astronomy programs in San Francisco, Mt. Tamalpias, Yosemite and Novato CA."/>
    <n v="3000"/>
    <n v="3170"/>
    <x v="0"/>
    <x v="0"/>
    <s v="USD"/>
    <n v="1433735474"/>
    <x v="1448"/>
    <b v="0"/>
    <x v="381"/>
    <b v="1"/>
    <s v="technology/space exploration"/>
    <x v="1264"/>
    <n v="45.94202898550725"/>
    <x v="0"/>
    <x v="5"/>
  </r>
  <r>
    <n v="2498"/>
    <x v="1448"/>
    <s v="We've been working hard on getting our music out and we are taking the final steps to releasing our EP, but we need your help."/>
    <n v="1000"/>
    <n v="1056"/>
    <x v="0"/>
    <x v="0"/>
    <s v="USD"/>
    <n v="1422400387"/>
    <x v="1449"/>
    <b v="0"/>
    <x v="135"/>
    <b v="1"/>
    <s v="music/indie rock"/>
    <x v="1265"/>
    <n v="52.8"/>
    <x v="2"/>
    <x v="13"/>
  </r>
  <r>
    <n v="250"/>
    <x v="1449"/>
    <s v="Three young farmers risk land and friendship to stand up to the USDA. An experiential film about living a life of self reliance."/>
    <n v="30000"/>
    <n v="31675"/>
    <x v="0"/>
    <x v="0"/>
    <s v="USD"/>
    <n v="1370525691"/>
    <x v="1450"/>
    <b v="1"/>
    <x v="446"/>
    <b v="1"/>
    <s v="film &amp; video/documentary"/>
    <x v="1266"/>
    <n v="72.482837528604122"/>
    <x v="4"/>
    <x v="14"/>
  </r>
  <r>
    <n v="308"/>
    <x v="1450"/>
    <s v="A documentary about discovering my two older sisters who were born on a CA commune in the 60's and placed for adoption."/>
    <n v="12000"/>
    <n v="12668"/>
    <x v="0"/>
    <x v="0"/>
    <s v="USD"/>
    <n v="1299775210"/>
    <x v="1451"/>
    <b v="1"/>
    <x v="404"/>
    <b v="1"/>
    <s v="film &amp; video/documentary"/>
    <x v="1267"/>
    <n v="62.712871287128714"/>
    <x v="4"/>
    <x v="14"/>
  </r>
  <r>
    <n v="728"/>
    <x v="1451"/>
    <s v="A big idea non-fiction book by an impatient three-time author and insomniac willing to bet on himself."/>
    <n v="7500"/>
    <n v="7917.45"/>
    <x v="0"/>
    <x v="0"/>
    <s v="USD"/>
    <n v="1313957157"/>
    <x v="1452"/>
    <b v="0"/>
    <x v="393"/>
    <b v="1"/>
    <s v="publishing/nonfiction"/>
    <x v="1268"/>
    <n v="60.903461538461535"/>
    <x v="5"/>
    <x v="15"/>
  </r>
  <r>
    <n v="749"/>
    <x v="1452"/>
    <s v="A place for rational, fact and data based non-partisan political and societal commentary on things that matter to Americans."/>
    <n v="10000"/>
    <n v="10556"/>
    <x v="0"/>
    <x v="0"/>
    <s v="USD"/>
    <n v="1485642930"/>
    <x v="1453"/>
    <b v="0"/>
    <x v="252"/>
    <b v="1"/>
    <s v="publishing/nonfiction"/>
    <x v="1269"/>
    <n v="95.963636363636368"/>
    <x v="5"/>
    <x v="15"/>
  </r>
  <r>
    <n v="1891"/>
    <x v="145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54"/>
    <b v="0"/>
    <x v="89"/>
    <b v="1"/>
    <s v="music/indie rock"/>
    <x v="1270"/>
    <n v="87.958333333333329"/>
    <x v="2"/>
    <x v="13"/>
  </r>
  <r>
    <n v="3434"/>
    <x v="1454"/>
    <s v="Bringing Tennessee Williams, Shakespeare, and 8 world class actors to Longview, Washington to build a play in and for the community."/>
    <n v="10000"/>
    <n v="10555"/>
    <x v="0"/>
    <x v="0"/>
    <s v="USD"/>
    <n v="1404983269"/>
    <x v="1455"/>
    <b v="0"/>
    <x v="168"/>
    <b v="1"/>
    <s v="theater/plays"/>
    <x v="1270"/>
    <n v="62.827380952380949"/>
    <x v="3"/>
    <x v="4"/>
  </r>
  <r>
    <n v="2556"/>
    <x v="1455"/>
    <s v="This is a &quot;call for scores&quot; for unaccompanied violin, recordings of the works, and a prize of at least 20 records for each composer."/>
    <n v="745"/>
    <n v="786"/>
    <x v="0"/>
    <x v="0"/>
    <s v="USD"/>
    <n v="1356392857"/>
    <x v="1456"/>
    <b v="0"/>
    <x v="204"/>
    <b v="1"/>
    <s v="music/classical music"/>
    <x v="1271"/>
    <n v="23.117647058823529"/>
    <x v="2"/>
    <x v="18"/>
  </r>
  <r>
    <n v="329"/>
    <x v="1456"/>
    <s v="Our documentary about Oklahoma's all-black towns needs a soundtrack that is authentic. Help us make it happen."/>
    <n v="10000"/>
    <n v="10550"/>
    <x v="0"/>
    <x v="0"/>
    <s v="USD"/>
    <n v="1446868800"/>
    <x v="1457"/>
    <b v="1"/>
    <x v="159"/>
    <b v="1"/>
    <s v="film &amp; video/documentary"/>
    <x v="1272"/>
    <n v="63.17365269461078"/>
    <x v="4"/>
    <x v="14"/>
  </r>
  <r>
    <n v="2986"/>
    <x v="1457"/>
    <s v="Support the circus arts and help our aerial students work with more height. With your support, we will install beams at 19ft!"/>
    <n v="2400"/>
    <n v="2532"/>
    <x v="0"/>
    <x v="1"/>
    <s v="GBP"/>
    <n v="1462100406"/>
    <x v="1458"/>
    <b v="0"/>
    <x v="246"/>
    <b v="1"/>
    <s v="theater/spaces"/>
    <x v="1272"/>
    <n v="45.214285714285715"/>
    <x v="3"/>
    <x v="12"/>
  </r>
  <r>
    <n v="3499"/>
    <x v="1458"/>
    <s v="Figure 8 Troupe's debut performance! A stunning piece of theatre written by premier female playwright Maria Irene Fornes."/>
    <n v="2000"/>
    <n v="2110"/>
    <x v="0"/>
    <x v="0"/>
    <s v="USD"/>
    <n v="1435733940"/>
    <x v="1459"/>
    <b v="0"/>
    <x v="7"/>
    <b v="1"/>
    <s v="theater/plays"/>
    <x v="1272"/>
    <n v="60.285714285714285"/>
    <x v="3"/>
    <x v="4"/>
  </r>
  <r>
    <n v="3563"/>
    <x v="1459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460"/>
    <b v="0"/>
    <x v="36"/>
    <b v="1"/>
    <s v="theater/plays"/>
    <x v="1273"/>
    <n v="21.098000000000003"/>
    <x v="3"/>
    <x v="4"/>
  </r>
  <r>
    <n v="724"/>
    <x v="1460"/>
    <s v="We are creating the Adventure Access Trail, a new walking trail from Boston to San Francisco.  _x000a_http://adventureaccess.org"/>
    <n v="7000"/>
    <n v="7383.01"/>
    <x v="0"/>
    <x v="0"/>
    <s v="USD"/>
    <n v="1309447163"/>
    <x v="1461"/>
    <b v="0"/>
    <x v="341"/>
    <b v="1"/>
    <s v="publishing/nonfiction"/>
    <x v="1274"/>
    <n v="51.62944055944056"/>
    <x v="5"/>
    <x v="15"/>
  </r>
  <r>
    <n v="3607"/>
    <x v="1461"/>
    <s v="'E15' is a verbatim project that looks at the story of the Focus E15 Campaign"/>
    <n v="550"/>
    <n v="580"/>
    <x v="0"/>
    <x v="1"/>
    <s v="GBP"/>
    <n v="1450137600"/>
    <x v="1462"/>
    <b v="0"/>
    <x v="135"/>
    <b v="1"/>
    <s v="theater/plays"/>
    <x v="1275"/>
    <n v="29"/>
    <x v="3"/>
    <x v="4"/>
  </r>
  <r>
    <n v="1185"/>
    <x v="1462"/>
    <s v="A photo exhibition and book showcasing images and stories of our time in New Orleans, commemorating Katrinaâ€™s ten year anniversary."/>
    <n v="12500"/>
    <n v="13180"/>
    <x v="0"/>
    <x v="0"/>
    <s v="USD"/>
    <n v="1433736000"/>
    <x v="1463"/>
    <b v="0"/>
    <x v="266"/>
    <b v="1"/>
    <s v="photography/photobooks"/>
    <x v="1276"/>
    <n v="118.73873873873873"/>
    <x v="6"/>
    <x v="9"/>
  </r>
  <r>
    <n v="3825"/>
    <x v="1463"/>
    <s v="A girl in Burkina Faso is more likely to marry than finish high school. Public theatre can promote the need for girls to stay in school"/>
    <n v="5000"/>
    <n v="5271"/>
    <x v="0"/>
    <x v="0"/>
    <s v="USD"/>
    <n v="1434505214"/>
    <x v="1464"/>
    <b v="0"/>
    <x v="137"/>
    <b v="1"/>
    <s v="theater/plays"/>
    <x v="1277"/>
    <n v="107.57142857142857"/>
    <x v="3"/>
    <x v="4"/>
  </r>
  <r>
    <n v="3502"/>
    <x v="1464"/>
    <s v="Dickhead is a play about one man's struggle with the dicks in his head. If you want to know more stop being a twat and put out...please"/>
    <n v="4000"/>
    <n v="4216"/>
    <x v="0"/>
    <x v="0"/>
    <s v="USD"/>
    <n v="1458100740"/>
    <x v="1465"/>
    <b v="0"/>
    <x v="257"/>
    <b v="1"/>
    <s v="theater/plays"/>
    <x v="1278"/>
    <n v="136"/>
    <x v="3"/>
    <x v="4"/>
  </r>
  <r>
    <n v="2618"/>
    <x v="1465"/>
    <s v="LTD ED COLLECTIBLE SPACE ART FEAT. ASTRONAUTS"/>
    <n v="15000"/>
    <n v="15808"/>
    <x v="0"/>
    <x v="0"/>
    <s v="USD"/>
    <n v="1449000061"/>
    <x v="1466"/>
    <b v="1"/>
    <x v="363"/>
    <b v="1"/>
    <s v="technology/space exploration"/>
    <x v="1279"/>
    <n v="205.2987012987013"/>
    <x v="0"/>
    <x v="5"/>
  </r>
  <r>
    <n v="2972"/>
    <x v="1466"/>
    <s v="A group of artists. A mythical art piece. A harrowing quest. And some margaritas."/>
    <n v="2000"/>
    <n v="2107"/>
    <x v="0"/>
    <x v="0"/>
    <s v="USD"/>
    <n v="1480899600"/>
    <x v="1467"/>
    <b v="0"/>
    <x v="118"/>
    <b v="1"/>
    <s v="theater/plays"/>
    <x v="1280"/>
    <n v="123.94117647058823"/>
    <x v="3"/>
    <x v="4"/>
  </r>
  <r>
    <n v="1369"/>
    <x v="146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68"/>
    <b v="0"/>
    <x v="447"/>
    <b v="1"/>
    <s v="music/rock"/>
    <x v="1281"/>
    <n v="83.967068965517228"/>
    <x v="2"/>
    <x v="2"/>
  </r>
  <r>
    <n v="2790"/>
    <x v="1468"/>
    <s v="We want to perform the one act play &quot;Old Friends&quot; at the El Portal Theatre in North Hollywood, CA.!!  Help us to get on the stage!!"/>
    <n v="3000"/>
    <n v="3160"/>
    <x v="0"/>
    <x v="0"/>
    <s v="USD"/>
    <n v="1423693903"/>
    <x v="1469"/>
    <b v="0"/>
    <x v="227"/>
    <b v="1"/>
    <s v="theater/plays"/>
    <x v="1282"/>
    <n v="47.878787878787875"/>
    <x v="3"/>
    <x v="4"/>
  </r>
  <r>
    <n v="794"/>
    <x v="1469"/>
    <s v="The Brian Davis Band is a group of friends that want to share their lives and experiences through music that connects with people."/>
    <n v="8000"/>
    <n v="8425"/>
    <x v="0"/>
    <x v="0"/>
    <s v="USD"/>
    <n v="1315242360"/>
    <x v="1470"/>
    <b v="0"/>
    <x v="230"/>
    <b v="1"/>
    <s v="music/rock"/>
    <x v="1283"/>
    <n v="158.96226415094338"/>
    <x v="2"/>
    <x v="2"/>
  </r>
  <r>
    <n v="2781"/>
    <x v="1470"/>
    <s v="STRIKE, DANCE AND RISE with us at the University of Utah to end violence against women and girls!"/>
    <n v="1250"/>
    <n v="1316"/>
    <x v="0"/>
    <x v="0"/>
    <s v="USD"/>
    <n v="1423724400"/>
    <x v="1471"/>
    <b v="0"/>
    <x v="24"/>
    <b v="1"/>
    <s v="theater/plays"/>
    <x v="1284"/>
    <n v="47"/>
    <x v="3"/>
    <x v="4"/>
  </r>
  <r>
    <n v="3492"/>
    <x v="1471"/>
    <s v="We have the Blackbox Fellowship at Boston Playwright's Theatre, now all we need is your support to produce Kevin's new play!"/>
    <n v="3800"/>
    <n v="4000.22"/>
    <x v="0"/>
    <x v="0"/>
    <s v="USD"/>
    <n v="1445818397"/>
    <x v="1472"/>
    <b v="0"/>
    <x v="7"/>
    <b v="1"/>
    <s v="theater/plays"/>
    <x v="1285"/>
    <n v="114.29199999999999"/>
    <x v="3"/>
    <x v="4"/>
  </r>
  <r>
    <n v="403"/>
    <x v="1472"/>
    <s v="A documentary adventure about bananas - and people. Your round-trip ticket into the heart of banana-cultures!!"/>
    <n v="5000"/>
    <n v="5263"/>
    <x v="0"/>
    <x v="0"/>
    <s v="USD"/>
    <n v="1312960080"/>
    <x v="1473"/>
    <b v="0"/>
    <x v="251"/>
    <b v="1"/>
    <s v="film &amp; video/documentary"/>
    <x v="1286"/>
    <n v="75.185714285714283"/>
    <x v="4"/>
    <x v="14"/>
  </r>
  <r>
    <n v="2068"/>
    <x v="1473"/>
    <s v="Introducing Sprite, the cloud-based watering controller and Whisperer, the solar-powered plant sensor for effortless home irrigation"/>
    <n v="25000"/>
    <n v="26305.97"/>
    <x v="0"/>
    <x v="0"/>
    <s v="USD"/>
    <n v="1476994315"/>
    <x v="1474"/>
    <b v="0"/>
    <x v="313"/>
    <b v="1"/>
    <s v="technology/hardware"/>
    <x v="1287"/>
    <n v="346.13118421052633"/>
    <x v="0"/>
    <x v="0"/>
  </r>
  <r>
    <n v="3440"/>
    <x v="1474"/>
    <s v="LA-based team of professional actors and directors taking Rajiv Joseph's harrowing and romantic play to the Boulder community."/>
    <n v="5000"/>
    <n v="5260.92"/>
    <x v="0"/>
    <x v="0"/>
    <s v="USD"/>
    <n v="1405095300"/>
    <x v="1475"/>
    <b v="0"/>
    <x v="319"/>
    <b v="1"/>
    <s v="theater/plays"/>
    <x v="1288"/>
    <n v="64.157560975609755"/>
    <x v="3"/>
    <x v="4"/>
  </r>
  <r>
    <n v="3258"/>
    <x v="1475"/>
    <s v="A guy named Walt steals a book and plans to sell it to get his life on track... until his wife finds out."/>
    <n v="7000"/>
    <n v="7365"/>
    <x v="0"/>
    <x v="0"/>
    <s v="USD"/>
    <n v="1420751861"/>
    <x v="1476"/>
    <b v="1"/>
    <x v="287"/>
    <b v="1"/>
    <s v="theater/plays"/>
    <x v="1289"/>
    <n v="98.2"/>
    <x v="3"/>
    <x v="4"/>
  </r>
  <r>
    <n v="92"/>
    <x v="1476"/>
    <s v="Euphoria is an adventure film that follows adrenaline filled athletes on their hunt for the sublime while balancing family and careers."/>
    <n v="5000"/>
    <n v="5260"/>
    <x v="0"/>
    <x v="7"/>
    <s v="CAD"/>
    <n v="1485936000"/>
    <x v="1477"/>
    <b v="0"/>
    <x v="249"/>
    <b v="1"/>
    <s v="film &amp; video/shorts"/>
    <x v="1290"/>
    <n v="122.32558139534883"/>
    <x v="4"/>
    <x v="6"/>
  </r>
  <r>
    <n v="3620"/>
    <x v="1477"/>
    <s v="An Irish show about mental illness though the eyes of the man experiencing it. Support this show and help get it to Boulder and NYC."/>
    <n v="10500"/>
    <n v="11045"/>
    <x v="0"/>
    <x v="0"/>
    <s v="USD"/>
    <n v="1425528000"/>
    <x v="1478"/>
    <b v="0"/>
    <x v="72"/>
    <b v="1"/>
    <s v="theater/plays"/>
    <x v="1291"/>
    <n v="56.065989847715734"/>
    <x v="3"/>
    <x v="4"/>
  </r>
  <r>
    <n v="103"/>
    <x v="1478"/>
    <s v="Three friends in their twenties are trying to do the impossible - have fun on a casual Friday night."/>
    <n v="1300"/>
    <n v="1367"/>
    <x v="0"/>
    <x v="1"/>
    <s v="GBP"/>
    <n v="1394220030"/>
    <x v="1479"/>
    <b v="0"/>
    <x v="137"/>
    <b v="1"/>
    <s v="film &amp; video/shorts"/>
    <x v="1292"/>
    <n v="27.897959183673468"/>
    <x v="4"/>
    <x v="6"/>
  </r>
  <r>
    <n v="807"/>
    <x v="1479"/>
    <s v="Join the Sic Vita family and lend a hand as we create a new album!"/>
    <n v="4000"/>
    <n v="4205"/>
    <x v="0"/>
    <x v="0"/>
    <s v="USD"/>
    <n v="1488333600"/>
    <x v="1480"/>
    <b v="0"/>
    <x v="258"/>
    <b v="1"/>
    <s v="music/rock"/>
    <x v="1293"/>
    <n v="73.771929824561397"/>
    <x v="2"/>
    <x v="2"/>
  </r>
  <r>
    <n v="3161"/>
    <x v="148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481"/>
    <b v="1"/>
    <x v="181"/>
    <b v="1"/>
    <s v="theater/plays"/>
    <x v="1294"/>
    <n v="28.405405405405407"/>
    <x v="3"/>
    <x v="4"/>
  </r>
  <r>
    <n v="2932"/>
    <x v="1481"/>
    <s v="When a rich girl fakes destitution so she can audition for a homeless talent show, she bridges our wealth gap with a tragic love."/>
    <n v="3100"/>
    <n v="3258"/>
    <x v="0"/>
    <x v="6"/>
    <s v="AUD"/>
    <n v="1424516400"/>
    <x v="1482"/>
    <b v="0"/>
    <x v="235"/>
    <b v="1"/>
    <s v="theater/musical"/>
    <x v="1295"/>
    <n v="85.736842105263165"/>
    <x v="3"/>
    <x v="20"/>
  </r>
  <r>
    <n v="413"/>
    <x v="1482"/>
    <s v="A journey to discover how Somalis are rebuilding their shattered nation, with a focus on the role that women are playing."/>
    <n v="12800"/>
    <n v="13451"/>
    <x v="0"/>
    <x v="0"/>
    <s v="USD"/>
    <n v="1342731811"/>
    <x v="1483"/>
    <b v="0"/>
    <x v="448"/>
    <b v="1"/>
    <s v="film &amp; video/documentary"/>
    <x v="1296"/>
    <n v="78.660818713450297"/>
    <x v="4"/>
    <x v="14"/>
  </r>
  <r>
    <n v="2298"/>
    <x v="1483"/>
    <s v="My name is Jonny Gray, and my friends and I are working together to raise funds for my debut album"/>
    <n v="30000"/>
    <n v="31522"/>
    <x v="0"/>
    <x v="0"/>
    <s v="USD"/>
    <n v="1395861033"/>
    <x v="1484"/>
    <b v="0"/>
    <x v="449"/>
    <b v="1"/>
    <s v="music/rock"/>
    <x v="1297"/>
    <n v="109.45138888888889"/>
    <x v="2"/>
    <x v="2"/>
  </r>
  <r>
    <n v="1618"/>
    <x v="1484"/>
    <s v="Janus Word combines hard rock with melodic acoustic music for a unique and awesome sound."/>
    <n v="1500"/>
    <n v="1576"/>
    <x v="0"/>
    <x v="0"/>
    <s v="USD"/>
    <n v="1362757335"/>
    <x v="1485"/>
    <b v="0"/>
    <x v="295"/>
    <b v="1"/>
    <s v="music/rock"/>
    <x v="1298"/>
    <n v="58.370370370370374"/>
    <x v="2"/>
    <x v="2"/>
  </r>
  <r>
    <n v="1825"/>
    <x v="148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86"/>
    <b v="0"/>
    <x v="61"/>
    <b v="1"/>
    <s v="music/rock"/>
    <x v="1299"/>
    <n v="42.02"/>
    <x v="2"/>
    <x v="2"/>
  </r>
  <r>
    <n v="3778"/>
    <x v="1486"/>
    <s v="Sponsor an AVENUE Q puppet for The Barn Players April 2015 production."/>
    <n v="2400"/>
    <n v="2521"/>
    <x v="0"/>
    <x v="0"/>
    <s v="USD"/>
    <n v="1423942780"/>
    <x v="1487"/>
    <b v="0"/>
    <x v="20"/>
    <b v="1"/>
    <s v="theater/musical"/>
    <x v="1300"/>
    <n v="70.027777777777771"/>
    <x v="3"/>
    <x v="20"/>
  </r>
  <r>
    <n v="2476"/>
    <x v="1487"/>
    <s v="Eleven songs, the accumulation of several memorable occurrences in a sleepy town; stories of fiction &amp; fact."/>
    <n v="3200"/>
    <n v="3360.72"/>
    <x v="0"/>
    <x v="0"/>
    <s v="USD"/>
    <n v="1415004770"/>
    <x v="1488"/>
    <b v="0"/>
    <x v="214"/>
    <b v="1"/>
    <s v="music/indie rock"/>
    <x v="1301"/>
    <n v="61.103999999999999"/>
    <x v="2"/>
    <x v="13"/>
  </r>
  <r>
    <n v="1373"/>
    <x v="1488"/>
    <s v="Help Broccoli Samurai raise money to get a new van and continue bringing you the jams!"/>
    <n v="10000"/>
    <n v="10501"/>
    <x v="0"/>
    <x v="0"/>
    <s v="USD"/>
    <n v="1483138233"/>
    <x v="1489"/>
    <b v="0"/>
    <x v="32"/>
    <b v="1"/>
    <s v="music/rock"/>
    <x v="1302"/>
    <n v="201.94230769230768"/>
    <x v="2"/>
    <x v="2"/>
  </r>
  <r>
    <n v="2"/>
    <x v="1489"/>
    <s v="Completion fund for post-production for teaser of British crime/drama tv series about a girl who sells morals for money"/>
    <n v="500"/>
    <n v="525"/>
    <x v="0"/>
    <x v="1"/>
    <s v="GBP"/>
    <n v="1455555083"/>
    <x v="1490"/>
    <b v="0"/>
    <x v="7"/>
    <b v="1"/>
    <s v="film &amp; video/television"/>
    <x v="1303"/>
    <n v="15"/>
    <x v="4"/>
    <x v="16"/>
  </r>
  <r>
    <n v="805"/>
    <x v="1490"/>
    <s v="Be a part of Virtual CH's debut Video and Record release.  Help fund their debut music video and record mixing expenses."/>
    <n v="3000"/>
    <n v="3150"/>
    <x v="0"/>
    <x v="0"/>
    <s v="USD"/>
    <n v="1310857200"/>
    <x v="1491"/>
    <b v="0"/>
    <x v="245"/>
    <b v="1"/>
    <s v="music/rock"/>
    <x v="1303"/>
    <n v="58.333333333333336"/>
    <x v="2"/>
    <x v="2"/>
  </r>
  <r>
    <n v="810"/>
    <x v="1491"/>
    <s v="Please help us reach both a short term and lifetime goal! We can't do this without your help. thank you a ton from all of us at P.T.R.."/>
    <n v="1500"/>
    <n v="1575"/>
    <x v="0"/>
    <x v="0"/>
    <s v="USD"/>
    <n v="1346462462"/>
    <x v="1492"/>
    <b v="0"/>
    <x v="295"/>
    <b v="1"/>
    <s v="music/rock"/>
    <x v="1303"/>
    <n v="58.333333333333336"/>
    <x v="2"/>
    <x v="2"/>
  </r>
  <r>
    <n v="1638"/>
    <x v="1492"/>
    <s v="Avenues will be going in to the studio to record a new EP with Matt Allison!"/>
    <n v="1000"/>
    <n v="1050"/>
    <x v="0"/>
    <x v="0"/>
    <s v="USD"/>
    <n v="1362086700"/>
    <x v="1493"/>
    <b v="0"/>
    <x v="295"/>
    <b v="1"/>
    <s v="music/rock"/>
    <x v="1303"/>
    <n v="38.888888888888886"/>
    <x v="2"/>
    <x v="2"/>
  </r>
  <r>
    <n v="2534"/>
    <x v="149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494"/>
    <b v="0"/>
    <x v="103"/>
    <b v="1"/>
    <s v="music/classical music"/>
    <x v="1303"/>
    <n v="150"/>
    <x v="2"/>
    <x v="18"/>
  </r>
  <r>
    <n v="3386"/>
    <x v="1494"/>
    <s v="Stories from the Bronx make for an uncommon play. Help us finish funding this production, supported by the Kevin Spacey Foundation."/>
    <n v="2000"/>
    <n v="2100"/>
    <x v="0"/>
    <x v="0"/>
    <s v="USD"/>
    <n v="1417620506"/>
    <x v="1495"/>
    <b v="0"/>
    <x v="255"/>
    <b v="1"/>
    <s v="theater/plays"/>
    <x v="1303"/>
    <n v="51.219512195121951"/>
    <x v="3"/>
    <x v="4"/>
  </r>
  <r>
    <n v="3541"/>
    <x v="1495"/>
    <s v="Yellowbelly Theatre needs your help to bring this incredible play of love, lust and mistaken identity to life in our debut performance!"/>
    <n v="1200"/>
    <n v="1260"/>
    <x v="0"/>
    <x v="1"/>
    <s v="GBP"/>
    <n v="1441042275"/>
    <x v="1496"/>
    <b v="0"/>
    <x v="192"/>
    <b v="1"/>
    <s v="theater/plays"/>
    <x v="1303"/>
    <n v="39.375"/>
    <x v="3"/>
    <x v="4"/>
  </r>
  <r>
    <n v="3749"/>
    <x v="1496"/>
    <s v="A night of music, fellowship, and a reflection of my experiences over the past 4 years at Ball State University."/>
    <n v="500"/>
    <n v="525"/>
    <x v="0"/>
    <x v="0"/>
    <s v="USD"/>
    <n v="1461902340"/>
    <x v="1497"/>
    <b v="0"/>
    <x v="352"/>
    <b v="1"/>
    <s v="theater/musical"/>
    <x v="1303"/>
    <n v="75"/>
    <x v="3"/>
    <x v="20"/>
  </r>
  <r>
    <n v="852"/>
    <x v="1497"/>
    <s v="Limited edition 2x12&quot; vinyl pressing of our latest album &quot;Who Do You Think We Are?&quot;"/>
    <n v="3500"/>
    <n v="3674"/>
    <x v="0"/>
    <x v="0"/>
    <s v="USD"/>
    <n v="1477342800"/>
    <x v="1498"/>
    <b v="0"/>
    <x v="299"/>
    <b v="1"/>
    <s v="music/metal"/>
    <x v="1304"/>
    <n v="59.258064516129032"/>
    <x v="2"/>
    <x v="17"/>
  </r>
  <r>
    <n v="2995"/>
    <x v="1498"/>
    <s v="Keeping the drive-in culture alive for 6 years, we now ask for your help so we can CREATE A NEW HOME and save 35MM movies!"/>
    <n v="15000"/>
    <n v="15744"/>
    <x v="0"/>
    <x v="0"/>
    <s v="USD"/>
    <n v="1484841471"/>
    <x v="1499"/>
    <b v="0"/>
    <x v="148"/>
    <b v="1"/>
    <s v="theater/spaces"/>
    <x v="1305"/>
    <n v="63.2289156626506"/>
    <x v="3"/>
    <x v="12"/>
  </r>
  <r>
    <n v="1747"/>
    <x v="1499"/>
    <s v="A beautiful, limited edition, photobook about the story of the last year of my mother's life, to be published by Dewi Lewis."/>
    <n v="9000"/>
    <n v="9446"/>
    <x v="0"/>
    <x v="1"/>
    <s v="GBP"/>
    <n v="1447426800"/>
    <x v="1500"/>
    <b v="0"/>
    <x v="37"/>
    <b v="1"/>
    <s v="photography/photobooks"/>
    <x v="1306"/>
    <n v="59.408805031446541"/>
    <x v="6"/>
    <x v="9"/>
  </r>
  <r>
    <n v="1184"/>
    <x v="1500"/>
    <s v="This coffee table album is the chronicle of the 2016/2017 cyclocross season, the latest edition of the renowned cyclephotos books."/>
    <n v="22000"/>
    <n v="23086"/>
    <x v="0"/>
    <x v="1"/>
    <s v="GBP"/>
    <n v="1486391011"/>
    <x v="1501"/>
    <b v="0"/>
    <x v="315"/>
    <b v="1"/>
    <s v="photography/photobooks"/>
    <x v="1307"/>
    <n v="61.562666666666665"/>
    <x v="6"/>
    <x v="9"/>
  </r>
  <r>
    <n v="1657"/>
    <x v="1501"/>
    <s v="The long anticipated debut album from singer/songwriter Lynette will be recorded this June in Nashville! You can help make it happen!"/>
    <n v="25000"/>
    <n v="26233.45"/>
    <x v="0"/>
    <x v="0"/>
    <s v="USD"/>
    <n v="1337885168"/>
    <x v="1502"/>
    <b v="0"/>
    <x v="401"/>
    <b v="1"/>
    <s v="music/pop"/>
    <x v="1308"/>
    <n v="118.70339366515837"/>
    <x v="2"/>
    <x v="7"/>
  </r>
  <r>
    <n v="3624"/>
    <x v="1502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3"/>
    <b v="0"/>
    <x v="127"/>
    <b v="1"/>
    <s v="theater/plays"/>
    <x v="1309"/>
    <n v="80.717948717948715"/>
    <x v="3"/>
    <x v="4"/>
  </r>
  <r>
    <n v="3249"/>
    <x v="1503"/>
    <s v="A new work about guilt, trauma, love, and change; this original play tells the story of a boy and a girl who love and lose each other."/>
    <n v="5500"/>
    <n v="5771"/>
    <x v="0"/>
    <x v="0"/>
    <s v="USD"/>
    <n v="1434822914"/>
    <x v="1504"/>
    <b v="1"/>
    <x v="63"/>
    <b v="1"/>
    <s v="theater/plays"/>
    <x v="1310"/>
    <n v="65.579545454545453"/>
    <x v="3"/>
    <x v="4"/>
  </r>
  <r>
    <n v="2113"/>
    <x v="1504"/>
    <s v="Help us fund our second full-length album Honeycomb!"/>
    <n v="7000"/>
    <n v="7340"/>
    <x v="0"/>
    <x v="0"/>
    <s v="USD"/>
    <n v="1411505176"/>
    <x v="1505"/>
    <b v="0"/>
    <x v="220"/>
    <b v="1"/>
    <s v="music/indie rock"/>
    <x v="1311"/>
    <n v="68.598130841121488"/>
    <x v="2"/>
    <x v="13"/>
  </r>
  <r>
    <n v="359"/>
    <x v="1505"/>
    <s v="Circus burlesque innovators, Trixie and Monkey seek to balance love and life while pursuing new creative heights."/>
    <n v="24200"/>
    <n v="25375"/>
    <x v="0"/>
    <x v="0"/>
    <s v="USD"/>
    <n v="1415941920"/>
    <x v="1506"/>
    <b v="1"/>
    <x v="229"/>
    <b v="1"/>
    <s v="film &amp; video/documentary"/>
    <x v="1312"/>
    <n v="84.023178807947019"/>
    <x v="4"/>
    <x v="14"/>
  </r>
  <r>
    <n v="289"/>
    <x v="1506"/>
    <s v="A campaign to unlock an award winning film that exposes for the first time the modern British Empire ... and it's terrible cost."/>
    <n v="15000"/>
    <n v="15723"/>
    <x v="0"/>
    <x v="1"/>
    <s v="GBP"/>
    <n v="1383389834"/>
    <x v="1507"/>
    <b v="1"/>
    <x v="450"/>
    <b v="1"/>
    <s v="film &amp; video/documentary"/>
    <x v="1313"/>
    <n v="67.771551724137936"/>
    <x v="4"/>
    <x v="14"/>
  </r>
  <r>
    <n v="1883"/>
    <x v="1507"/>
    <s v="Afraid Of Figs is a high energy pop/rock band, with off-the-wall humor, catchy hooks, and wild interactive live shows."/>
    <n v="999"/>
    <n v="1047"/>
    <x v="0"/>
    <x v="0"/>
    <s v="USD"/>
    <n v="1333921508"/>
    <x v="1508"/>
    <b v="0"/>
    <x v="192"/>
    <b v="1"/>
    <s v="music/indie rock"/>
    <x v="1314"/>
    <n v="32.71875"/>
    <x v="2"/>
    <x v="13"/>
  </r>
  <r>
    <n v="2819"/>
    <x v="1508"/>
    <s v="Years of work, my best show, and a top Edinburgh venue.  Help me expose my talents to the UK and tell an important story."/>
    <n v="5000"/>
    <n v="5240"/>
    <x v="0"/>
    <x v="1"/>
    <s v="GBP"/>
    <n v="1434285409"/>
    <x v="1509"/>
    <b v="0"/>
    <x v="286"/>
    <b v="1"/>
    <s v="theater/plays"/>
    <x v="1315"/>
    <n v="50.384615384615387"/>
    <x v="3"/>
    <x v="4"/>
  </r>
  <r>
    <n v="3550"/>
    <x v="1509"/>
    <s v="MOONFACE explores the formative f***k-ups of adolescence. Fresh, incisive new writing. Monologue, movement and striking naturalism."/>
    <n v="2500"/>
    <n v="2620"/>
    <x v="0"/>
    <x v="1"/>
    <s v="GBP"/>
    <n v="1462224398"/>
    <x v="1510"/>
    <b v="0"/>
    <x v="334"/>
    <b v="1"/>
    <s v="theater/plays"/>
    <x v="1315"/>
    <n v="40.9375"/>
    <x v="3"/>
    <x v="4"/>
  </r>
  <r>
    <n v="3283"/>
    <x v="1510"/>
    <s v="'Gretel and Hansel' by Sam Leeves - an inclusive, multi-sensory theatre production for children aged seven to eleven and their families"/>
    <n v="800"/>
    <n v="838"/>
    <x v="0"/>
    <x v="1"/>
    <s v="GBP"/>
    <n v="1455138000"/>
    <x v="1511"/>
    <b v="0"/>
    <x v="171"/>
    <b v="1"/>
    <s v="theater/plays"/>
    <x v="1316"/>
    <n v="17.829787234042552"/>
    <x v="3"/>
    <x v="4"/>
  </r>
  <r>
    <n v="3566"/>
    <x v="1511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12"/>
    <b v="0"/>
    <x v="235"/>
    <b v="1"/>
    <s v="theater/plays"/>
    <x v="1316"/>
    <n v="55.131578947368418"/>
    <x v="3"/>
    <x v="4"/>
  </r>
  <r>
    <n v="313"/>
    <x v="1512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513"/>
    <b v="1"/>
    <x v="306"/>
    <b v="1"/>
    <s v="film &amp; video/documentary"/>
    <x v="1317"/>
    <n v="80.202702702702709"/>
    <x v="4"/>
    <x v="14"/>
  </r>
  <r>
    <n v="381"/>
    <x v="1513"/>
    <s v="Set in the ancient waters of the Puget Sound, Clearwater is a universal story about the need to adapt to change."/>
    <n v="25000"/>
    <n v="26182.5"/>
    <x v="0"/>
    <x v="0"/>
    <s v="USD"/>
    <n v="1343624400"/>
    <x v="1514"/>
    <b v="0"/>
    <x v="301"/>
    <b v="1"/>
    <s v="film &amp; video/documentary"/>
    <x v="1318"/>
    <n v="104.31274900398407"/>
    <x v="4"/>
    <x v="14"/>
  </r>
  <r>
    <n v="1647"/>
    <x v="1514"/>
    <s v="Grammy Pop Soul Artist Jaysin is raising funds to make the most EPIC Music Video ever and he wants to PUT YOU IN IT!"/>
    <n v="5000"/>
    <n v="5236"/>
    <x v="0"/>
    <x v="0"/>
    <s v="USD"/>
    <n v="1339235377"/>
    <x v="1515"/>
    <b v="0"/>
    <x v="105"/>
    <b v="1"/>
    <s v="music/pop"/>
    <x v="1319"/>
    <n v="113.82608695652173"/>
    <x v="2"/>
    <x v="7"/>
  </r>
  <r>
    <n v="2475"/>
    <x v="1515"/>
    <s v="Help BRANDTSON and DREAMOVERrecords press their 2004 record, &quot;Send Us A Signal&quot;."/>
    <n v="2500"/>
    <n v="2618"/>
    <x v="0"/>
    <x v="0"/>
    <s v="USD"/>
    <n v="1278799200"/>
    <x v="1516"/>
    <b v="0"/>
    <x v="248"/>
    <b v="1"/>
    <s v="music/indie rock"/>
    <x v="1319"/>
    <n v="32.320987654320987"/>
    <x v="2"/>
    <x v="13"/>
  </r>
  <r>
    <n v="2114"/>
    <x v="1516"/>
    <s v="10 tracks of power pop, indie rock &amp; &quot;soaring sounds of hope from the edge.&quot; Help us polish &amp; release it by pre-ordering now!"/>
    <n v="5000"/>
    <n v="5235"/>
    <x v="0"/>
    <x v="0"/>
    <s v="USD"/>
    <n v="1291870740"/>
    <x v="1517"/>
    <b v="0"/>
    <x v="185"/>
    <b v="1"/>
    <s v="music/indie rock"/>
    <x v="1320"/>
    <n v="35.612244897959187"/>
    <x v="2"/>
    <x v="13"/>
  </r>
  <r>
    <n v="271"/>
    <x v="1517"/>
    <s v="A documentary shot over 12 years about the hopes and dreams of five orphans struggling to reach adulthood in Kenya's Mathare slum."/>
    <n v="30000"/>
    <n v="31404"/>
    <x v="0"/>
    <x v="0"/>
    <s v="USD"/>
    <n v="1388649600"/>
    <x v="1518"/>
    <b v="1"/>
    <x v="451"/>
    <b v="1"/>
    <s v="film &amp; video/documentary"/>
    <x v="1321"/>
    <n v="109.42160278745645"/>
    <x v="4"/>
    <x v="14"/>
  </r>
  <r>
    <n v="2785"/>
    <x v="1518"/>
    <s v="Bare Theatre and Raleigh Little Theatre present Shakespeare's epic, set in a post-apocalyptic dystopia."/>
    <n v="5000"/>
    <n v="5234"/>
    <x v="0"/>
    <x v="0"/>
    <s v="USD"/>
    <n v="1470430800"/>
    <x v="1519"/>
    <b v="0"/>
    <x v="452"/>
    <b v="1"/>
    <s v="theater/plays"/>
    <x v="1321"/>
    <n v="36.859154929577464"/>
    <x v="3"/>
    <x v="4"/>
  </r>
  <r>
    <n v="859"/>
    <x v="1519"/>
    <s v="We are heading to the studio to create our second album and we want you to be right there with us!"/>
    <n v="4000"/>
    <n v="4187"/>
    <x v="0"/>
    <x v="0"/>
    <s v="USD"/>
    <n v="1433376000"/>
    <x v="1520"/>
    <b v="0"/>
    <x v="276"/>
    <b v="1"/>
    <s v="music/metal"/>
    <x v="1322"/>
    <n v="42.724489795918366"/>
    <x v="2"/>
    <x v="17"/>
  </r>
  <r>
    <n v="534"/>
    <x v="1520"/>
    <s v="We're a zero-budget, non-profit theatre group based in Oslo and have been invited to perform at a conference in Belgium. Help!"/>
    <n v="15000"/>
    <n v="15700"/>
    <x v="0"/>
    <x v="12"/>
    <s v="NOK"/>
    <n v="1446418800"/>
    <x v="1521"/>
    <b v="0"/>
    <x v="201"/>
    <b v="1"/>
    <s v="theater/plays"/>
    <x v="1323"/>
    <n v="327.08333333333331"/>
    <x v="3"/>
    <x v="4"/>
  </r>
  <r>
    <n v="3543"/>
    <x v="1521"/>
    <s v="A circus theater show. An escaped carousel horse and a beautiful wire dancer let the fantasies run wild."/>
    <n v="1500"/>
    <n v="1570"/>
    <x v="0"/>
    <x v="2"/>
    <s v="EUR"/>
    <n v="1435255659"/>
    <x v="1522"/>
    <b v="0"/>
    <x v="231"/>
    <b v="1"/>
    <s v="theater/plays"/>
    <x v="1323"/>
    <n v="54.137931034482762"/>
    <x v="3"/>
    <x v="4"/>
  </r>
  <r>
    <n v="3832"/>
    <x v="1522"/>
    <s v="Santa Barbara Youth Ensemble is performing Hairspray at the Lobero. Help create beautiful memories for these kids by pledging today!"/>
    <n v="1200"/>
    <n v="1256"/>
    <x v="0"/>
    <x v="0"/>
    <s v="USD"/>
    <n v="1455936335"/>
    <x v="1523"/>
    <b v="0"/>
    <x v="297"/>
    <b v="1"/>
    <s v="theater/plays"/>
    <x v="1323"/>
    <n v="139.55555555555554"/>
    <x v="3"/>
    <x v="4"/>
  </r>
  <r>
    <n v="1298"/>
    <x v="1523"/>
    <s v="A play that raises awareness for mental health and explores the psychological effects childhood abuse can have on an adult."/>
    <n v="2000"/>
    <n v="2093"/>
    <x v="0"/>
    <x v="1"/>
    <s v="GBP"/>
    <n v="1461860432"/>
    <x v="1524"/>
    <b v="0"/>
    <x v="189"/>
    <b v="1"/>
    <s v="theater/plays"/>
    <x v="1324"/>
    <n v="63.424242424242422"/>
    <x v="3"/>
    <x v="4"/>
  </r>
  <r>
    <n v="521"/>
    <x v="1524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525"/>
    <b v="0"/>
    <x v="246"/>
    <b v="1"/>
    <s v="theater/plays"/>
    <x v="1325"/>
    <n v="93.428571428571431"/>
    <x v="3"/>
    <x v="4"/>
  </r>
  <r>
    <n v="284"/>
    <x v="1525"/>
    <s v="A film documenting WI Gov.Scott Walker's attack on working families and how it is reanimating the American labor movement."/>
    <n v="40000"/>
    <n v="41850.46"/>
    <x v="0"/>
    <x v="0"/>
    <s v="USD"/>
    <n v="1327167780"/>
    <x v="1526"/>
    <b v="1"/>
    <x v="453"/>
    <b v="1"/>
    <s v="film &amp; video/documentary"/>
    <x v="1326"/>
    <n v="55.066394736842106"/>
    <x v="4"/>
    <x v="14"/>
  </r>
  <r>
    <n v="87"/>
    <x v="1526"/>
    <s v="A father without work uses his daughter to con sympathy from strangers... sound familiar?  Help us make this film!"/>
    <n v="2500"/>
    <n v="2615"/>
    <x v="0"/>
    <x v="0"/>
    <s v="USD"/>
    <n v="1275529260"/>
    <x v="1527"/>
    <b v="0"/>
    <x v="36"/>
    <b v="1"/>
    <s v="film &amp; video/shorts"/>
    <x v="1327"/>
    <n v="104.6"/>
    <x v="4"/>
    <x v="6"/>
  </r>
  <r>
    <n v="3368"/>
    <x v="1527"/>
    <s v="Help a non-profit community theatre create an unforgettable production of J.M. Barrie's classic play."/>
    <n v="1000"/>
    <n v="1046"/>
    <x v="0"/>
    <x v="0"/>
    <s v="USD"/>
    <n v="1420088400"/>
    <x v="1528"/>
    <b v="0"/>
    <x v="232"/>
    <b v="1"/>
    <s v="theater/plays"/>
    <x v="1327"/>
    <n v="45.478260869565219"/>
    <x v="3"/>
    <x v="4"/>
  </r>
  <r>
    <n v="2663"/>
    <x v="1528"/>
    <s v="The Ville. A local cooperative helping communities learn, share and grow in the spirit of health, wellness and sustainability."/>
    <n v="20000"/>
    <n v="20919.25"/>
    <x v="0"/>
    <x v="7"/>
    <s v="CAD"/>
    <n v="1441378800"/>
    <x v="1529"/>
    <b v="0"/>
    <x v="246"/>
    <b v="1"/>
    <s v="technology/makerspaces"/>
    <x v="1328"/>
    <n v="373.55803571428572"/>
    <x v="0"/>
    <x v="19"/>
  </r>
  <r>
    <n v="3333"/>
    <x v="1529"/>
    <s v="Providence's Latino theater, ECAS Theater, is headed to Cuba in July to premiere an original Cuban play there. Help us make history!"/>
    <n v="3500"/>
    <n v="3660"/>
    <x v="0"/>
    <x v="0"/>
    <s v="USD"/>
    <n v="1434384880"/>
    <x v="1530"/>
    <b v="0"/>
    <x v="266"/>
    <b v="1"/>
    <s v="theater/plays"/>
    <x v="1329"/>
    <n v="32.972972972972975"/>
    <x v="3"/>
    <x v="4"/>
  </r>
  <r>
    <n v="119"/>
    <x v="1530"/>
    <s v="This short film will inspire young adult cancer survivors to share with others the wisdom they have gained from their cancer journey."/>
    <n v="3250"/>
    <n v="3398.1"/>
    <x v="0"/>
    <x v="0"/>
    <s v="USD"/>
    <n v="1313276400"/>
    <x v="1531"/>
    <b v="0"/>
    <x v="293"/>
    <b v="1"/>
    <s v="film &amp; video/shorts"/>
    <x v="1330"/>
    <n v="91.840540540540545"/>
    <x v="4"/>
    <x v="6"/>
  </r>
  <r>
    <n v="3821"/>
    <x v="1531"/>
    <s v="Brooklyn Quartet, directed by reg e gaines, in a collaboration of ambitious and unique storytelling, live music and cinematic staging,"/>
    <n v="3500"/>
    <n v="3659"/>
    <x v="0"/>
    <x v="0"/>
    <s v="USD"/>
    <n v="1451881207"/>
    <x v="1532"/>
    <b v="0"/>
    <x v="105"/>
    <b v="1"/>
    <s v="theater/plays"/>
    <x v="1331"/>
    <n v="79.543478260869563"/>
    <x v="3"/>
    <x v="4"/>
  </r>
  <r>
    <n v="3331"/>
    <x v="1532"/>
    <s v="Battle Stage Plays is seeking to raise funds to cover developmental costs and move closer towards touring our dynamic hit stage plays."/>
    <n v="5000"/>
    <n v="5226"/>
    <x v="0"/>
    <x v="0"/>
    <s v="USD"/>
    <n v="1444149886"/>
    <x v="1533"/>
    <b v="0"/>
    <x v="187"/>
    <b v="1"/>
    <s v="theater/plays"/>
    <x v="1332"/>
    <n v="80.400000000000006"/>
    <x v="3"/>
    <x v="4"/>
  </r>
  <r>
    <n v="3304"/>
    <x v="1533"/>
    <s v="A musical comedy production celebrating the unique, lovable, insufferable ski culture of the modern day mountain town."/>
    <n v="15000"/>
    <n v="15677.5"/>
    <x v="0"/>
    <x v="0"/>
    <s v="USD"/>
    <n v="1482418752"/>
    <x v="1534"/>
    <b v="0"/>
    <x v="114"/>
    <b v="1"/>
    <s v="theater/plays"/>
    <x v="1333"/>
    <n v="89.585714285714289"/>
    <x v="3"/>
    <x v="4"/>
  </r>
  <r>
    <n v="3720"/>
    <x v="1534"/>
    <s v="Breaking the American Indian stereotype in the American Theatre."/>
    <n v="3300"/>
    <n v="3449"/>
    <x v="0"/>
    <x v="0"/>
    <s v="USD"/>
    <n v="1435881006"/>
    <x v="1535"/>
    <b v="0"/>
    <x v="390"/>
    <b v="1"/>
    <s v="theater/plays"/>
    <x v="1334"/>
    <n v="86.224999999999994"/>
    <x v="3"/>
    <x v="4"/>
  </r>
  <r>
    <n v="2992"/>
    <x v="1535"/>
    <s v="Creating a non-profit CAFE &amp; VILLAGE COMMONS in SE Portland, in service to Neighbors, Kids, Artists &amp; the Underserved"/>
    <n v="3000"/>
    <n v="3135"/>
    <x v="0"/>
    <x v="0"/>
    <s v="USD"/>
    <n v="1476037510"/>
    <x v="1536"/>
    <b v="0"/>
    <x v="334"/>
    <b v="1"/>
    <s v="theater/spaces"/>
    <x v="1335"/>
    <n v="48.984375"/>
    <x v="3"/>
    <x v="12"/>
  </r>
  <r>
    <n v="658"/>
    <x v="1536"/>
    <s v="Secure your smartphone in your hand without worry of drops, perfect to mount in your car or anywhere else; makes the most useful stand."/>
    <n v="28888"/>
    <n v="30177"/>
    <x v="0"/>
    <x v="0"/>
    <s v="USD"/>
    <n v="1437933600"/>
    <x v="1537"/>
    <b v="0"/>
    <x v="454"/>
    <b v="1"/>
    <s v="technology/wearables"/>
    <x v="1336"/>
    <n v="109.33695652173913"/>
    <x v="0"/>
    <x v="3"/>
  </r>
  <r>
    <n v="2247"/>
    <x v="1537"/>
    <s v="Take on the role of an ancient forager in this fun strategy game from the designer of Biblios."/>
    <n v="18500"/>
    <n v="19324"/>
    <x v="0"/>
    <x v="0"/>
    <s v="USD"/>
    <n v="1438185565"/>
    <x v="1538"/>
    <b v="0"/>
    <x v="455"/>
    <b v="1"/>
    <s v="games/tabletop games"/>
    <x v="1337"/>
    <n v="50.852631578947367"/>
    <x v="1"/>
    <x v="1"/>
  </r>
  <r>
    <n v="1249"/>
    <x v="1538"/>
    <s v="&quot;Let's Brighten It Up&quot; will be a seven song EP of originals heavily inspired by music from the 50s and 60s"/>
    <n v="5000"/>
    <n v="5222"/>
    <x v="0"/>
    <x v="0"/>
    <s v="USD"/>
    <n v="1341683211"/>
    <x v="1539"/>
    <b v="1"/>
    <x v="248"/>
    <b v="1"/>
    <s v="music/rock"/>
    <x v="1338"/>
    <n v="64.46913580246914"/>
    <x v="2"/>
    <x v="2"/>
  </r>
  <r>
    <n v="2729"/>
    <x v="1539"/>
    <s v="A luggage that is more than a luggage! It is what you want it to be."/>
    <n v="7500"/>
    <n v="7833"/>
    <x v="0"/>
    <x v="0"/>
    <s v="USD"/>
    <n v="1430459197"/>
    <x v="1540"/>
    <b v="0"/>
    <x v="232"/>
    <b v="1"/>
    <s v="technology/hardware"/>
    <x v="1338"/>
    <n v="340.56521739130437"/>
    <x v="0"/>
    <x v="0"/>
  </r>
  <r>
    <n v="806"/>
    <x v="1540"/>
    <s v="Help Golden Animals finish their NEW Album!"/>
    <n v="8000"/>
    <n v="8355"/>
    <x v="0"/>
    <x v="0"/>
    <s v="USD"/>
    <n v="1315413339"/>
    <x v="1541"/>
    <b v="0"/>
    <x v="326"/>
    <b v="1"/>
    <s v="music/rock"/>
    <x v="1339"/>
    <n v="117.67605633802818"/>
    <x v="2"/>
    <x v="2"/>
  </r>
  <r>
    <n v="3380"/>
    <x v="1541"/>
    <s v="A Hard Rain is a new play that takes place on the eve of the Stonewall riots in the â€˜hiddenâ€™ gay bars of 1969 Greenwich Village."/>
    <n v="3000"/>
    <n v="3133"/>
    <x v="0"/>
    <x v="0"/>
    <s v="USD"/>
    <n v="1417305178"/>
    <x v="1542"/>
    <b v="0"/>
    <x v="24"/>
    <b v="1"/>
    <s v="theater/plays"/>
    <x v="1340"/>
    <n v="111.89285714285714"/>
    <x v="3"/>
    <x v="4"/>
  </r>
  <r>
    <n v="3350"/>
    <x v="1542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543"/>
    <b v="0"/>
    <x v="279"/>
    <b v="1"/>
    <s v="theater/plays"/>
    <x v="1341"/>
    <n v="71.666666666666671"/>
    <x v="3"/>
    <x v="4"/>
  </r>
  <r>
    <n v="1276"/>
    <x v="1543"/>
    <s v="Sponsor this Brooklyn punk band's debut seven-inch, MR. DREAM GOES TO JAIL."/>
    <n v="3000"/>
    <n v="3132.63"/>
    <x v="0"/>
    <x v="0"/>
    <s v="USD"/>
    <n v="1251777600"/>
    <x v="1544"/>
    <b v="1"/>
    <x v="344"/>
    <b v="1"/>
    <s v="music/rock"/>
    <x v="1342"/>
    <n v="46.06808823529412"/>
    <x v="2"/>
    <x v="2"/>
  </r>
  <r>
    <n v="3507"/>
    <x v="1544"/>
    <s v="Please help our troupe bring our first project from planning to reality! Join us on one exciting ride!"/>
    <n v="10000"/>
    <n v="10440"/>
    <x v="0"/>
    <x v="0"/>
    <s v="USD"/>
    <n v="1464732537"/>
    <x v="1545"/>
    <b v="0"/>
    <x v="263"/>
    <b v="1"/>
    <s v="theater/plays"/>
    <x v="1343"/>
    <n v="145"/>
    <x v="3"/>
    <x v="4"/>
  </r>
  <r>
    <n v="325"/>
    <x v="1545"/>
    <s v="NETIZENS follows targets of online harassment as they confront digital abuse and strive for equality and justice online."/>
    <n v="50000"/>
    <n v="52198"/>
    <x v="0"/>
    <x v="0"/>
    <s v="USD"/>
    <n v="1482208233"/>
    <x v="1546"/>
    <b v="1"/>
    <x v="456"/>
    <b v="1"/>
    <s v="film &amp; video/documentary"/>
    <x v="1344"/>
    <n v="70.921195652173907"/>
    <x v="4"/>
    <x v="14"/>
  </r>
  <r>
    <n v="1382"/>
    <x v="1546"/>
    <s v="We're making a new record -- independently! We've got some great new songs we're really excited to bring to you!"/>
    <n v="8000"/>
    <n v="8349"/>
    <x v="0"/>
    <x v="0"/>
    <s v="USD"/>
    <n v="1367867536"/>
    <x v="1547"/>
    <b v="0"/>
    <x v="457"/>
    <b v="1"/>
    <s v="music/rock"/>
    <x v="1345"/>
    <n v="56.412162162162161"/>
    <x v="2"/>
    <x v="2"/>
  </r>
  <r>
    <n v="3339"/>
    <x v="1547"/>
    <s v="FPLA presents FRIENDS IN TRANSIENT PLACES by Jonathan Caren: a magical story of modern life."/>
    <n v="8000"/>
    <n v="8348"/>
    <x v="0"/>
    <x v="0"/>
    <s v="USD"/>
    <n v="1469721518"/>
    <x v="1548"/>
    <b v="0"/>
    <x v="171"/>
    <b v="1"/>
    <s v="theater/plays"/>
    <x v="1346"/>
    <n v="177.61702127659575"/>
    <x v="3"/>
    <x v="4"/>
  </r>
  <r>
    <n v="3601"/>
    <x v="1548"/>
    <s v="New play 'Pink Confetti' by Paul Roberts at The Courtyard Theatre produced by Etch and directed by Oliver Dawe."/>
    <n v="2000"/>
    <n v="2087"/>
    <x v="0"/>
    <x v="1"/>
    <s v="GBP"/>
    <n v="1421452682"/>
    <x v="1549"/>
    <b v="0"/>
    <x v="230"/>
    <b v="1"/>
    <s v="theater/plays"/>
    <x v="1346"/>
    <n v="39.377358490566039"/>
    <x v="3"/>
    <x v="4"/>
  </r>
  <r>
    <n v="3396"/>
    <x v="1549"/>
    <s v="&quot;Rainbowtown&quot; is a new play for kids. Help us bring it to the Main Line during the 2014 Philadelphia Fringe Festival!"/>
    <n v="1500"/>
    <n v="1565"/>
    <x v="0"/>
    <x v="0"/>
    <s v="USD"/>
    <n v="1401595140"/>
    <x v="1550"/>
    <b v="0"/>
    <x v="24"/>
    <b v="1"/>
    <s v="theater/plays"/>
    <x v="1347"/>
    <n v="55.892857142857146"/>
    <x v="3"/>
    <x v="4"/>
  </r>
  <r>
    <n v="842"/>
    <x v="1550"/>
    <s v="Help fund our new concept album, inspired heavily by Sci-Fi and cosmology. Together, we can make &quot;Frontiers&quot; a great release!"/>
    <n v="2500"/>
    <n v="2608"/>
    <x v="0"/>
    <x v="7"/>
    <s v="CAD"/>
    <n v="1381723140"/>
    <x v="1551"/>
    <b v="1"/>
    <x v="127"/>
    <b v="1"/>
    <s v="music/metal"/>
    <x v="1348"/>
    <n v="66.871794871794876"/>
    <x v="2"/>
    <x v="17"/>
  </r>
  <r>
    <n v="3245"/>
    <x v="1551"/>
    <s v="Five playwrights volunteer at New York's largest soup kitchen and develop a play around the people they meet."/>
    <n v="21000"/>
    <n v="21904"/>
    <x v="0"/>
    <x v="0"/>
    <s v="USD"/>
    <n v="1434074400"/>
    <x v="1552"/>
    <b v="0"/>
    <x v="458"/>
    <b v="1"/>
    <s v="theater/plays"/>
    <x v="1349"/>
    <n v="81.125925925925927"/>
    <x v="3"/>
    <x v="4"/>
  </r>
  <r>
    <n v="2731"/>
    <x v="1552"/>
    <s v="Providing a control system and cybersecurity hands-on educational platform for professionals, home-use, and academic institutions."/>
    <n v="30000"/>
    <n v="31291"/>
    <x v="0"/>
    <x v="0"/>
    <s v="USD"/>
    <n v="1413604800"/>
    <x v="1553"/>
    <b v="0"/>
    <x v="293"/>
    <b v="1"/>
    <s v="technology/hardware"/>
    <x v="1350"/>
    <n v="845.70270270270271"/>
    <x v="0"/>
    <x v="0"/>
  </r>
  <r>
    <n v="2795"/>
    <x v="1553"/>
    <s v="A new play about five bad bitches who fought in the Civil War disguised as men, premiering at Ars Nova's ANT Fest."/>
    <n v="700"/>
    <n v="730"/>
    <x v="0"/>
    <x v="0"/>
    <s v="USD"/>
    <n v="1402095600"/>
    <x v="1554"/>
    <b v="0"/>
    <x v="135"/>
    <b v="1"/>
    <s v="theater/plays"/>
    <x v="1351"/>
    <n v="36.5"/>
    <x v="3"/>
    <x v="4"/>
  </r>
  <r>
    <n v="2529"/>
    <x v="1554"/>
    <s v="Opera. Short. New."/>
    <n v="6000"/>
    <n v="6257"/>
    <x v="0"/>
    <x v="0"/>
    <s v="USD"/>
    <n v="1332636975"/>
    <x v="1555"/>
    <b v="0"/>
    <x v="313"/>
    <b v="1"/>
    <s v="music/classical music"/>
    <x v="1352"/>
    <n v="82.328947368421055"/>
    <x v="2"/>
    <x v="18"/>
  </r>
  <r>
    <n v="1259"/>
    <x v="1555"/>
    <s v="Falling From One is currently in the studio recording their first CD and they need your help!"/>
    <n v="2500"/>
    <n v="2606"/>
    <x v="0"/>
    <x v="0"/>
    <s v="USD"/>
    <n v="1402286340"/>
    <x v="1556"/>
    <b v="1"/>
    <x v="151"/>
    <b v="1"/>
    <s v="music/rock"/>
    <x v="1353"/>
    <n v="27.145833333333332"/>
    <x v="2"/>
    <x v="2"/>
  </r>
  <r>
    <n v="2604"/>
    <x v="1556"/>
    <s v="We're building a full size rocket motor for our Hermes Spacecraft.  Help us Kickstart the next generation of space travel!"/>
    <n v="20000"/>
    <n v="20843.599999999999"/>
    <x v="0"/>
    <x v="0"/>
    <s v="USD"/>
    <n v="1335662023"/>
    <x v="1557"/>
    <b v="1"/>
    <x v="432"/>
    <b v="1"/>
    <s v="technology/space exploration"/>
    <x v="1354"/>
    <n v="64.933333333333323"/>
    <x v="0"/>
    <x v="5"/>
  </r>
  <r>
    <n v="1616"/>
    <x v="1557"/>
    <s v="HELP! We don't have much time.....Join Aly Jados in making her new EP a reality before the world ends!!!!"/>
    <n v="10000"/>
    <n v="10420"/>
    <x v="0"/>
    <x v="0"/>
    <s v="USD"/>
    <n v="1353621600"/>
    <x v="1558"/>
    <b v="0"/>
    <x v="244"/>
    <b v="1"/>
    <s v="music/rock"/>
    <x v="1355"/>
    <n v="66.369426751592357"/>
    <x v="2"/>
    <x v="2"/>
  </r>
  <r>
    <n v="3438"/>
    <x v="1558"/>
    <s v="Klippies is the debut play from Johannesburg-born writer Jessica SiÃ¢n, premiering at the Southwark Playhouse, London in May 2015."/>
    <n v="2500"/>
    <n v="2605"/>
    <x v="0"/>
    <x v="1"/>
    <s v="GBP"/>
    <n v="1430600400"/>
    <x v="1559"/>
    <b v="0"/>
    <x v="103"/>
    <b v="1"/>
    <s v="theater/plays"/>
    <x v="1355"/>
    <n v="186.07142857142858"/>
    <x v="3"/>
    <x v="4"/>
  </r>
  <r>
    <n v="1207"/>
    <x v="1559"/>
    <s v="A humanistic photo book about ancestral &amp; post-modern Italy."/>
    <n v="16700"/>
    <n v="17396"/>
    <x v="0"/>
    <x v="4"/>
    <s v="EUR"/>
    <n v="1459418400"/>
    <x v="1560"/>
    <b v="0"/>
    <x v="217"/>
    <b v="1"/>
    <s v="photography/photobooks"/>
    <x v="1356"/>
    <n v="123.37588652482269"/>
    <x v="6"/>
    <x v="9"/>
  </r>
  <r>
    <n v="46"/>
    <x v="1560"/>
    <s v="The legendary community TV programme Joy's World is in dire need of new equipment! We are hoping you can help."/>
    <n v="8400"/>
    <n v="8750"/>
    <x v="0"/>
    <x v="6"/>
    <s v="AUD"/>
    <n v="1450220974"/>
    <x v="1561"/>
    <b v="0"/>
    <x v="50"/>
    <b v="1"/>
    <s v="film &amp; video/television"/>
    <x v="1357"/>
    <n v="194.44444444444446"/>
    <x v="4"/>
    <x v="16"/>
  </r>
  <r>
    <n v="3226"/>
    <x v="1561"/>
    <s v="Trip The Light Theatre needs YOUR help to fund it's second run of its debut production 'The Sun Shining On her Hands' in London."/>
    <n v="1200"/>
    <n v="1250"/>
    <x v="0"/>
    <x v="1"/>
    <s v="GBP"/>
    <n v="1446213612"/>
    <x v="1562"/>
    <b v="1"/>
    <x v="262"/>
    <b v="1"/>
    <s v="theater/plays"/>
    <x v="1357"/>
    <n v="59.523809523809526"/>
    <x v="3"/>
    <x v="4"/>
  </r>
  <r>
    <n v="310"/>
    <x v="1562"/>
    <s v="30 day tour to release a compilation CD with 16 original songs about hometowns.  Webisodes and documentary to follow."/>
    <n v="1000"/>
    <n v="1041.29"/>
    <x v="0"/>
    <x v="0"/>
    <s v="USD"/>
    <n v="1319076000"/>
    <x v="1563"/>
    <b v="1"/>
    <x v="20"/>
    <b v="1"/>
    <s v="film &amp; video/documentary"/>
    <x v="1358"/>
    <n v="28.924722222222222"/>
    <x v="4"/>
    <x v="14"/>
  </r>
  <r>
    <n v="1187"/>
    <x v="1563"/>
    <s v="A gorgeous monograph of sensual imagery featuring the men of Utah, shot against the incredible expanses of land they call their own."/>
    <n v="8750"/>
    <n v="9111"/>
    <x v="0"/>
    <x v="0"/>
    <s v="USD"/>
    <n v="1431885600"/>
    <x v="1564"/>
    <b v="0"/>
    <x v="251"/>
    <b v="1"/>
    <s v="photography/photobooks"/>
    <x v="1359"/>
    <n v="130.15714285714284"/>
    <x v="6"/>
    <x v="9"/>
  </r>
  <r>
    <n v="368"/>
    <x v="1564"/>
    <s v="Were the Romantics the first backpackers? This film follows them and explores the huge part geography played in their lives and works."/>
    <n v="12500"/>
    <n v="13014"/>
    <x v="0"/>
    <x v="0"/>
    <s v="USD"/>
    <n v="1426426322"/>
    <x v="1565"/>
    <b v="0"/>
    <x v="37"/>
    <b v="1"/>
    <s v="film &amp; video/documentary"/>
    <x v="1360"/>
    <n v="81.84905660377359"/>
    <x v="4"/>
    <x v="14"/>
  </r>
  <r>
    <n v="2311"/>
    <x v="1565"/>
    <s v="I'm heading back into the studio!  I'm planning to record a CD of original songs and one with some jazz standards."/>
    <n v="9000"/>
    <n v="9370"/>
    <x v="0"/>
    <x v="0"/>
    <s v="USD"/>
    <n v="1399421189"/>
    <x v="1566"/>
    <b v="1"/>
    <x v="286"/>
    <b v="1"/>
    <s v="music/indie rock"/>
    <x v="1361"/>
    <n v="90.09615384615384"/>
    <x v="2"/>
    <x v="13"/>
  </r>
  <r>
    <n v="311"/>
    <x v="1566"/>
    <s v="An imaginative interactive documentary about Leah Callahan, a freestyle wrestler and Olympic hopeful."/>
    <n v="20000"/>
    <n v="20820.330000000002"/>
    <x v="0"/>
    <x v="0"/>
    <s v="USD"/>
    <n v="1325404740"/>
    <x v="1567"/>
    <b v="1"/>
    <x v="416"/>
    <b v="1"/>
    <s v="film &amp; video/documentary"/>
    <x v="1362"/>
    <n v="138.8022"/>
    <x v="4"/>
    <x v="14"/>
  </r>
  <r>
    <n v="2290"/>
    <x v="1567"/>
    <s v="American Standard needs your help pressing their debut EP. Be involved in the artistic process and receive swag in return!"/>
    <n v="1500"/>
    <n v="1561"/>
    <x v="0"/>
    <x v="0"/>
    <s v="USD"/>
    <n v="1259686800"/>
    <x v="1568"/>
    <b v="0"/>
    <x v="231"/>
    <b v="1"/>
    <s v="music/rock"/>
    <x v="1363"/>
    <n v="53.827586206896555"/>
    <x v="2"/>
    <x v="2"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n v="1451089134"/>
    <x v="1569"/>
    <b v="0"/>
    <x v="254"/>
    <b v="1"/>
    <s v="publishing/nonfiction"/>
    <x v="1364"/>
    <n v="66.698717948717942"/>
    <x v="5"/>
    <x v="15"/>
  </r>
  <r>
    <n v="2316"/>
    <x v="156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70"/>
    <b v="1"/>
    <x v="459"/>
    <b v="1"/>
    <s v="music/indie rock"/>
    <x v="1365"/>
    <n v="78.031999999999996"/>
    <x v="2"/>
    <x v="13"/>
  </r>
  <r>
    <n v="94"/>
    <x v="1570"/>
    <s v="Nathan has his ideal job, the opportunity to see his dream girl on a daily basis. The local bully Jake aims to change all that."/>
    <n v="250"/>
    <n v="260"/>
    <x v="0"/>
    <x v="1"/>
    <s v="GBP"/>
    <n v="1396890822"/>
    <x v="1571"/>
    <b v="0"/>
    <x v="233"/>
    <b v="1"/>
    <s v="film &amp; video/shorts"/>
    <x v="1366"/>
    <n v="21.666666666666668"/>
    <x v="4"/>
    <x v="6"/>
  </r>
  <r>
    <n v="112"/>
    <x v="1571"/>
    <s v="Only one choice can stop Anthony Oswald from fulfilling his destiny and saving millions of lives, and itâ€™s not his decision to make."/>
    <n v="5000"/>
    <n v="5200"/>
    <x v="0"/>
    <x v="0"/>
    <s v="USD"/>
    <n v="1397354400"/>
    <x v="1572"/>
    <b v="0"/>
    <x v="248"/>
    <b v="1"/>
    <s v="film &amp; video/shorts"/>
    <x v="1366"/>
    <n v="64.197530864197532"/>
    <x v="4"/>
    <x v="6"/>
  </r>
  <r>
    <n v="780"/>
    <x v="1572"/>
    <s v="We are finishing up recording our new record and we would like help with its physical CD release."/>
    <n v="1000"/>
    <n v="1040"/>
    <x v="0"/>
    <x v="0"/>
    <s v="USD"/>
    <n v="1304439025"/>
    <x v="1573"/>
    <b v="0"/>
    <x v="295"/>
    <b v="1"/>
    <s v="music/rock"/>
    <x v="1366"/>
    <n v="38.518518518518519"/>
    <x v="2"/>
    <x v="2"/>
  </r>
  <r>
    <n v="811"/>
    <x v="1573"/>
    <s v="We need your financial support to cover the tour costs!  (Sound, lights, travel, stage design)"/>
    <n v="1000"/>
    <n v="1040"/>
    <x v="0"/>
    <x v="0"/>
    <s v="USD"/>
    <n v="1373475120"/>
    <x v="1574"/>
    <b v="0"/>
    <x v="233"/>
    <b v="1"/>
    <s v="music/rock"/>
    <x v="1366"/>
    <n v="86.666666666666671"/>
    <x v="2"/>
    <x v="2"/>
  </r>
  <r>
    <n v="829"/>
    <x v="1574"/>
    <s v="We are a band from South East London- each member is19 years OA. We have been together for two years. Taking pride in making good music"/>
    <n v="500"/>
    <n v="520"/>
    <x v="0"/>
    <x v="1"/>
    <s v="GBP"/>
    <n v="1468437240"/>
    <x v="1575"/>
    <b v="0"/>
    <x v="224"/>
    <b v="1"/>
    <s v="music/rock"/>
    <x v="1366"/>
    <n v="32.5"/>
    <x v="2"/>
    <x v="2"/>
  </r>
  <r>
    <n v="1001"/>
    <x v="1575"/>
    <s v="We make stylish sports clothing from LED jackets to backpacks and LED arm bands.With our LED technology you're sure to be seen in style"/>
    <n v="5000"/>
    <n v="5200"/>
    <x v="1"/>
    <x v="1"/>
    <s v="GBP"/>
    <n v="1485796613"/>
    <x v="1576"/>
    <b v="0"/>
    <x v="198"/>
    <b v="0"/>
    <s v="technology/wearables"/>
    <x v="1366"/>
    <n v="1300"/>
    <x v="0"/>
    <x v="3"/>
  </r>
  <r>
    <n v="1835"/>
    <x v="1576"/>
    <s v="WE ARE A HARD ROCK/PUNK BAND SEEKING FUNDS TO RECORD A NEW EP. _x000a__x000a_https://www.reverbnation.com/dirtylittlerebel"/>
    <n v="500"/>
    <n v="520"/>
    <x v="0"/>
    <x v="1"/>
    <s v="GBP"/>
    <n v="1459439471"/>
    <x v="1577"/>
    <b v="0"/>
    <x v="234"/>
    <b v="1"/>
    <s v="music/rock"/>
    <x v="1366"/>
    <n v="47.272727272727273"/>
    <x v="2"/>
    <x v="2"/>
  </r>
  <r>
    <n v="1893"/>
    <x v="1577"/>
    <s v="Archeology is looking to gain support to release their 7&quot; vinyl single &quot;Hunger&quot; as well as the b-side, &quot;Kings canyon."/>
    <n v="2500"/>
    <n v="2600"/>
    <x v="0"/>
    <x v="0"/>
    <s v="USD"/>
    <n v="1302926340"/>
    <x v="1578"/>
    <b v="0"/>
    <x v="50"/>
    <b v="1"/>
    <s v="music/indie rock"/>
    <x v="1366"/>
    <n v="57.777777777777779"/>
    <x v="2"/>
    <x v="13"/>
  </r>
  <r>
    <n v="2317"/>
    <x v="1578"/>
    <s v="Snag the first Wolf Interval release by droners ibreatheFUR and He Can Jog. One month to preorder and then they're gone!"/>
    <n v="400"/>
    <n v="416"/>
    <x v="0"/>
    <x v="0"/>
    <s v="USD"/>
    <n v="1266210000"/>
    <x v="1579"/>
    <b v="1"/>
    <x v="163"/>
    <b v="1"/>
    <s v="music/indie rock"/>
    <x v="1366"/>
    <n v="18.90909090909091"/>
    <x v="2"/>
    <x v="13"/>
  </r>
  <r>
    <n v="2840"/>
    <x v="1579"/>
    <s v="The world premiere of an astounding new play at Southwark Playhouse exploring slut shaming/cyber bullying &amp; the emotional repercussions"/>
    <n v="2500"/>
    <n v="2600"/>
    <x v="0"/>
    <x v="1"/>
    <s v="GBP"/>
    <n v="1426698000"/>
    <x v="1580"/>
    <b v="0"/>
    <x v="425"/>
    <b v="1"/>
    <s v="theater/plays"/>
    <x v="1366"/>
    <n v="19.696969696969695"/>
    <x v="3"/>
    <x v="4"/>
  </r>
  <r>
    <n v="3149"/>
    <x v="1580"/>
    <s v="A student led production at Northwestern U. of an adaptation by Frank Galati of the classic book Kafka on the Shore by Haruki Murakmi."/>
    <n v="1250"/>
    <n v="1300"/>
    <x v="0"/>
    <x v="0"/>
    <s v="USD"/>
    <n v="1354845600"/>
    <x v="1581"/>
    <b v="1"/>
    <x v="36"/>
    <b v="1"/>
    <s v="theater/plays"/>
    <x v="1366"/>
    <n v="52"/>
    <x v="3"/>
    <x v="4"/>
  </r>
  <r>
    <n v="3365"/>
    <x v="1581"/>
    <s v="A dazzling dramatic musical drama that takes place inside a Charm City Church! Help us finance a play that is back by popular demand!"/>
    <n v="2500"/>
    <n v="2600"/>
    <x v="0"/>
    <x v="0"/>
    <s v="USD"/>
    <n v="1449973592"/>
    <x v="1582"/>
    <b v="0"/>
    <x v="5"/>
    <b v="1"/>
    <s v="theater/plays"/>
    <x v="1366"/>
    <n v="866.66666666666663"/>
    <x v="3"/>
    <x v="4"/>
  </r>
  <r>
    <n v="3476"/>
    <x v="1582"/>
    <s v="Meet the Martins; a modern family dealing with modern issues in a way that is as All-American as apple pie, James Dean and repression."/>
    <n v="300"/>
    <n v="312"/>
    <x v="0"/>
    <x v="0"/>
    <s v="USD"/>
    <n v="1414378800"/>
    <x v="1583"/>
    <b v="0"/>
    <x v="460"/>
    <b v="1"/>
    <s v="theater/plays"/>
    <x v="1366"/>
    <n v="52"/>
    <x v="3"/>
    <x v="4"/>
  </r>
  <r>
    <n v="3649"/>
    <x v="1583"/>
    <s v="Monies raised will help offset production costs of  transportation of set and actors, theatre rental and advertising costs."/>
    <n v="750"/>
    <n v="780"/>
    <x v="0"/>
    <x v="7"/>
    <s v="CAD"/>
    <n v="1402938394"/>
    <x v="1584"/>
    <b v="0"/>
    <x v="278"/>
    <b v="1"/>
    <s v="theater/plays"/>
    <x v="1366"/>
    <n v="97.5"/>
    <x v="3"/>
    <x v="4"/>
  </r>
  <r>
    <n v="3651"/>
    <x v="1584"/>
    <s v="A Chicago staged reading of Jim Cartwright's 1992 play-with-music, &quot;The Rise and Fall of Little Voice.&quot;"/>
    <n v="500"/>
    <n v="520"/>
    <x v="0"/>
    <x v="0"/>
    <s v="USD"/>
    <n v="1407686340"/>
    <x v="1585"/>
    <b v="0"/>
    <x v="297"/>
    <b v="1"/>
    <s v="theater/plays"/>
    <x v="1366"/>
    <n v="57.777777777777779"/>
    <x v="3"/>
    <x v="4"/>
  </r>
  <r>
    <n v="3663"/>
    <x v="1585"/>
    <s v="Each year our community comes together to put on a fun and funny family show. We need your help to keep our annual event going."/>
    <n v="225"/>
    <n v="234"/>
    <x v="0"/>
    <x v="1"/>
    <s v="GBP"/>
    <n v="1482321030"/>
    <x v="1586"/>
    <b v="0"/>
    <x v="297"/>
    <b v="1"/>
    <s v="theater/plays"/>
    <x v="1366"/>
    <n v="26"/>
    <x v="3"/>
    <x v="4"/>
  </r>
  <r>
    <n v="3779"/>
    <x v="1586"/>
    <s v="A fresh, re-telling of the Jesus story for a new generation."/>
    <n v="15000"/>
    <n v="15597"/>
    <x v="0"/>
    <x v="0"/>
    <s v="USD"/>
    <n v="1459010340"/>
    <x v="1587"/>
    <b v="0"/>
    <x v="250"/>
    <b v="1"/>
    <s v="theater/musical"/>
    <x v="1367"/>
    <n v="135.62608695652173"/>
    <x v="3"/>
    <x v="20"/>
  </r>
  <r>
    <n v="365"/>
    <x v="1587"/>
    <s v="Please help us finish this documentary about how Tel Aviv in Israel became a gay friendly liberal hub in a religious state"/>
    <n v="15000"/>
    <n v="15596"/>
    <x v="0"/>
    <x v="1"/>
    <s v="GBP"/>
    <n v="1393597999"/>
    <x v="1588"/>
    <b v="0"/>
    <x v="187"/>
    <b v="1"/>
    <s v="film &amp; video/documentary"/>
    <x v="1368"/>
    <n v="239.93846153846152"/>
    <x v="4"/>
    <x v="14"/>
  </r>
  <r>
    <n v="1193"/>
    <x v="1588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89"/>
    <b v="0"/>
    <x v="461"/>
    <b v="1"/>
    <s v="photography/photobooks"/>
    <x v="1369"/>
    <n v="79.967032967032964"/>
    <x v="6"/>
    <x v="9"/>
  </r>
  <r>
    <n v="354"/>
    <x v="1589"/>
    <s v="A carousel has spun since 1925 in a small town in NY. It once inspired Rod Serling and has since become a portal into the Twilight Zone"/>
    <n v="3500"/>
    <n v="3638"/>
    <x v="0"/>
    <x v="0"/>
    <s v="USD"/>
    <n v="1460141521"/>
    <x v="1590"/>
    <b v="1"/>
    <x v="231"/>
    <b v="1"/>
    <s v="film &amp; video/documentary"/>
    <x v="1370"/>
    <n v="125.44827586206897"/>
    <x v="4"/>
    <x v="14"/>
  </r>
  <r>
    <n v="397"/>
    <x v="1590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91"/>
    <b v="0"/>
    <x v="402"/>
    <b v="1"/>
    <s v="film &amp; video/documentary"/>
    <x v="1371"/>
    <n v="56.460043668122275"/>
    <x v="4"/>
    <x v="14"/>
  </r>
  <r>
    <n v="3"/>
    <x v="1591"/>
    <s v="We already produced the *very* beginning of this story. Help us to see it through?"/>
    <n v="10000"/>
    <n v="10390"/>
    <x v="0"/>
    <x v="0"/>
    <s v="USD"/>
    <n v="1407414107"/>
    <x v="1592"/>
    <b v="0"/>
    <x v="416"/>
    <b v="1"/>
    <s v="film &amp; video/television"/>
    <x v="1372"/>
    <n v="69.266666666666666"/>
    <x v="4"/>
    <x v="16"/>
  </r>
  <r>
    <n v="3369"/>
    <x v="1592"/>
    <s v="How far would you go for revenge? The Collector is a dark thriller of regret, retribution and broken masculinity."/>
    <n v="5000"/>
    <n v="5195"/>
    <x v="0"/>
    <x v="9"/>
    <s v="EUR"/>
    <n v="1484441980"/>
    <x v="1593"/>
    <b v="0"/>
    <x v="245"/>
    <b v="1"/>
    <s v="theater/plays"/>
    <x v="1372"/>
    <n v="96.203703703703709"/>
    <x v="3"/>
    <x v="4"/>
  </r>
  <r>
    <n v="791"/>
    <x v="1593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94"/>
    <b v="0"/>
    <x v="377"/>
    <b v="1"/>
    <s v="music/rock"/>
    <x v="1373"/>
    <n v="60.859375"/>
    <x v="2"/>
    <x v="2"/>
  </r>
  <r>
    <n v="1471"/>
    <x v="1594"/>
    <s v="Help improve the equipment, signal, and reach of 93.5 KNCE True Taos Radio, a new experiment in grassroots community media."/>
    <n v="32000"/>
    <n v="33229"/>
    <x v="0"/>
    <x v="0"/>
    <s v="USD"/>
    <n v="1428620334"/>
    <x v="1595"/>
    <b v="1"/>
    <x v="462"/>
    <b v="1"/>
    <s v="publishing/radio &amp; podcasts"/>
    <x v="1374"/>
    <n v="96.877551020408163"/>
    <x v="5"/>
    <x v="8"/>
  </r>
  <r>
    <n v="401"/>
    <x v="1595"/>
    <s v="Join us as we explore their humanity, intellect and legacy, demonstrating to young women around the world that all things are possible."/>
    <n v="50000"/>
    <n v="51906"/>
    <x v="0"/>
    <x v="0"/>
    <s v="USD"/>
    <n v="1312747970"/>
    <x v="1596"/>
    <b v="0"/>
    <x v="243"/>
    <b v="1"/>
    <s v="film &amp; video/documentary"/>
    <x v="1375"/>
    <n v="711.04109589041093"/>
    <x v="4"/>
    <x v="14"/>
  </r>
  <r>
    <n v="1244"/>
    <x v="1596"/>
    <s v="THEATRUM MUNDI releases DEBUT ALBUM! Pre-order &quot;The Eyes of the Realm&quot; and help make it happen!"/>
    <n v="2000"/>
    <n v="2076"/>
    <x v="0"/>
    <x v="0"/>
    <s v="USD"/>
    <n v="1366664400"/>
    <x v="1597"/>
    <b v="1"/>
    <x v="50"/>
    <b v="1"/>
    <s v="music/rock"/>
    <x v="1376"/>
    <n v="46.133333333333333"/>
    <x v="2"/>
    <x v="2"/>
  </r>
  <r>
    <n v="1637"/>
    <x v="1597"/>
    <s v="We (the band Sunset) has been invited to play in Philadelphia.   Help us get there and you will receive special prizes."/>
    <n v="500"/>
    <n v="519"/>
    <x v="0"/>
    <x v="0"/>
    <s v="USD"/>
    <n v="1262302740"/>
    <x v="1598"/>
    <b v="0"/>
    <x v="134"/>
    <b v="1"/>
    <s v="music/rock"/>
    <x v="1376"/>
    <n v="34.6"/>
    <x v="2"/>
    <x v="2"/>
  </r>
  <r>
    <n v="2461"/>
    <x v="1598"/>
    <s v="Songs of faith and worship that are so deeply spiritual you could sing them in church, so down to earth you could play them in a bar."/>
    <n v="7500"/>
    <n v="7785"/>
    <x v="0"/>
    <x v="0"/>
    <s v="USD"/>
    <n v="1317438000"/>
    <x v="1599"/>
    <b v="0"/>
    <x v="349"/>
    <b v="1"/>
    <s v="music/indie rock"/>
    <x v="1376"/>
    <n v="90.523255813953483"/>
    <x v="2"/>
    <x v="13"/>
  </r>
  <r>
    <n v="3388"/>
    <x v="1599"/>
    <s v="ICONS is a unique new play about the Amazon warrior women from Greek myth and re-imagines them from a contemporary female perspective."/>
    <n v="1500"/>
    <n v="1557"/>
    <x v="0"/>
    <x v="1"/>
    <s v="GBP"/>
    <n v="1434625441"/>
    <x v="1600"/>
    <b v="0"/>
    <x v="50"/>
    <b v="1"/>
    <s v="theater/plays"/>
    <x v="1376"/>
    <n v="34.6"/>
    <x v="3"/>
    <x v="4"/>
  </r>
  <r>
    <n v="809"/>
    <x v="1600"/>
    <s v="Acknowledged songwriter looking to record album of new songs to secure a Publishing Contract"/>
    <n v="4000"/>
    <n v="4151"/>
    <x v="0"/>
    <x v="0"/>
    <s v="USD"/>
    <n v="1390161630"/>
    <x v="1601"/>
    <b v="0"/>
    <x v="32"/>
    <b v="1"/>
    <s v="music/rock"/>
    <x v="1377"/>
    <n v="79.82692307692308"/>
    <x v="2"/>
    <x v="2"/>
  </r>
  <r>
    <n v="2535"/>
    <x v="1601"/>
    <s v="Mark Hayes: Requiem Recording"/>
    <n v="20000"/>
    <n v="20755"/>
    <x v="0"/>
    <x v="0"/>
    <s v="USD"/>
    <n v="1417463945"/>
    <x v="1602"/>
    <b v="0"/>
    <x v="254"/>
    <b v="1"/>
    <s v="music/classical music"/>
    <x v="1377"/>
    <n v="266.08974358974359"/>
    <x v="2"/>
    <x v="18"/>
  </r>
  <r>
    <n v="1220"/>
    <x v="1602"/>
    <s v="A beautiful photo art book of portraits and conversations with people that may expand your idea of gender."/>
    <n v="15000"/>
    <n v="15565"/>
    <x v="0"/>
    <x v="2"/>
    <s v="EUR"/>
    <n v="1440515112"/>
    <x v="1603"/>
    <b v="0"/>
    <x v="247"/>
    <b v="1"/>
    <s v="photography/photobooks"/>
    <x v="1378"/>
    <n v="111.17857142857143"/>
    <x v="6"/>
    <x v="9"/>
  </r>
  <r>
    <n v="3505"/>
    <x v="16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04"/>
    <b v="0"/>
    <x v="127"/>
    <b v="1"/>
    <s v="theater/plays"/>
    <x v="1379"/>
    <n v="66.512820512820511"/>
    <x v="3"/>
    <x v="4"/>
  </r>
  <r>
    <n v="754"/>
    <x v="1604"/>
    <s v="A book about a couples first year of marriage. Read the inspirational story of how God helped them overcome cancer, amputation and more"/>
    <n v="2000"/>
    <n v="2075"/>
    <x v="0"/>
    <x v="0"/>
    <s v="USD"/>
    <n v="1357408721"/>
    <x v="1605"/>
    <b v="0"/>
    <x v="137"/>
    <b v="1"/>
    <s v="publishing/nonfiction"/>
    <x v="1380"/>
    <n v="42.346938775510203"/>
    <x v="5"/>
    <x v="15"/>
  </r>
  <r>
    <n v="2703"/>
    <x v="1605"/>
    <s v="Â¡Tu nuevo espacio cultural multidisciplinario en el centro de Pachuca, Hidalgo"/>
    <n v="40000"/>
    <n v="41500"/>
    <x v="2"/>
    <x v="18"/>
    <s v="MXN"/>
    <n v="1490196830"/>
    <x v="1606"/>
    <b v="0"/>
    <x v="50"/>
    <b v="0"/>
    <s v="theater/spaces"/>
    <x v="1380"/>
    <n v="922.22222222222217"/>
    <x v="3"/>
    <x v="12"/>
  </r>
  <r>
    <n v="3399"/>
    <x v="1606"/>
    <s v="13 young people have taken over Spinning Wheel Theatre to choose, produce and create their own show from scratch."/>
    <n v="1200"/>
    <n v="1245"/>
    <x v="0"/>
    <x v="1"/>
    <s v="GBP"/>
    <n v="1424556325"/>
    <x v="1607"/>
    <b v="0"/>
    <x v="105"/>
    <b v="1"/>
    <s v="theater/plays"/>
    <x v="1380"/>
    <n v="27.065217391304348"/>
    <x v="3"/>
    <x v="4"/>
  </r>
  <r>
    <n v="2997"/>
    <x v="1607"/>
    <s v="We're moving to a new space and upgrading our facilities to continue providing a local theatre venue and arts education program!"/>
    <n v="10000"/>
    <n v="10373"/>
    <x v="0"/>
    <x v="0"/>
    <s v="USD"/>
    <n v="1488171540"/>
    <x v="1608"/>
    <b v="0"/>
    <x v="250"/>
    <b v="1"/>
    <s v="theater/spaces"/>
    <x v="1381"/>
    <n v="90.2"/>
    <x v="3"/>
    <x v="12"/>
  </r>
  <r>
    <n v="245"/>
    <x v="1608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609"/>
    <b v="1"/>
    <x v="151"/>
    <b v="1"/>
    <s v="film &amp; video/documentary"/>
    <x v="1382"/>
    <n v="54.020833333333336"/>
    <x v="4"/>
    <x v="14"/>
  </r>
  <r>
    <n v="1370"/>
    <x v="1609"/>
    <s v="Songs about the first year of parenthood, often inappropriate for children"/>
    <n v="1500"/>
    <n v="1555"/>
    <x v="0"/>
    <x v="0"/>
    <s v="USD"/>
    <n v="1381881890"/>
    <x v="1610"/>
    <b v="0"/>
    <x v="135"/>
    <b v="1"/>
    <s v="music/rock"/>
    <x v="1383"/>
    <n v="77.75"/>
    <x v="2"/>
    <x v="2"/>
  </r>
  <r>
    <n v="1629"/>
    <x v="1610"/>
    <s v="Help Off The Turnpike release new music, and set fire to everything!"/>
    <n v="6000"/>
    <n v="6220"/>
    <x v="0"/>
    <x v="0"/>
    <s v="USD"/>
    <n v="1392929333"/>
    <x v="1611"/>
    <b v="0"/>
    <x v="319"/>
    <b v="1"/>
    <s v="music/rock"/>
    <x v="1383"/>
    <n v="75.853658536585371"/>
    <x v="2"/>
    <x v="2"/>
  </r>
  <r>
    <n v="3379"/>
    <x v="1611"/>
    <s v="A play by Alexei Arbuzov about the lives of three teenagers during the Nazi siege of Leningrad, 1942, in a new adaptation by Nick Dear."/>
    <n v="2000"/>
    <n v="2073"/>
    <x v="0"/>
    <x v="1"/>
    <s v="GBP"/>
    <n v="1440630000"/>
    <x v="1612"/>
    <b v="0"/>
    <x v="235"/>
    <b v="1"/>
    <s v="theater/plays"/>
    <x v="1384"/>
    <n v="54.55263157894737"/>
    <x v="3"/>
    <x v="4"/>
  </r>
  <r>
    <n v="328"/>
    <x v="1612"/>
    <s v="A documentary that tells the real story of the misunderstood author, and explores the iconic status he still commands today."/>
    <n v="75000"/>
    <n v="77710.8"/>
    <x v="0"/>
    <x v="0"/>
    <s v="USD"/>
    <n v="1446350400"/>
    <x v="1613"/>
    <b v="1"/>
    <x v="361"/>
    <b v="1"/>
    <s v="film &amp; video/documentary"/>
    <x v="1385"/>
    <n v="156.04578313253012"/>
    <x v="4"/>
    <x v="14"/>
  </r>
  <r>
    <n v="2718"/>
    <x v="1613"/>
    <s v="The Bard has burst beyond the big top and we're reaching out to our Beloved Benefactors to help build our festival's future."/>
    <n v="18000"/>
    <n v="18645"/>
    <x v="0"/>
    <x v="0"/>
    <s v="USD"/>
    <n v="1462316400"/>
    <x v="1614"/>
    <b v="1"/>
    <x v="457"/>
    <b v="1"/>
    <s v="theater/spaces"/>
    <x v="1386"/>
    <n v="125.97972972972973"/>
    <x v="3"/>
    <x v="12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x v="1615"/>
    <b v="0"/>
    <x v="313"/>
    <b v="1"/>
    <s v="theater/plays"/>
    <x v="1386"/>
    <n v="81.776315789473685"/>
    <x v="3"/>
    <x v="4"/>
  </r>
  <r>
    <n v="1505"/>
    <x v="1615"/>
    <s v="Michal Iwanowskiâ€™s photobook documents a 2,200 km solitary journey that echoes his grandfatherâ€™s daring escape from a PoW camp."/>
    <n v="16000"/>
    <n v="16573"/>
    <x v="0"/>
    <x v="2"/>
    <s v="EUR"/>
    <n v="1458676860"/>
    <x v="1616"/>
    <b v="1"/>
    <x v="463"/>
    <b v="1"/>
    <s v="photography/photobooks"/>
    <x v="1387"/>
    <n v="48.037681159420288"/>
    <x v="6"/>
    <x v="9"/>
  </r>
  <r>
    <n v="2542"/>
    <x v="1616"/>
    <s v="Marquita Renee Ntim records her first Classical Album, complete with her playing the viola, cello and singing opera."/>
    <n v="700"/>
    <n v="725"/>
    <x v="0"/>
    <x v="0"/>
    <s v="USD"/>
    <n v="1380599940"/>
    <x v="1617"/>
    <b v="0"/>
    <x v="175"/>
    <b v="1"/>
    <s v="music/classical music"/>
    <x v="1388"/>
    <n v="55.769230769230766"/>
    <x v="2"/>
    <x v="18"/>
  </r>
  <r>
    <n v="3411"/>
    <x v="1617"/>
    <s v="The world's Boarding School history is brutal. But in this acclaimed play, Natives run the school, and Whites are being assimilated."/>
    <n v="15000"/>
    <n v="15535"/>
    <x v="0"/>
    <x v="0"/>
    <s v="USD"/>
    <n v="1444264372"/>
    <x v="1618"/>
    <b v="0"/>
    <x v="254"/>
    <b v="1"/>
    <s v="theater/plays"/>
    <x v="1389"/>
    <n v="199.16666666666666"/>
    <x v="3"/>
    <x v="4"/>
  </r>
  <r>
    <n v="1636"/>
    <x v="1618"/>
    <s v="Butch County is a hard rockin bunch of girls and boy-girls from Austin.  Help us show San Francisco  Pride how we do it in Texas!"/>
    <n v="4500"/>
    <n v="4660"/>
    <x v="0"/>
    <x v="0"/>
    <s v="USD"/>
    <n v="1307851200"/>
    <x v="1619"/>
    <b v="0"/>
    <x v="191"/>
    <b v="1"/>
    <s v="music/rock"/>
    <x v="1390"/>
    <n v="53.5632183908046"/>
    <x v="2"/>
    <x v="2"/>
  </r>
  <r>
    <n v="2087"/>
    <x v="1619"/>
    <s v="Support Joy Shannon and the Beauty Marks record their 4th studio album &quot;Out of My Dreams and Into My Arms&quot; and create a music video!"/>
    <n v="1500"/>
    <n v="1553"/>
    <x v="0"/>
    <x v="0"/>
    <s v="USD"/>
    <n v="1315457658"/>
    <x v="1620"/>
    <b v="0"/>
    <x v="36"/>
    <b v="1"/>
    <s v="music/indie rock"/>
    <x v="1391"/>
    <n v="62.12"/>
    <x v="2"/>
    <x v="13"/>
  </r>
  <r>
    <n v="3748"/>
    <x v="1620"/>
    <s v="An irreverent look at the Iowa Caucuses and the oversized role this undersized state plays in the presidential election process."/>
    <n v="5000"/>
    <n v="5176"/>
    <x v="0"/>
    <x v="0"/>
    <s v="USD"/>
    <n v="1455602340"/>
    <x v="1621"/>
    <b v="0"/>
    <x v="32"/>
    <b v="1"/>
    <s v="theater/musical"/>
    <x v="1392"/>
    <n v="99.538461538461533"/>
    <x v="3"/>
    <x v="20"/>
  </r>
  <r>
    <n v="1273"/>
    <x v="1621"/>
    <s v="Run Coyote is raising funds to produce their debut album - &quot;Youth Haunts&quot; - on vinyl LP and CD"/>
    <n v="4000"/>
    <n v="4140"/>
    <x v="0"/>
    <x v="7"/>
    <s v="CAD"/>
    <n v="1409506291"/>
    <x v="1622"/>
    <b v="1"/>
    <x v="245"/>
    <b v="1"/>
    <s v="music/rock"/>
    <x v="1393"/>
    <n v="76.666666666666671"/>
    <x v="2"/>
    <x v="2"/>
  </r>
  <r>
    <n v="3208"/>
    <x v="1622"/>
    <s v="The political and personal collide in a raw and intimate look at a pre-9/11 America: &quot;The Coming World&quot; by Christopher Shinn"/>
    <n v="5000"/>
    <n v="5175"/>
    <x v="0"/>
    <x v="0"/>
    <s v="USD"/>
    <n v="1406557877"/>
    <x v="1623"/>
    <b v="1"/>
    <x v="319"/>
    <b v="1"/>
    <s v="theater/plays"/>
    <x v="1393"/>
    <n v="63.109756097560975"/>
    <x v="3"/>
    <x v="4"/>
  </r>
  <r>
    <n v="3372"/>
    <x v="1623"/>
    <s v="This play tells the story of the toxicity of sensationalism shown through one man's struggle with notoriety."/>
    <n v="1000"/>
    <n v="1035"/>
    <x v="0"/>
    <x v="0"/>
    <s v="USD"/>
    <n v="1408942740"/>
    <x v="1624"/>
    <b v="0"/>
    <x v="295"/>
    <b v="1"/>
    <s v="theater/plays"/>
    <x v="1393"/>
    <n v="38.333333333333336"/>
    <x v="3"/>
    <x v="4"/>
  </r>
  <r>
    <n v="3414"/>
    <x v="1624"/>
    <s v="A new twist on our annual festival of fully-produced plays by member playwrights, performed by a talented ensemble cast!"/>
    <n v="3000"/>
    <n v="3105"/>
    <x v="0"/>
    <x v="0"/>
    <s v="USD"/>
    <n v="1480579140"/>
    <x v="1625"/>
    <b v="0"/>
    <x v="117"/>
    <b v="1"/>
    <s v="theater/plays"/>
    <x v="1393"/>
    <n v="70.568181818181813"/>
    <x v="3"/>
    <x v="4"/>
  </r>
  <r>
    <n v="3559"/>
    <x v="1625"/>
    <s v="A theatre company designed to help young people to come out of their shell. Offering workshops and original shows directly to schools."/>
    <n v="1000"/>
    <n v="1035"/>
    <x v="0"/>
    <x v="6"/>
    <s v="AUD"/>
    <n v="1438333080"/>
    <x v="1626"/>
    <b v="0"/>
    <x v="133"/>
    <b v="1"/>
    <s v="theater/plays"/>
    <x v="1393"/>
    <n v="43.125"/>
    <x v="3"/>
    <x v="4"/>
  </r>
  <r>
    <n v="3668"/>
    <x v="1626"/>
    <s v="A stunning production of Michele Lowe's biting play, The Smell of the Kill.  Brought to you by Michael Sheeks and his friends &amp; heroes."/>
    <n v="1000"/>
    <n v="1035"/>
    <x v="0"/>
    <x v="0"/>
    <s v="USD"/>
    <n v="1437676380"/>
    <x v="1627"/>
    <b v="0"/>
    <x v="24"/>
    <b v="1"/>
    <s v="theater/plays"/>
    <x v="1393"/>
    <n v="36.964285714285715"/>
    <x v="3"/>
    <x v="4"/>
  </r>
  <r>
    <n v="1520"/>
    <x v="1627"/>
    <s v="A self-published photography book by Andrew Miksys from his new series about Belarus"/>
    <n v="18000"/>
    <n v="18625"/>
    <x v="0"/>
    <x v="0"/>
    <s v="USD"/>
    <n v="1418961600"/>
    <x v="1628"/>
    <b v="1"/>
    <x v="159"/>
    <b v="1"/>
    <s v="photography/photobooks"/>
    <x v="1394"/>
    <n v="111.52694610778443"/>
    <x v="6"/>
    <x v="9"/>
  </r>
  <r>
    <n v="3705"/>
    <x v="1628"/>
    <s v="The play satirizes the Chicago improvisation scene exposing the rules of the craft and the eccentricities of its participants"/>
    <n v="2827"/>
    <n v="2925"/>
    <x v="0"/>
    <x v="0"/>
    <s v="USD"/>
    <n v="1403546400"/>
    <x v="1629"/>
    <b v="0"/>
    <x v="7"/>
    <b v="1"/>
    <s v="theater/plays"/>
    <x v="1395"/>
    <n v="83.571428571428569"/>
    <x v="3"/>
    <x v="4"/>
  </r>
  <r>
    <n v="855"/>
    <x v="1629"/>
    <s v="AtteroTerra's &quot;Pray for Apocalypse&quot; is fully completed, and only being held up by funding."/>
    <n v="1450"/>
    <n v="1500"/>
    <x v="0"/>
    <x v="0"/>
    <s v="USD"/>
    <n v="1469329217"/>
    <x v="1630"/>
    <b v="0"/>
    <x v="171"/>
    <b v="1"/>
    <s v="music/metal"/>
    <x v="1396"/>
    <n v="31.914893617021278"/>
    <x v="2"/>
    <x v="17"/>
  </r>
  <r>
    <n v="2664"/>
    <x v="1630"/>
    <s v="We believe that the true purpose of education is to enable people to create real things that make the world better. Join us!"/>
    <n v="17500"/>
    <n v="18100"/>
    <x v="0"/>
    <x v="0"/>
    <s v="USD"/>
    <n v="1449644340"/>
    <x v="1631"/>
    <b v="0"/>
    <x v="286"/>
    <b v="1"/>
    <s v="technology/makerspaces"/>
    <x v="1397"/>
    <n v="174.03846153846155"/>
    <x v="0"/>
    <x v="19"/>
  </r>
  <r>
    <n v="3221"/>
    <x v="1631"/>
    <s v="A one-man show about love, loss, and motorways, written &amp; performed by Ben Norris. Help us get to the 2015 Edinburgh Fringe and beyond!"/>
    <n v="4000"/>
    <n v="4137"/>
    <x v="0"/>
    <x v="1"/>
    <s v="GBP"/>
    <n v="1436114603"/>
    <x v="1632"/>
    <b v="1"/>
    <x v="210"/>
    <b v="1"/>
    <s v="theater/plays"/>
    <x v="1398"/>
    <n v="36.610619469026545"/>
    <x v="3"/>
    <x v="4"/>
  </r>
  <r>
    <n v="2540"/>
    <x v="1632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33"/>
    <b v="0"/>
    <x v="295"/>
    <b v="1"/>
    <s v="music/classical music"/>
    <x v="1399"/>
    <n v="95.740740740740748"/>
    <x v="2"/>
    <x v="18"/>
  </r>
  <r>
    <n v="3278"/>
    <x v="1633"/>
    <s v="This Victorian gothic tragedy tells the untold story of Estella Havisham. Combining puppetry, music and striking digital projections."/>
    <n v="2500"/>
    <n v="2585"/>
    <x v="0"/>
    <x v="1"/>
    <s v="GBP"/>
    <n v="1433017303"/>
    <x v="1634"/>
    <b v="1"/>
    <x v="204"/>
    <b v="1"/>
    <s v="theater/plays"/>
    <x v="1399"/>
    <n v="76.029411764705884"/>
    <x v="3"/>
    <x v="4"/>
  </r>
  <r>
    <n v="3302"/>
    <x v="1634"/>
    <s v="FilosofÃ­a de los anÃ³nimos"/>
    <n v="8400"/>
    <n v="8685"/>
    <x v="0"/>
    <x v="8"/>
    <s v="EUR"/>
    <n v="1481099176"/>
    <x v="1635"/>
    <b v="0"/>
    <x v="61"/>
    <b v="1"/>
    <s v="theater/plays"/>
    <x v="1400"/>
    <n v="173.7"/>
    <x v="3"/>
    <x v="4"/>
  </r>
  <r>
    <n v="3463"/>
    <x v="1635"/>
    <s v="Uncalled For is finally bringing their latest work of intelligently reckless stream-of-consciousness sketch comedy to Toronto."/>
    <n v="10000"/>
    <n v="10338"/>
    <x v="0"/>
    <x v="7"/>
    <s v="CAD"/>
    <n v="1476158340"/>
    <x v="1636"/>
    <b v="0"/>
    <x v="395"/>
    <b v="1"/>
    <s v="theater/plays"/>
    <x v="1401"/>
    <n v="90.684210526315795"/>
    <x v="3"/>
    <x v="4"/>
  </r>
  <r>
    <n v="1519"/>
    <x v="1636"/>
    <s v="A documentary photobook that captures the late 70s in evangelical America seen thru the eyes of a closeted and religious young man."/>
    <n v="9000"/>
    <n v="9302.75"/>
    <x v="0"/>
    <x v="0"/>
    <s v="USD"/>
    <n v="1403301540"/>
    <x v="1637"/>
    <b v="1"/>
    <x v="124"/>
    <b v="1"/>
    <s v="photography/photobooks"/>
    <x v="1402"/>
    <n v="64.156896551724131"/>
    <x v="6"/>
    <x v="9"/>
  </r>
  <r>
    <n v="367"/>
    <x v="1637"/>
    <s v="This film relates how one country's burning desire for independence unified a diverse nation into a successful nonviolent revolution."/>
    <n v="10000"/>
    <n v="10335.01"/>
    <x v="0"/>
    <x v="0"/>
    <s v="USD"/>
    <n v="1367384340"/>
    <x v="1638"/>
    <b v="0"/>
    <x v="354"/>
    <b v="1"/>
    <s v="film &amp; video/documentary"/>
    <x v="1403"/>
    <n v="86.84882352941176"/>
    <x v="4"/>
    <x v="14"/>
  </r>
  <r>
    <n v="3753"/>
    <x v="1638"/>
    <s v="An English-language production of the opera TannhÃ¤user. Some of the greatest songs ever composed, now with lyrics we can understand."/>
    <n v="5000"/>
    <n v="5167"/>
    <x v="0"/>
    <x v="0"/>
    <s v="USD"/>
    <n v="1433289600"/>
    <x v="1639"/>
    <b v="0"/>
    <x v="119"/>
    <b v="1"/>
    <s v="theater/musical"/>
    <x v="1404"/>
    <n v="172.23333333333332"/>
    <x v="3"/>
    <x v="20"/>
  </r>
  <r>
    <n v="114"/>
    <x v="1639"/>
    <s v="This film explores the complicated nature that exists in all human relationships. A mother and a daughter seek to find happiness."/>
    <n v="3000"/>
    <n v="3100"/>
    <x v="0"/>
    <x v="0"/>
    <s v="USD"/>
    <n v="1326436488"/>
    <x v="1640"/>
    <b v="0"/>
    <x v="7"/>
    <b v="1"/>
    <s v="film &amp; video/shorts"/>
    <x v="1405"/>
    <n v="88.571428571428569"/>
    <x v="4"/>
    <x v="6"/>
  </r>
  <r>
    <n v="827"/>
    <x v="1640"/>
    <s v="We want to release our Losing Wings EP on a week-long tour of California's music scene!  We've got the EP made, we just need gas money!"/>
    <n v="300"/>
    <n v="310"/>
    <x v="0"/>
    <x v="0"/>
    <s v="USD"/>
    <n v="1329248940"/>
    <x v="1641"/>
    <b v="0"/>
    <x v="234"/>
    <b v="1"/>
    <s v="music/rock"/>
    <x v="1405"/>
    <n v="28.181818181818183"/>
    <x v="2"/>
    <x v="2"/>
  </r>
  <r>
    <n v="1927"/>
    <x v="1641"/>
    <s v="Hampshire is headed to GBS Detroit."/>
    <n v="600"/>
    <n v="620"/>
    <x v="0"/>
    <x v="0"/>
    <s v="USD"/>
    <n v="1331182740"/>
    <x v="1642"/>
    <b v="0"/>
    <x v="234"/>
    <b v="1"/>
    <s v="music/indie rock"/>
    <x v="1405"/>
    <n v="56.363636363636367"/>
    <x v="2"/>
    <x v="13"/>
  </r>
  <r>
    <n v="2740"/>
    <x v="1642"/>
    <s v="I am interested in testing the plant yields of this vertical garden as well as some other applications"/>
    <n v="300"/>
    <n v="310"/>
    <x v="0"/>
    <x v="0"/>
    <s v="USD"/>
    <n v="1426117552"/>
    <x v="1643"/>
    <b v="0"/>
    <x v="118"/>
    <b v="1"/>
    <s v="technology/hardware"/>
    <x v="1405"/>
    <n v="18.235294117647058"/>
    <x v="0"/>
    <x v="0"/>
  </r>
  <r>
    <n v="2825"/>
    <x v="1643"/>
    <s v="Help Saltmine Theatre Company tell the exciting story of St Nicholas and the importance of gratefulness in their new Christmas show."/>
    <n v="3000"/>
    <n v="3100"/>
    <x v="0"/>
    <x v="1"/>
    <s v="GBP"/>
    <n v="1449255686"/>
    <x v="1644"/>
    <b v="0"/>
    <x v="279"/>
    <b v="1"/>
    <s v="theater/plays"/>
    <x v="1405"/>
    <n v="60.784313725490193"/>
    <x v="3"/>
    <x v="4"/>
  </r>
  <r>
    <n v="60"/>
    <x v="1644"/>
    <s v="Set in a beautiful but desolate world, we see how loneliness can lead to friendship in unconventional ways."/>
    <n v="4500"/>
    <n v="4648.33"/>
    <x v="0"/>
    <x v="1"/>
    <s v="GBP"/>
    <n v="1395532800"/>
    <x v="1645"/>
    <b v="0"/>
    <x v="116"/>
    <b v="1"/>
    <s v="film &amp; video/shorts"/>
    <x v="1406"/>
    <n v="43.040092592592593"/>
    <x v="4"/>
    <x v="6"/>
  </r>
  <r>
    <n v="2991"/>
    <x v="1645"/>
    <s v="A new intimate listening room with tables &amp; theatre seating where artist &amp; fans connect through music, comedy &amp; performing arts."/>
    <n v="8500"/>
    <n v="8780"/>
    <x v="0"/>
    <x v="0"/>
    <s v="USD"/>
    <n v="1485547530"/>
    <x v="1646"/>
    <b v="0"/>
    <x v="195"/>
    <b v="1"/>
    <s v="theater/spaces"/>
    <x v="1407"/>
    <n v="94.408602150537632"/>
    <x v="3"/>
    <x v="12"/>
  </r>
  <r>
    <n v="2485"/>
    <x v="1646"/>
    <s v="We're trying to fund a fall tour to Dallas,  where we will record our debut album with Grammy award-winning producer, Stuart Sikes."/>
    <n v="2000"/>
    <n v="2065"/>
    <x v="0"/>
    <x v="0"/>
    <s v="USD"/>
    <n v="1318463879"/>
    <x v="1647"/>
    <b v="0"/>
    <x v="255"/>
    <b v="1"/>
    <s v="music/indie rock"/>
    <x v="1408"/>
    <n v="50.365853658536587"/>
    <x v="2"/>
    <x v="13"/>
  </r>
  <r>
    <n v="288"/>
    <x v="1647"/>
    <s v="A portrait of Oceana, WV, an old coal mining town that has become the epicenter of the Oxycontin epidemic, earning the nickname Oxyana."/>
    <n v="50000"/>
    <n v="51605.31"/>
    <x v="0"/>
    <x v="0"/>
    <s v="USD"/>
    <n v="1340683393"/>
    <x v="1648"/>
    <b v="1"/>
    <x v="464"/>
    <b v="1"/>
    <s v="film &amp; video/documentary"/>
    <x v="1409"/>
    <n v="115.44812080536913"/>
    <x v="4"/>
    <x v="14"/>
  </r>
  <r>
    <n v="3235"/>
    <x v="1648"/>
    <s v="Bring the spectacular PLEASE EXCUSE MY DEAR AUNT SALLY to Edinburgh this August for a 4-week run at the prestigious Pleasance Theatre!"/>
    <n v="15000"/>
    <n v="15481"/>
    <x v="0"/>
    <x v="0"/>
    <s v="USD"/>
    <n v="1467361251"/>
    <x v="1649"/>
    <b v="1"/>
    <x v="290"/>
    <b v="1"/>
    <s v="theater/plays"/>
    <x v="1410"/>
    <n v="85.530386740331494"/>
    <x v="3"/>
    <x v="4"/>
  </r>
  <r>
    <n v="2491"/>
    <x v="1649"/>
    <s v="Nathan Evans, instrumental rock guitarist and official V3fights.com artist, is releasing his first solo EP entitled Remove The Illusion"/>
    <n v="500"/>
    <n v="516"/>
    <x v="0"/>
    <x v="0"/>
    <s v="USD"/>
    <n v="1295142660"/>
    <x v="1650"/>
    <b v="0"/>
    <x v="183"/>
    <b v="1"/>
    <s v="music/indie rock"/>
    <x v="1411"/>
    <n v="51.6"/>
    <x v="2"/>
    <x v="13"/>
  </r>
  <r>
    <n v="2924"/>
    <x v="1650"/>
    <s v="Theatre is home and there's no place like home!  So, click your heels three times, and come home to the magic we create for you!"/>
    <n v="25000"/>
    <n v="25800"/>
    <x v="0"/>
    <x v="0"/>
    <s v="USD"/>
    <n v="1431143940"/>
    <x v="1651"/>
    <b v="0"/>
    <x v="185"/>
    <b v="1"/>
    <s v="theater/musical"/>
    <x v="1411"/>
    <n v="175.51020408163265"/>
    <x v="3"/>
    <x v="20"/>
  </r>
  <r>
    <n v="3015"/>
    <x v="1651"/>
    <s v="We're turning an old yogurt shop into a live theater in downtown Charleston.   Please help us hang our sign!"/>
    <n v="3400"/>
    <n v="3508"/>
    <x v="0"/>
    <x v="0"/>
    <s v="USD"/>
    <n v="1402459200"/>
    <x v="1652"/>
    <b v="0"/>
    <x v="390"/>
    <b v="1"/>
    <s v="theater/spaces"/>
    <x v="1412"/>
    <n v="87.7"/>
    <x v="3"/>
    <x v="12"/>
  </r>
  <r>
    <n v="3667"/>
    <x v="1652"/>
    <s v="A short man takes his tall family to court for stealing his height. Help Small Things Theatre take this big story to EdFringe 2015!"/>
    <n v="3000"/>
    <n v="3095.11"/>
    <x v="0"/>
    <x v="1"/>
    <s v="GBP"/>
    <n v="1437261419"/>
    <x v="1653"/>
    <b v="0"/>
    <x v="197"/>
    <b v="1"/>
    <s v="theater/plays"/>
    <x v="1413"/>
    <n v="53.363965517241382"/>
    <x v="3"/>
    <x v="4"/>
  </r>
  <r>
    <n v="2470"/>
    <x v="1653"/>
    <s v="Music is my passion.  I've been recording this album for 2 years now, and I just want the world to finally hear it!"/>
    <n v="1000"/>
    <n v="1031.6400000000001"/>
    <x v="0"/>
    <x v="0"/>
    <s v="USD"/>
    <n v="1337824055"/>
    <x v="1654"/>
    <b v="0"/>
    <x v="20"/>
    <b v="1"/>
    <s v="music/indie rock"/>
    <x v="1414"/>
    <n v="28.65666666666667"/>
    <x v="2"/>
    <x v="13"/>
  </r>
  <r>
    <n v="3535"/>
    <x v="1654"/>
    <s v="On the 60th anniversary of Twelve Angry Men, 12 female writers create 12 short pieces about what makes them angry."/>
    <n v="2000"/>
    <n v="2063"/>
    <x v="0"/>
    <x v="1"/>
    <s v="GBP"/>
    <n v="1443808800"/>
    <x v="1655"/>
    <b v="0"/>
    <x v="105"/>
    <b v="1"/>
    <s v="theater/plays"/>
    <x v="1415"/>
    <n v="44.847826086956523"/>
    <x v="3"/>
    <x v="4"/>
  </r>
  <r>
    <n v="1928"/>
    <x v="1655"/>
    <s v="Help us master and release our debut album &quot;The Kaleidoscope Dawn&quot;"/>
    <n v="2550"/>
    <n v="2630"/>
    <x v="0"/>
    <x v="0"/>
    <s v="USD"/>
    <n v="1367940794"/>
    <x v="1656"/>
    <b v="0"/>
    <x v="204"/>
    <b v="1"/>
    <s v="music/indie rock"/>
    <x v="1416"/>
    <n v="77.352941176470594"/>
    <x v="2"/>
    <x v="13"/>
  </r>
  <r>
    <n v="1027"/>
    <x v="1656"/>
    <s v="We just toured the PNW to Vancouver, BC and back, we're ready for next level growth - a van, quality studio recordings &amp; stage visuals!"/>
    <n v="7501"/>
    <n v="7733"/>
    <x v="0"/>
    <x v="0"/>
    <s v="USD"/>
    <n v="1414025347"/>
    <x v="1657"/>
    <b v="1"/>
    <x v="266"/>
    <b v="1"/>
    <s v="music/electronic music"/>
    <x v="1417"/>
    <n v="69.666666666666671"/>
    <x v="2"/>
    <x v="10"/>
  </r>
  <r>
    <n v="404"/>
    <x v="1657"/>
    <s v="A feature length documentary, exploring the many lives memorialized by the iconic AIDS Memorial Quilt."/>
    <n v="35000"/>
    <n v="36082"/>
    <x v="0"/>
    <x v="0"/>
    <s v="USD"/>
    <n v="1391641440"/>
    <x v="1658"/>
    <b v="0"/>
    <x v="138"/>
    <b v="1"/>
    <s v="film &amp; video/documentary"/>
    <x v="1418"/>
    <n v="133.14391143911439"/>
    <x v="4"/>
    <x v="14"/>
  </r>
  <r>
    <n v="358"/>
    <x v="1658"/>
    <s v="Screenwriter. Novelist. Playwright. The inside story of famed writer William Goldman. As only he can tell it."/>
    <n v="50000"/>
    <n v="51544"/>
    <x v="0"/>
    <x v="0"/>
    <s v="USD"/>
    <n v="1466002800"/>
    <x v="1659"/>
    <b v="1"/>
    <x v="465"/>
    <b v="1"/>
    <s v="film &amp; video/documentary"/>
    <x v="1419"/>
    <n v="193.04868913857678"/>
    <x v="4"/>
    <x v="14"/>
  </r>
  <r>
    <n v="3262"/>
    <x v="1659"/>
    <s v="A one-woman theatrical exploration of the prison system and its inhabitants."/>
    <n v="12200"/>
    <n v="12571"/>
    <x v="0"/>
    <x v="0"/>
    <s v="USD"/>
    <n v="1419220800"/>
    <x v="1660"/>
    <b v="1"/>
    <x v="366"/>
    <b v="1"/>
    <s v="theater/plays"/>
    <x v="1420"/>
    <n v="93.81343283582089"/>
    <x v="3"/>
    <x v="4"/>
  </r>
  <r>
    <n v="2998"/>
    <x v="1660"/>
    <s v="The New Movement works tirelessly to put Nola on the comedy map. This project will upgrade our theater and production facilities."/>
    <n v="50000"/>
    <n v="51514.5"/>
    <x v="0"/>
    <x v="0"/>
    <s v="USD"/>
    <n v="1402892700"/>
    <x v="1661"/>
    <b v="0"/>
    <x v="466"/>
    <b v="1"/>
    <s v="theater/spaces"/>
    <x v="1421"/>
    <n v="118.97113163972287"/>
    <x v="3"/>
    <x v="12"/>
  </r>
  <r>
    <n v="3169"/>
    <x v="1661"/>
    <s v="We're bringing The Window to the Cherry Lane Theater in January 2014."/>
    <n v="8000"/>
    <n v="8241"/>
    <x v="0"/>
    <x v="0"/>
    <s v="USD"/>
    <n v="1386910740"/>
    <x v="1662"/>
    <b v="1"/>
    <x v="319"/>
    <b v="1"/>
    <s v="theater/plays"/>
    <x v="1422"/>
    <n v="100.5"/>
    <x v="3"/>
    <x v="4"/>
  </r>
  <r>
    <n v="348"/>
    <x v="1662"/>
    <s v="Documentary about the complexities and contradictions of gentrification as one woman grapples with life after &quot;the Ghetto.&quot;"/>
    <n v="10000"/>
    <n v="10300"/>
    <x v="0"/>
    <x v="0"/>
    <s v="USD"/>
    <n v="1440165916"/>
    <x v="1663"/>
    <b v="1"/>
    <x v="354"/>
    <b v="1"/>
    <s v="film &amp; video/documentary"/>
    <x v="1423"/>
    <n v="86.554621848739501"/>
    <x v="4"/>
    <x v="14"/>
  </r>
  <r>
    <n v="1831"/>
    <x v="1663"/>
    <s v="After a 2 year Odyssey, Darling Waste's trailer is still not home! We need $3,500 to get it through U.S. Customs!"/>
    <n v="1000"/>
    <n v="1030"/>
    <x v="0"/>
    <x v="0"/>
    <s v="USD"/>
    <n v="1336866863"/>
    <x v="1664"/>
    <b v="0"/>
    <x v="103"/>
    <b v="1"/>
    <s v="music/rock"/>
    <x v="1423"/>
    <n v="73.571428571428569"/>
    <x v="2"/>
    <x v="2"/>
  </r>
  <r>
    <n v="3023"/>
    <x v="1664"/>
    <s v="Antonia Goddard Productions in association with Jethro Compton Productions presents THE NIGHT WATCH, an exciting new historical drama."/>
    <n v="700"/>
    <n v="721"/>
    <x v="0"/>
    <x v="1"/>
    <s v="GBP"/>
    <n v="1434039186"/>
    <x v="1665"/>
    <b v="0"/>
    <x v="460"/>
    <b v="1"/>
    <s v="theater/spaces"/>
    <x v="1423"/>
    <n v="120.16666666666667"/>
    <x v="3"/>
    <x v="12"/>
  </r>
  <r>
    <n v="3173"/>
    <x v="1665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66"/>
    <b v="1"/>
    <x v="181"/>
    <b v="1"/>
    <s v="theater/plays"/>
    <x v="1423"/>
    <n v="139.18918918918919"/>
    <x v="3"/>
    <x v="4"/>
  </r>
  <r>
    <n v="3264"/>
    <x v="1666"/>
    <s v="The three part comedic saga of Kapow-i GoGo, who saves the world.  Again.  And again."/>
    <n v="2500"/>
    <n v="2575"/>
    <x v="0"/>
    <x v="0"/>
    <s v="USD"/>
    <n v="1422482400"/>
    <x v="1667"/>
    <b v="1"/>
    <x v="137"/>
    <b v="1"/>
    <s v="theater/plays"/>
    <x v="1423"/>
    <n v="52.551020408163268"/>
    <x v="3"/>
    <x v="4"/>
  </r>
  <r>
    <n v="3280"/>
    <x v="1667"/>
    <s v="Support CPS students' travel to North Carolina to interview community members and produce the documentary play, Greensboro: A Requiem."/>
    <n v="2000"/>
    <n v="2060"/>
    <x v="0"/>
    <x v="0"/>
    <s v="USD"/>
    <n v="1433134800"/>
    <x v="1668"/>
    <b v="0"/>
    <x v="119"/>
    <b v="1"/>
    <s v="theater/plays"/>
    <x v="1423"/>
    <n v="68.666666666666671"/>
    <x v="3"/>
    <x v="4"/>
  </r>
  <r>
    <n v="3465"/>
    <x v="1668"/>
    <s v="Family Duels is a tragicomedy about family, filth, fraud and fornication. Please help us bring Crooked Tree to the Camden Fringe."/>
    <n v="2000"/>
    <n v="2060"/>
    <x v="0"/>
    <x v="1"/>
    <s v="GBP"/>
    <n v="1439136000"/>
    <x v="1669"/>
    <b v="0"/>
    <x v="20"/>
    <b v="1"/>
    <s v="theater/plays"/>
    <x v="1423"/>
    <n v="57.222222222222221"/>
    <x v="3"/>
    <x v="4"/>
  </r>
  <r>
    <n v="2047"/>
    <x v="1669"/>
    <s v="Simple internet time-limits, usage analytics, app &amp; site blocking - across all devices in the home, controlled from your smartphone."/>
    <n v="98000"/>
    <n v="100939"/>
    <x v="0"/>
    <x v="6"/>
    <s v="AUD"/>
    <n v="1429228800"/>
    <x v="1670"/>
    <b v="0"/>
    <x v="467"/>
    <b v="1"/>
    <s v="technology/hardware"/>
    <x v="1424"/>
    <n v="227.85327313769753"/>
    <x v="0"/>
    <x v="0"/>
  </r>
  <r>
    <n v="3358"/>
    <x v="1670"/>
    <s v="Alef productions, LLC is proud to present a World Premiere Play about Acceptance, Relationships,  Mortality and Love!"/>
    <n v="10000"/>
    <n v="10299"/>
    <x v="0"/>
    <x v="0"/>
    <s v="USD"/>
    <n v="1416385679"/>
    <x v="1671"/>
    <b v="0"/>
    <x v="409"/>
    <b v="1"/>
    <s v="theater/plays"/>
    <x v="1425"/>
    <n v="63.574074074074076"/>
    <x v="3"/>
    <x v="4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x v="1672"/>
    <b v="0"/>
    <x v="271"/>
    <b v="1"/>
    <s v="music/rock"/>
    <x v="1426"/>
    <n v="65.38095238095238"/>
    <x v="2"/>
    <x v="2"/>
  </r>
  <r>
    <n v="3425"/>
    <x v="1672"/>
    <s v="The Erlkings is a play that uses the writings of the perpetrators of the Columbine Shooting to explore the inner lives of these boys."/>
    <n v="30000"/>
    <n v="30891.1"/>
    <x v="0"/>
    <x v="0"/>
    <s v="USD"/>
    <n v="1412434136"/>
    <x v="1673"/>
    <b v="0"/>
    <x v="286"/>
    <b v="1"/>
    <s v="theater/plays"/>
    <x v="1427"/>
    <n v="297.02980769230766"/>
    <x v="3"/>
    <x v="4"/>
  </r>
  <r>
    <n v="1204"/>
    <x v="1673"/>
    <s v="A fine art book capturing the beauty of nature in the Western United States by landscape photographer Cheyne Walls."/>
    <n v="13000"/>
    <n v="13383"/>
    <x v="0"/>
    <x v="0"/>
    <s v="USD"/>
    <n v="1449205200"/>
    <x v="1674"/>
    <b v="0"/>
    <x v="258"/>
    <b v="1"/>
    <s v="photography/photobooks"/>
    <x v="1428"/>
    <n v="234.78947368421052"/>
    <x v="6"/>
    <x v="9"/>
  </r>
  <r>
    <n v="3244"/>
    <x v="1674"/>
    <s v="'Time Please' is a black comedy set in a failing public house in a run-down part of town, where things are about to get messy."/>
    <n v="1600"/>
    <n v="1647"/>
    <x v="0"/>
    <x v="1"/>
    <s v="GBP"/>
    <n v="1480613982"/>
    <x v="1675"/>
    <b v="0"/>
    <x v="381"/>
    <b v="1"/>
    <s v="theater/plays"/>
    <x v="1429"/>
    <n v="23.869565217391305"/>
    <x v="3"/>
    <x v="4"/>
  </r>
  <r>
    <n v="58"/>
    <x v="1675"/>
    <s v="Alex thought he knew how the world worked. You live, you die and it's over. He was very, very wrong."/>
    <n v="10000"/>
    <n v="10291"/>
    <x v="0"/>
    <x v="0"/>
    <s v="USD"/>
    <n v="1416423172"/>
    <x v="1676"/>
    <b v="0"/>
    <x v="287"/>
    <b v="1"/>
    <s v="film &amp; video/television"/>
    <x v="1430"/>
    <n v="137.21333333333334"/>
    <x v="4"/>
    <x v="16"/>
  </r>
  <r>
    <n v="3677"/>
    <x v="1676"/>
    <s v="Goldfish Memory Productions seeks at least $12,000 to begin their first 3 professional projects."/>
    <n v="12000"/>
    <n v="12348.5"/>
    <x v="0"/>
    <x v="0"/>
    <s v="USD"/>
    <n v="1404359940"/>
    <x v="1677"/>
    <b v="0"/>
    <x v="98"/>
    <b v="1"/>
    <s v="theater/plays"/>
    <x v="1431"/>
    <n v="62.052763819095475"/>
    <x v="3"/>
    <x v="4"/>
  </r>
  <r>
    <n v="1751"/>
    <x v="1677"/>
    <s v="Photographs and stories culled from 10 years of road trips through rural Greece"/>
    <n v="10000"/>
    <n v="10290"/>
    <x v="0"/>
    <x v="0"/>
    <s v="USD"/>
    <n v="1426787123"/>
    <x v="1678"/>
    <b v="0"/>
    <x v="221"/>
    <b v="1"/>
    <s v="photography/photobooks"/>
    <x v="1432"/>
    <n v="168.68852459016392"/>
    <x v="6"/>
    <x v="9"/>
  </r>
  <r>
    <n v="2661"/>
    <x v="1678"/>
    <s v="Summer Camp is an old gas station that will have workshops, custom art framing, and carry vintage &amp; home goods."/>
    <n v="5000"/>
    <n v="5145"/>
    <x v="0"/>
    <x v="0"/>
    <s v="USD"/>
    <n v="1382742010"/>
    <x v="1679"/>
    <b v="0"/>
    <x v="123"/>
    <b v="1"/>
    <s v="technology/makerspaces"/>
    <x v="1432"/>
    <n v="85.75"/>
    <x v="0"/>
    <x v="19"/>
  </r>
  <r>
    <n v="2939"/>
    <x v="1679"/>
    <s v="Skyline Board Trustees have offered matching grants to help fund next season's production of Dreamgirls! Your donation will be doubled!"/>
    <n v="8000"/>
    <n v="8230"/>
    <x v="0"/>
    <x v="0"/>
    <s v="USD"/>
    <n v="1409187600"/>
    <x v="1680"/>
    <b v="0"/>
    <x v="36"/>
    <b v="1"/>
    <s v="theater/musical"/>
    <x v="1433"/>
    <n v="329.2"/>
    <x v="3"/>
    <x v="20"/>
  </r>
  <r>
    <n v="1033"/>
    <x v="1680"/>
    <s v="Daughter Vision - an electro synthwave band from USA - present 8 remixes of their stunning songs. Some synthpop - some darker. Join us!"/>
    <n v="1328"/>
    <n v="1366"/>
    <x v="0"/>
    <x v="1"/>
    <s v="GBP"/>
    <n v="1481564080"/>
    <x v="1681"/>
    <b v="0"/>
    <x v="295"/>
    <b v="1"/>
    <s v="music/electronic music"/>
    <x v="1434"/>
    <n v="50.592592592592595"/>
    <x v="2"/>
    <x v="10"/>
  </r>
  <r>
    <n v="3295"/>
    <x v="1681"/>
    <s v="A comedic drama about The Devil and his quest to take a bride and to Hell with the consequences, no matter what they may be."/>
    <n v="700"/>
    <n v="720.01"/>
    <x v="0"/>
    <x v="1"/>
    <s v="GBP"/>
    <n v="1474886229"/>
    <x v="1682"/>
    <b v="0"/>
    <x v="295"/>
    <b v="1"/>
    <s v="theater/plays"/>
    <x v="1435"/>
    <n v="26.667037037037037"/>
    <x v="3"/>
    <x v="4"/>
  </r>
  <r>
    <n v="88"/>
    <x v="1682"/>
    <s v="Imprisoned in an unfamiliar reality with strange new rules, Dan Everett struggles to find meaning and reason in this sci-fi noir short."/>
    <n v="3500"/>
    <n v="3600"/>
    <x v="0"/>
    <x v="0"/>
    <s v="USD"/>
    <n v="1403452131"/>
    <x v="1683"/>
    <b v="0"/>
    <x v="123"/>
    <b v="1"/>
    <s v="film &amp; video/shorts"/>
    <x v="1436"/>
    <n v="60"/>
    <x v="4"/>
    <x v="6"/>
  </r>
  <r>
    <n v="1685"/>
    <x v="1683"/>
    <s v="My name is Brad Dassey.  I've been composing and making music for 18 years now.  I want to get my music out there even further."/>
    <n v="350"/>
    <n v="360"/>
    <x v="2"/>
    <x v="0"/>
    <s v="USD"/>
    <n v="1490331623"/>
    <x v="1684"/>
    <b v="0"/>
    <x v="134"/>
    <b v="0"/>
    <s v="music/faith"/>
    <x v="1436"/>
    <n v="24"/>
    <x v="2"/>
    <x v="21"/>
  </r>
  <r>
    <n v="414"/>
    <x v="1684"/>
    <s v="thisisstuttering is a found-footage doc that has already changed lives. It is completely done; we need your help to get it out there."/>
    <n v="18500"/>
    <n v="19028"/>
    <x v="0"/>
    <x v="0"/>
    <s v="USD"/>
    <n v="1381541465"/>
    <x v="1685"/>
    <b v="0"/>
    <x v="468"/>
    <b v="1"/>
    <s v="film &amp; video/documentary"/>
    <x v="1437"/>
    <n v="91.480769230769226"/>
    <x v="4"/>
    <x v="14"/>
  </r>
  <r>
    <n v="3243"/>
    <x v="1685"/>
    <s v="Live Source's world premiere of a new play by Jaclyn Backhaus, premiering at the New Ohio Theatre October 30th-November 8th."/>
    <n v="8000"/>
    <n v="8227"/>
    <x v="0"/>
    <x v="0"/>
    <s v="USD"/>
    <n v="1444348800"/>
    <x v="1686"/>
    <b v="1"/>
    <x v="326"/>
    <b v="1"/>
    <s v="theater/plays"/>
    <x v="1438"/>
    <n v="115.87323943661971"/>
    <x v="3"/>
    <x v="4"/>
  </r>
  <r>
    <n v="1756"/>
    <x v="1686"/>
    <s v="214 is a photobook about the local hip hop culture in Dallas, Texas between 2012 and 2014 by photographer, Mariah Tyler."/>
    <n v="5500"/>
    <n v="5655.6"/>
    <x v="0"/>
    <x v="0"/>
    <s v="USD"/>
    <n v="1472443269"/>
    <x v="1687"/>
    <b v="0"/>
    <x v="89"/>
    <b v="1"/>
    <s v="photography/photobooks"/>
    <x v="1439"/>
    <n v="47.13"/>
    <x v="6"/>
    <x v="9"/>
  </r>
  <r>
    <n v="2549"/>
    <x v="1687"/>
    <s v="A new opera in English by Mike Christie to be premiÃ¨red at the Arcola Theatre, London UK from 14th-17th August 2013."/>
    <n v="1570"/>
    <n v="1614"/>
    <x v="0"/>
    <x v="1"/>
    <s v="GBP"/>
    <n v="1370019600"/>
    <x v="1688"/>
    <b v="0"/>
    <x v="293"/>
    <b v="1"/>
    <s v="music/classical music"/>
    <x v="1440"/>
    <n v="43.621621621621621"/>
    <x v="2"/>
    <x v="18"/>
  </r>
  <r>
    <n v="3573"/>
    <x v="1688"/>
    <s v="London based theatre makers collaborating to create a new show about the history of HipHop."/>
    <n v="3000"/>
    <n v="3084"/>
    <x v="0"/>
    <x v="1"/>
    <s v="GBP"/>
    <n v="1415440846"/>
    <x v="1689"/>
    <b v="0"/>
    <x v="254"/>
    <b v="1"/>
    <s v="theater/plays"/>
    <x v="1441"/>
    <n v="39.53846153846154"/>
    <x v="3"/>
    <x v="4"/>
  </r>
  <r>
    <n v="793"/>
    <x v="1689"/>
    <s v="Dead Tree Duo has been fortunate enough to record a full length album at Threshold Studios in NYC!  Now it's time to manufacture them!"/>
    <n v="2750"/>
    <n v="2826.43"/>
    <x v="0"/>
    <x v="0"/>
    <s v="USD"/>
    <n v="1372827540"/>
    <x v="1690"/>
    <b v="0"/>
    <x v="192"/>
    <b v="1"/>
    <s v="music/rock"/>
    <x v="1442"/>
    <n v="88.325937499999995"/>
    <x v="2"/>
    <x v="2"/>
  </r>
  <r>
    <n v="335"/>
    <x v="1690"/>
    <s v="Oscar-nominated screenwriter David Peoples' lost film of Moe's Books is recycled into the hands of Moe's daughter, fifty years later."/>
    <n v="8500"/>
    <n v="8735"/>
    <x v="0"/>
    <x v="0"/>
    <s v="USD"/>
    <n v="1431122400"/>
    <x v="1691"/>
    <b v="1"/>
    <x v="132"/>
    <b v="1"/>
    <s v="film &amp; video/documentary"/>
    <x v="1443"/>
    <n v="109.1875"/>
    <x v="4"/>
    <x v="14"/>
  </r>
  <r>
    <n v="2933"/>
    <x v="1691"/>
    <s v="An intimate musical about friendship and time, growing up, and coming of age. Music and words that will stay with you for years to come"/>
    <n v="2500"/>
    <n v="2569"/>
    <x v="0"/>
    <x v="0"/>
    <s v="USD"/>
    <n v="1465081053"/>
    <x v="1692"/>
    <b v="0"/>
    <x v="245"/>
    <b v="1"/>
    <s v="theater/musical"/>
    <x v="1444"/>
    <n v="47.574074074074076"/>
    <x v="3"/>
    <x v="20"/>
  </r>
  <r>
    <n v="1301"/>
    <x v="1692"/>
    <s v="The Attic Theater Company presents John Patrick Shanley's THE DREAMER EXAMINES HIS PILLOW, the first official revival since 1986"/>
    <n v="2000"/>
    <n v="2055"/>
    <x v="0"/>
    <x v="0"/>
    <s v="USD"/>
    <n v="1437447600"/>
    <x v="1693"/>
    <b v="0"/>
    <x v="231"/>
    <b v="1"/>
    <s v="theater/plays"/>
    <x v="1445"/>
    <n v="70.862068965517238"/>
    <x v="3"/>
    <x v="4"/>
  </r>
  <r>
    <n v="3428"/>
    <x v="1693"/>
    <s v="The WORLD PREMIERE of Neil Smith's beautiful and thrilling new version of Strindberg's modern masterpiece - CREDITORS."/>
    <n v="2000"/>
    <n v="2055"/>
    <x v="0"/>
    <x v="1"/>
    <s v="GBP"/>
    <n v="1425142800"/>
    <x v="1694"/>
    <b v="0"/>
    <x v="279"/>
    <b v="1"/>
    <s v="theater/plays"/>
    <x v="1445"/>
    <n v="40.294117647058826"/>
    <x v="3"/>
    <x v="4"/>
  </r>
  <r>
    <n v="2551"/>
    <x v="1694"/>
    <s v="KCS seeks your support to off-set the cost of assembling a professional 25 piece orchestra for two choral performances."/>
    <n v="3675"/>
    <n v="3775.5"/>
    <x v="0"/>
    <x v="0"/>
    <s v="USD"/>
    <n v="1332362880"/>
    <x v="1695"/>
    <b v="0"/>
    <x v="246"/>
    <b v="1"/>
    <s v="music/classical music"/>
    <x v="1446"/>
    <n v="67.419642857142861"/>
    <x v="2"/>
    <x v="18"/>
  </r>
  <r>
    <n v="2206"/>
    <x v="1695"/>
    <s v="We really think we might have what it takes to make it someday! But we really need help to take the first step and release this album!"/>
    <n v="1100"/>
    <n v="1130"/>
    <x v="0"/>
    <x v="0"/>
    <s v="USD"/>
    <n v="1334556624"/>
    <x v="1696"/>
    <b v="0"/>
    <x v="204"/>
    <b v="1"/>
    <s v="music/electronic music"/>
    <x v="1447"/>
    <n v="33.235294117647058"/>
    <x v="2"/>
    <x v="10"/>
  </r>
  <r>
    <n v="1614"/>
    <x v="1696"/>
    <s v="We are going into the studio this June/July to begin our New Album. Pre-order the CD &amp; join us as we present The Greatest Show Alive."/>
    <n v="5000"/>
    <n v="5135"/>
    <x v="0"/>
    <x v="0"/>
    <s v="USD"/>
    <n v="1407085200"/>
    <x v="1697"/>
    <b v="0"/>
    <x v="363"/>
    <b v="1"/>
    <s v="music/rock"/>
    <x v="1448"/>
    <n v="66.688311688311686"/>
    <x v="2"/>
    <x v="2"/>
  </r>
  <r>
    <n v="356"/>
    <x v="1697"/>
    <s v="A documentary about halibut conservation and how it impacts communities of Southeast Alaska."/>
    <n v="7500"/>
    <n v="7701.93"/>
    <x v="0"/>
    <x v="0"/>
    <s v="USD"/>
    <n v="1458152193"/>
    <x v="1698"/>
    <b v="1"/>
    <x v="350"/>
    <b v="1"/>
    <s v="film &amp; video/documentary"/>
    <x v="1449"/>
    <n v="79.401340206185566"/>
    <x v="4"/>
    <x v="14"/>
  </r>
  <r>
    <n v="3515"/>
    <x v="1698"/>
    <s v="We are casting an all-inclusive production of Shakespeare's Twelfth Night in a non-traditional performance space."/>
    <n v="3000"/>
    <n v="3080"/>
    <x v="0"/>
    <x v="0"/>
    <s v="USD"/>
    <n v="1433097171"/>
    <x v="1699"/>
    <b v="0"/>
    <x v="105"/>
    <b v="1"/>
    <s v="theater/plays"/>
    <x v="1450"/>
    <n v="66.956521739130437"/>
    <x v="3"/>
    <x v="4"/>
  </r>
  <r>
    <n v="3625"/>
    <x v="1699"/>
    <s v="Help us run Leithâ€™s acclaimed, year round pub theatre VPT as part of Edinburgh Fringe 2015. Presenting 72 short plays over two weeks."/>
    <n v="3000"/>
    <n v="3080"/>
    <x v="0"/>
    <x v="1"/>
    <s v="GBP"/>
    <n v="1435851577"/>
    <x v="1700"/>
    <b v="0"/>
    <x v="254"/>
    <b v="1"/>
    <s v="theater/plays"/>
    <x v="1450"/>
    <n v="39.487179487179489"/>
    <x v="3"/>
    <x v="4"/>
  </r>
  <r>
    <n v="321"/>
    <x v="1700"/>
    <s v="The more digital the world, the more analog our dreams._x000a_A feature documentary shot on 35mm film."/>
    <n v="35000"/>
    <n v="35932"/>
    <x v="0"/>
    <x v="2"/>
    <s v="EUR"/>
    <n v="1478605386"/>
    <x v="1701"/>
    <b v="1"/>
    <x v="77"/>
    <b v="1"/>
    <s v="film &amp; video/documentary"/>
    <x v="1451"/>
    <n v="106.62314540059347"/>
    <x v="4"/>
    <x v="14"/>
  </r>
  <r>
    <n v="3766"/>
    <x v="1701"/>
    <s v="Trapped on a stalled New York subway, seven strangers realize it's not just the train that's stuck."/>
    <n v="10000"/>
    <n v="10265.01"/>
    <x v="0"/>
    <x v="0"/>
    <s v="USD"/>
    <n v="1404360045"/>
    <x v="1702"/>
    <b v="0"/>
    <x v="151"/>
    <b v="1"/>
    <s v="theater/musical"/>
    <x v="1452"/>
    <n v="106.9271875"/>
    <x v="3"/>
    <x v="20"/>
  </r>
  <r>
    <n v="3282"/>
    <x v="1702"/>
    <s v="Two long-time pals, comedy veterans, have written a hilarious new play. Neil Simon-ish w modern social mores. Let's help them stage it."/>
    <n v="31000"/>
    <n v="31820.5"/>
    <x v="0"/>
    <x v="0"/>
    <s v="USD"/>
    <n v="1461904788"/>
    <x v="1703"/>
    <b v="0"/>
    <x v="147"/>
    <b v="1"/>
    <s v="theater/plays"/>
    <x v="1453"/>
    <n v="134.26371308016877"/>
    <x v="3"/>
    <x v="4"/>
  </r>
  <r>
    <n v="2797"/>
    <x v="1703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704"/>
    <b v="0"/>
    <x v="96"/>
    <b v="1"/>
    <s v="theater/plays"/>
    <x v="1454"/>
    <n v="87.357553191489373"/>
    <x v="3"/>
    <x v="4"/>
  </r>
  <r>
    <n v="1662"/>
    <x v="1704"/>
    <s v="I am a singer/songwriter from Miami Beach working on my first fully produced album entitled &quot;Illusion&quot;. Support independent music!!"/>
    <n v="8000"/>
    <n v="8211"/>
    <x v="0"/>
    <x v="0"/>
    <s v="USD"/>
    <n v="1325310336"/>
    <x v="1705"/>
    <b v="0"/>
    <x v="299"/>
    <b v="1"/>
    <s v="music/pop"/>
    <x v="1455"/>
    <n v="132.43548387096774"/>
    <x v="2"/>
    <x v="7"/>
  </r>
  <r>
    <n v="1668"/>
    <x v="1705"/>
    <s v="Making my debut EP &quot;Words Left In My Mind&quot; with the help of Kickstarter and all you awesome people! Thanks for the support!!"/>
    <n v="8000"/>
    <n v="8211"/>
    <x v="0"/>
    <x v="0"/>
    <s v="USD"/>
    <n v="1322454939"/>
    <x v="1706"/>
    <b v="0"/>
    <x v="430"/>
    <b v="1"/>
    <s v="music/pop"/>
    <x v="1455"/>
    <n v="70.784482758620683"/>
    <x v="2"/>
    <x v="7"/>
  </r>
  <r>
    <n v="2164"/>
    <x v="1706"/>
    <s v="South Florida roots country/rock outfit's long awaited debut record"/>
    <n v="5500"/>
    <n v="5645"/>
    <x v="0"/>
    <x v="0"/>
    <s v="USD"/>
    <n v="1466827140"/>
    <x v="1707"/>
    <b v="0"/>
    <x v="348"/>
    <b v="1"/>
    <s v="music/rock"/>
    <x v="1456"/>
    <n v="68.01204819277109"/>
    <x v="2"/>
    <x v="2"/>
  </r>
  <r>
    <n v="1538"/>
    <x v="1707"/>
    <s v="I want to travel through the National Parks to take pictures of the little things, the &quot;missed&quot; things, that people overlook."/>
    <n v="7000"/>
    <n v="7184"/>
    <x v="0"/>
    <x v="0"/>
    <s v="USD"/>
    <n v="1421952370"/>
    <x v="1708"/>
    <b v="1"/>
    <x v="105"/>
    <b v="1"/>
    <s v="photography/photobooks"/>
    <x v="1457"/>
    <n v="156.17391304347825"/>
    <x v="6"/>
    <x v="9"/>
  </r>
  <r>
    <n v="3016"/>
    <x v="1708"/>
    <s v="Let there be sound! Make our new theatre more accessible by installing a modern sound and hearing assistance system for our audience."/>
    <n v="8500"/>
    <n v="8722"/>
    <x v="0"/>
    <x v="0"/>
    <s v="USD"/>
    <n v="1405688952"/>
    <x v="1709"/>
    <b v="0"/>
    <x v="20"/>
    <b v="1"/>
    <s v="theater/spaces"/>
    <x v="1458"/>
    <n v="242.27777777777777"/>
    <x v="3"/>
    <x v="12"/>
  </r>
  <r>
    <n v="1217"/>
    <x v="1709"/>
    <s v="&quot;Either Limits Or Contradictions&quot; is a Photo Book about the pace of life, death and time passing. A Daylight Books Publication."/>
    <n v="26500"/>
    <n v="27189"/>
    <x v="0"/>
    <x v="0"/>
    <s v="USD"/>
    <n v="1468524340"/>
    <x v="1710"/>
    <b v="0"/>
    <x v="178"/>
    <b v="1"/>
    <s v="photography/photobooks"/>
    <x v="1459"/>
    <n v="148.57377049180329"/>
    <x v="6"/>
    <x v="9"/>
  </r>
  <r>
    <n v="1670"/>
    <x v="171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711"/>
    <b v="0"/>
    <x v="232"/>
    <b v="1"/>
    <s v="music/pop"/>
    <x v="1459"/>
    <n v="44.608695652173914"/>
    <x v="2"/>
    <x v="7"/>
  </r>
  <r>
    <n v="2268"/>
    <x v="1711"/>
    <s v="Chardonnay Go, the viral video with 23 million views, is now a hilarious board game for wine lovers, moms and other shameless people."/>
    <n v="28000"/>
    <n v="28728"/>
    <x v="0"/>
    <x v="0"/>
    <s v="USD"/>
    <n v="1489283915"/>
    <x v="1712"/>
    <b v="0"/>
    <x v="112"/>
    <b v="1"/>
    <s v="games/tabletop games"/>
    <x v="1459"/>
    <n v="148.08247422680412"/>
    <x v="1"/>
    <x v="1"/>
  </r>
  <r>
    <n v="2315"/>
    <x v="1712"/>
    <s v="Rice invites you to be a part of the creation of their first album and spread their message of love."/>
    <n v="2500"/>
    <n v="2565"/>
    <x v="0"/>
    <x v="0"/>
    <s v="USD"/>
    <n v="1336238743"/>
    <x v="1713"/>
    <b v="1"/>
    <x v="334"/>
    <b v="1"/>
    <s v="music/indie rock"/>
    <x v="1459"/>
    <n v="40.078125"/>
    <x v="2"/>
    <x v="13"/>
  </r>
  <r>
    <n v="3441"/>
    <x v="1713"/>
    <s v="We are producing the play Bug, by Tracy Letts.  This will be an inspiring show, and a great way to bring help to a great LA charity."/>
    <n v="2500"/>
    <n v="2565"/>
    <x v="0"/>
    <x v="0"/>
    <s v="USD"/>
    <n v="1447445820"/>
    <x v="1714"/>
    <b v="0"/>
    <x v="249"/>
    <b v="1"/>
    <s v="theater/plays"/>
    <x v="1459"/>
    <n v="59.651162790697676"/>
    <x v="3"/>
    <x v="4"/>
  </r>
  <r>
    <n v="3597"/>
    <x v="1714"/>
    <s v="&quot;I think that I have my own will. I can stop this, I tell myself. But it's not true.&quot;"/>
    <n v="2500"/>
    <n v="2565"/>
    <x v="0"/>
    <x v="0"/>
    <s v="USD"/>
    <n v="1456984740"/>
    <x v="1715"/>
    <b v="0"/>
    <x v="189"/>
    <b v="1"/>
    <s v="theater/plays"/>
    <x v="1459"/>
    <n v="77.727272727272734"/>
    <x v="3"/>
    <x v="4"/>
  </r>
  <r>
    <n v="243"/>
    <x v="1715"/>
    <s v="A Hasidic man reaches a turning point in his recovery from mental illness and addiction, and is determined to start a new life."/>
    <n v="25000"/>
    <n v="25648"/>
    <x v="0"/>
    <x v="0"/>
    <s v="USD"/>
    <n v="1393031304"/>
    <x v="1716"/>
    <b v="1"/>
    <x v="469"/>
    <b v="1"/>
    <s v="film &amp; video/documentary"/>
    <x v="1460"/>
    <n v="78.195121951219505"/>
    <x v="4"/>
    <x v="14"/>
  </r>
  <r>
    <n v="750"/>
    <x v="1716"/>
    <s v="The epic adventure of a 33 year journey surviving 4 open heart surgeries- emotionally powerful. Graphic. Honest. Funny"/>
    <n v="4444"/>
    <n v="4559"/>
    <x v="0"/>
    <x v="0"/>
    <s v="USD"/>
    <n v="1361739872"/>
    <x v="1717"/>
    <b v="0"/>
    <x v="73"/>
    <b v="1"/>
    <s v="publishing/nonfiction"/>
    <x v="1461"/>
    <n v="77.271186440677965"/>
    <x v="5"/>
    <x v="15"/>
  </r>
  <r>
    <n v="1403"/>
    <x v="1717"/>
    <s v="Gregorian Rock merges Gregorian chant with modern music. It is serene, yet pummeling. It's not for everyone, but it might be for you."/>
    <n v="4000"/>
    <n v="4103"/>
    <x v="0"/>
    <x v="0"/>
    <s v="USD"/>
    <n v="1374802235"/>
    <x v="1718"/>
    <b v="0"/>
    <x v="227"/>
    <b v="1"/>
    <s v="music/rock"/>
    <x v="1462"/>
    <n v="62.166666666666664"/>
    <x v="2"/>
    <x v="2"/>
  </r>
  <r>
    <n v="3715"/>
    <x v="1718"/>
    <s v="Vibrant contemporary political theatre, exploring the professional and human impact of the growing corporate culture in education."/>
    <n v="3500"/>
    <n v="3590"/>
    <x v="0"/>
    <x v="1"/>
    <s v="GBP"/>
    <n v="1427806320"/>
    <x v="1719"/>
    <b v="0"/>
    <x v="295"/>
    <b v="1"/>
    <s v="theater/plays"/>
    <x v="1463"/>
    <n v="132.96296296296296"/>
    <x v="3"/>
    <x v="4"/>
  </r>
  <r>
    <n v="3724"/>
    <x v="1719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20"/>
    <b v="0"/>
    <x v="253"/>
    <b v="1"/>
    <s v="theater/plays"/>
    <x v="1464"/>
    <n v="49.545505617977533"/>
    <x v="3"/>
    <x v="4"/>
  </r>
  <r>
    <n v="1661"/>
    <x v="1720"/>
    <s v="I am excited to present my debut pop project Kyana!_x000a_Piano and vocal sounds embedded in sophisticated, bold arrangements &amp; brisk beats"/>
    <n v="7900"/>
    <n v="8098"/>
    <x v="0"/>
    <x v="5"/>
    <s v="EUR"/>
    <n v="1453064400"/>
    <x v="1721"/>
    <b v="0"/>
    <x v="268"/>
    <b v="1"/>
    <s v="music/pop"/>
    <x v="1465"/>
    <n v="80.178217821782184"/>
    <x v="2"/>
    <x v="7"/>
  </r>
  <r>
    <n v="83"/>
    <x v="1721"/>
    <s v="Isaac, creator of the DreamMaker3000, finds love in his dreams with Mei his boss's wife who lives on the other side of the planet."/>
    <n v="200"/>
    <n v="205"/>
    <x v="0"/>
    <x v="1"/>
    <s v="GBP"/>
    <n v="1424604600"/>
    <x v="1722"/>
    <b v="0"/>
    <x v="175"/>
    <b v="1"/>
    <s v="film &amp; video/shorts"/>
    <x v="1466"/>
    <n v="15.76923076923077"/>
    <x v="4"/>
    <x v="6"/>
  </r>
  <r>
    <n v="535"/>
    <x v="1722"/>
    <s v="Weâ€™re producing a Northern Brexit sci-fi play for VAULT festival 2017 and we need your help!"/>
    <n v="2000"/>
    <n v="2050"/>
    <x v="0"/>
    <x v="1"/>
    <s v="GBP"/>
    <n v="1483707905"/>
    <x v="1723"/>
    <b v="0"/>
    <x v="73"/>
    <b v="1"/>
    <s v="theater/plays"/>
    <x v="1466"/>
    <n v="34.745762711864408"/>
    <x v="3"/>
    <x v="4"/>
  </r>
  <r>
    <n v="784"/>
    <x v="1723"/>
    <s v="The book I am working on now is the third is a series of rock encyclopedias. However, I am in need of funding to cover the photo costs."/>
    <n v="1000"/>
    <n v="1025"/>
    <x v="0"/>
    <x v="0"/>
    <s v="USD"/>
    <n v="1395023719"/>
    <x v="1724"/>
    <b v="0"/>
    <x v="183"/>
    <b v="1"/>
    <s v="music/rock"/>
    <x v="1466"/>
    <n v="102.5"/>
    <x v="2"/>
    <x v="2"/>
  </r>
  <r>
    <n v="2074"/>
    <x v="1724"/>
    <s v="Creating PC gaming controllers to bring your gaming experience to a new level."/>
    <n v="600"/>
    <n v="615"/>
    <x v="0"/>
    <x v="0"/>
    <s v="USD"/>
    <n v="1462564182"/>
    <x v="1725"/>
    <b v="0"/>
    <x v="5"/>
    <b v="1"/>
    <s v="technology/hardware"/>
    <x v="1466"/>
    <n v="205"/>
    <x v="0"/>
    <x v="0"/>
  </r>
  <r>
    <n v="2788"/>
    <x v="1725"/>
    <s v="MOVING FORWARD! WE HAVE REACHED GOAL BUT HAVE MORE TIME!! PLEASE CONSIDER PLEDGING."/>
    <n v="2000"/>
    <n v="2050"/>
    <x v="0"/>
    <x v="0"/>
    <s v="USD"/>
    <n v="1469811043"/>
    <x v="1726"/>
    <b v="0"/>
    <x v="135"/>
    <b v="1"/>
    <s v="theater/plays"/>
    <x v="1466"/>
    <n v="102.5"/>
    <x v="3"/>
    <x v="4"/>
  </r>
  <r>
    <n v="2791"/>
    <x v="1726"/>
    <s v="A one act play, one act cabaret focusing on various social issues to remind us that when we come together, beautiful things can happen."/>
    <n v="2000"/>
    <n v="2050"/>
    <x v="0"/>
    <x v="0"/>
    <s v="USD"/>
    <n v="1473393600"/>
    <x v="1727"/>
    <b v="0"/>
    <x v="24"/>
    <b v="1"/>
    <s v="theater/plays"/>
    <x v="1466"/>
    <n v="73.214285714285708"/>
    <x v="3"/>
    <x v="4"/>
  </r>
  <r>
    <n v="3678"/>
    <x v="1727"/>
    <s v="The Ugly Collective takes Some big Some bang to the Underbelly Venues at the Edinburgh Fringe!"/>
    <n v="2000"/>
    <n v="2050"/>
    <x v="0"/>
    <x v="1"/>
    <s v="GBP"/>
    <n v="1433076298"/>
    <x v="1728"/>
    <b v="0"/>
    <x v="257"/>
    <b v="1"/>
    <s v="theater/plays"/>
    <x v="1466"/>
    <n v="66.129032258064512"/>
    <x v="3"/>
    <x v="4"/>
  </r>
  <r>
    <n v="107"/>
    <x v="1728"/>
    <s v="PRETTY LITTLE VICTIM is a short film from the expanding community of independent Alaskan filmmakers, to be shot in Anchorage, AK"/>
    <n v="7500"/>
    <n v="7685"/>
    <x v="0"/>
    <x v="0"/>
    <s v="USD"/>
    <n v="1303688087"/>
    <x v="1729"/>
    <b v="0"/>
    <x v="381"/>
    <b v="1"/>
    <s v="film &amp; video/shorts"/>
    <x v="1467"/>
    <n v="111.37681159420291"/>
    <x v="4"/>
    <x v="6"/>
  </r>
  <r>
    <n v="2093"/>
    <x v="1729"/>
    <s v="Help Lift The Decade record their debut full length album with with Ace Enders! (The Early November, I Can Make A Mess)"/>
    <n v="1500"/>
    <n v="1537"/>
    <x v="0"/>
    <x v="0"/>
    <s v="USD"/>
    <n v="1356211832"/>
    <x v="1730"/>
    <b v="0"/>
    <x v="232"/>
    <b v="1"/>
    <s v="music/indie rock"/>
    <x v="1467"/>
    <n v="66.826086956521735"/>
    <x v="2"/>
    <x v="13"/>
  </r>
  <r>
    <n v="1897"/>
    <x v="1730"/>
    <s v="My new album produced by Paul Curreri is one of the most unique musical projects I have done. Let's finish it before the baby comes!"/>
    <n v="6350"/>
    <n v="6506"/>
    <x v="0"/>
    <x v="0"/>
    <s v="USD"/>
    <n v="1393966800"/>
    <x v="1731"/>
    <b v="0"/>
    <x v="178"/>
    <b v="1"/>
    <s v="music/indie rock"/>
    <x v="1468"/>
    <n v="35.551912568306008"/>
    <x v="2"/>
    <x v="13"/>
  </r>
  <r>
    <n v="1203"/>
    <x v="1731"/>
    <s v="reAPPEARANCES is a series of photographs shot with a digital toy camera, a visual and cultural journey through appearances."/>
    <n v="16300"/>
    <n v="16700"/>
    <x v="0"/>
    <x v="0"/>
    <s v="USD"/>
    <n v="1433083527"/>
    <x v="1732"/>
    <b v="0"/>
    <x v="268"/>
    <b v="1"/>
    <s v="photography/photobooks"/>
    <x v="1469"/>
    <n v="165.34653465346534"/>
    <x v="6"/>
    <x v="9"/>
  </r>
  <r>
    <n v="2925"/>
    <x v="1732"/>
    <s v="Help the Gold Dust Orphans bring their new musical 'SNOW WHITE AND THE SEVEN BOTTOMS' to New York City this fall!"/>
    <n v="45000"/>
    <n v="46100.69"/>
    <x v="0"/>
    <x v="0"/>
    <s v="USD"/>
    <n v="1410444068"/>
    <x v="1733"/>
    <b v="0"/>
    <x v="98"/>
    <b v="1"/>
    <s v="theater/musical"/>
    <x v="1470"/>
    <n v="231.66175879396985"/>
    <x v="3"/>
    <x v="20"/>
  </r>
  <r>
    <n v="1201"/>
    <x v="1733"/>
    <s v="Documentary book about the lives of disabled people and Chernobyl victims living in governmental institutions called Internats"/>
    <n v="6000"/>
    <n v="6146.27"/>
    <x v="0"/>
    <x v="1"/>
    <s v="GBP"/>
    <n v="1468593246"/>
    <x v="1734"/>
    <b v="0"/>
    <x v="266"/>
    <b v="1"/>
    <s v="photography/photobooks"/>
    <x v="1471"/>
    <n v="55.371801801801809"/>
    <x v="6"/>
    <x v="9"/>
  </r>
  <r>
    <n v="3498"/>
    <x v="1734"/>
    <s v="This solo show has the power to profoundly impact new mothers and those that love them and to educate &amp; change how we support them."/>
    <n v="1650"/>
    <n v="1690"/>
    <x v="0"/>
    <x v="7"/>
    <s v="CAD"/>
    <n v="1464471840"/>
    <x v="1735"/>
    <b v="0"/>
    <x v="307"/>
    <b v="1"/>
    <s v="theater/plays"/>
    <x v="1472"/>
    <n v="40.238095238095241"/>
    <x v="3"/>
    <x v="4"/>
  </r>
  <r>
    <n v="2330"/>
    <x v="1735"/>
    <s v="Help us launch our whiskey program! With your support we'll barrel and age our first whiskeys: Bourbon, Rye and an American Whiskey."/>
    <n v="35000"/>
    <n v="35848"/>
    <x v="0"/>
    <x v="0"/>
    <s v="USD"/>
    <n v="1451001600"/>
    <x v="1736"/>
    <b v="1"/>
    <x v="0"/>
    <b v="1"/>
    <s v="food/small batch"/>
    <x v="1473"/>
    <n v="219.92638036809817"/>
    <x v="7"/>
    <x v="11"/>
  </r>
  <r>
    <n v="2809"/>
    <x v="1736"/>
    <s v="Sugarglass is a Dublin based theatre company committed to international collaboration. 2016 sees the launch of their NYC division."/>
    <n v="2500"/>
    <n v="2560"/>
    <x v="0"/>
    <x v="0"/>
    <s v="USD"/>
    <n v="1459348740"/>
    <x v="1737"/>
    <b v="0"/>
    <x v="262"/>
    <b v="1"/>
    <s v="theater/plays"/>
    <x v="1474"/>
    <n v="121.9047619047619"/>
    <x v="3"/>
    <x v="4"/>
  </r>
  <r>
    <n v="3390"/>
    <x v="1737"/>
    <s v="1140 Productions adapts Shakespeare's 'Romeo and Juliet' for a contemporary audience. It's a raw, melancholic spin on the classic tale."/>
    <n v="1500"/>
    <n v="1536"/>
    <x v="0"/>
    <x v="0"/>
    <s v="USD"/>
    <n v="1405017345"/>
    <x v="1738"/>
    <b v="0"/>
    <x v="163"/>
    <b v="1"/>
    <s v="theater/plays"/>
    <x v="1474"/>
    <n v="69.818181818181813"/>
    <x v="3"/>
    <x v="4"/>
  </r>
  <r>
    <n v="3561"/>
    <x v="1738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739"/>
    <b v="0"/>
    <x v="245"/>
    <b v="1"/>
    <s v="theater/plays"/>
    <x v="1474"/>
    <n v="47.407407407407405"/>
    <x v="3"/>
    <x v="4"/>
  </r>
  <r>
    <n v="1468"/>
    <x v="1739"/>
    <s v="Destination DIY is a radio show &amp; podcast showcasing all kinds of creativity. Please help us make a new season of shows for your ears!"/>
    <n v="9500"/>
    <n v="9725"/>
    <x v="0"/>
    <x v="0"/>
    <s v="USD"/>
    <n v="1307838049"/>
    <x v="1740"/>
    <b v="1"/>
    <x v="470"/>
    <b v="1"/>
    <s v="publishing/radio &amp; podcasts"/>
    <x v="1475"/>
    <n v="33.191126279863482"/>
    <x v="5"/>
    <x v="8"/>
  </r>
  <r>
    <n v="1393"/>
    <x v="1740"/>
    <s v="Rock n' Roll tales of our times"/>
    <n v="10000"/>
    <n v="10235"/>
    <x v="0"/>
    <x v="0"/>
    <s v="USD"/>
    <n v="1470068523"/>
    <x v="1741"/>
    <b v="0"/>
    <x v="32"/>
    <b v="1"/>
    <s v="music/rock"/>
    <x v="1476"/>
    <n v="196.82692307692307"/>
    <x v="2"/>
    <x v="2"/>
  </r>
  <r>
    <n v="3225"/>
    <x v="1741"/>
    <s v="Bare Theatre brings one of Shakespeare's most accessible early comedies to life free to the public across the NC Triangle"/>
    <n v="2000"/>
    <n v="2047"/>
    <x v="0"/>
    <x v="0"/>
    <s v="USD"/>
    <n v="1464987600"/>
    <x v="1742"/>
    <b v="1"/>
    <x v="127"/>
    <b v="1"/>
    <s v="theater/plays"/>
    <x v="1476"/>
    <n v="52.487179487179489"/>
    <x v="3"/>
    <x v="4"/>
  </r>
  <r>
    <n v="3714"/>
    <x v="1742"/>
    <s v="This summer, help some of the top high school theater students from across the country come to NYC to create a world premiere play."/>
    <n v="10000"/>
    <n v="10235"/>
    <x v="0"/>
    <x v="0"/>
    <s v="USD"/>
    <n v="1432612740"/>
    <x v="1743"/>
    <b v="0"/>
    <x v="350"/>
    <b v="1"/>
    <s v="theater/plays"/>
    <x v="1476"/>
    <n v="105.51546391752578"/>
    <x v="3"/>
    <x v="4"/>
  </r>
  <r>
    <n v="3228"/>
    <x v="1743"/>
    <s v="A Season of Powerful Women. A Season of Defiance."/>
    <n v="7000"/>
    <n v="7164"/>
    <x v="0"/>
    <x v="0"/>
    <s v="USD"/>
    <n v="1450328340"/>
    <x v="1744"/>
    <b v="1"/>
    <x v="293"/>
    <b v="1"/>
    <s v="theater/plays"/>
    <x v="1477"/>
    <n v="193.62162162162161"/>
    <x v="3"/>
    <x v="4"/>
  </r>
  <r>
    <n v="3758"/>
    <x v="1744"/>
    <s v="LUIGI'S LADIES: an original one-woman musical comedy"/>
    <n v="1500"/>
    <n v="1535"/>
    <x v="0"/>
    <x v="0"/>
    <s v="USD"/>
    <n v="1400475600"/>
    <x v="1745"/>
    <b v="0"/>
    <x v="87"/>
    <b v="1"/>
    <s v="theater/musical"/>
    <x v="1478"/>
    <n v="59.03846153846154"/>
    <x v="3"/>
    <x v="20"/>
  </r>
  <r>
    <n v="3464"/>
    <x v="1745"/>
    <s v="Why Do We Know More About Kim Kardashian Than Abigail Adams?  Let's produce and publish a play about women who MAKE and MADE history!"/>
    <n v="5000"/>
    <n v="5116.18"/>
    <x v="0"/>
    <x v="0"/>
    <s v="USD"/>
    <n v="1471921637"/>
    <x v="1746"/>
    <b v="0"/>
    <x v="195"/>
    <b v="1"/>
    <s v="theater/plays"/>
    <x v="1479"/>
    <n v="55.012688172043013"/>
    <x v="3"/>
    <x v="4"/>
  </r>
  <r>
    <n v="744"/>
    <x v="1746"/>
    <s v="Join others to help create a world that is possible -- in your workplace, community and society!"/>
    <n v="5000"/>
    <n v="5116"/>
    <x v="0"/>
    <x v="0"/>
    <s v="USD"/>
    <n v="1355439503"/>
    <x v="1747"/>
    <b v="0"/>
    <x v="299"/>
    <b v="1"/>
    <s v="publishing/nonfiction"/>
    <x v="1480"/>
    <n v="82.516129032258064"/>
    <x v="5"/>
    <x v="15"/>
  </r>
  <r>
    <n v="2457"/>
    <x v="1747"/>
    <s v="If you love wine, and have ever dreamed of crafting your own. You can in 3 easy steps.  Sample~Sprinkle~Savor."/>
    <n v="23000"/>
    <n v="23530"/>
    <x v="0"/>
    <x v="0"/>
    <s v="USD"/>
    <n v="1458826056"/>
    <x v="1748"/>
    <b v="0"/>
    <x v="471"/>
    <b v="1"/>
    <s v="food/small batch"/>
    <x v="1481"/>
    <n v="189.75806451612902"/>
    <x v="7"/>
    <x v="11"/>
  </r>
  <r>
    <n v="1343"/>
    <x v="1748"/>
    <s v="Sleepman is a bio-signal monitoring wristwatch featuring smart alarm with the unique sleep enhancement and fatigue detection options!"/>
    <n v="50000"/>
    <n v="51149"/>
    <x v="1"/>
    <x v="0"/>
    <s v="USD"/>
    <n v="1471579140"/>
    <x v="1749"/>
    <b v="0"/>
    <x v="472"/>
    <b v="0"/>
    <s v="technology/wearables"/>
    <x v="1482"/>
    <n v="158.35603715170279"/>
    <x v="0"/>
    <x v="3"/>
  </r>
  <r>
    <n v="3546"/>
    <x v="1749"/>
    <s v="Help us produce this revealing play about Nazi-resistance member Dietrich Bonhoeffer and his final years of incarceration during WWII."/>
    <n v="1100"/>
    <n v="1125"/>
    <x v="0"/>
    <x v="0"/>
    <s v="USD"/>
    <n v="1427860740"/>
    <x v="1750"/>
    <b v="0"/>
    <x v="108"/>
    <b v="1"/>
    <s v="theater/plays"/>
    <x v="1483"/>
    <n v="59.210526315789473"/>
    <x v="3"/>
    <x v="4"/>
  </r>
  <r>
    <n v="2335"/>
    <x v="1750"/>
    <s v="We hand-harvest water to make flake finishing salt. We're opening a modern-day salt works in historic Gloucester, Massachusetts!"/>
    <n v="25000"/>
    <n v="25568"/>
    <x v="0"/>
    <x v="0"/>
    <s v="USD"/>
    <n v="1402494243"/>
    <x v="1751"/>
    <b v="1"/>
    <x v="401"/>
    <b v="1"/>
    <s v="food/small batch"/>
    <x v="1484"/>
    <n v="115.69230769230769"/>
    <x v="7"/>
    <x v="11"/>
  </r>
  <r>
    <n v="741"/>
    <x v="1751"/>
    <s v="A revolutionary digital mapping project of the Vilna Ghetto"/>
    <n v="13000"/>
    <n v="13293.8"/>
    <x v="0"/>
    <x v="0"/>
    <s v="USD"/>
    <n v="1370964806"/>
    <x v="1752"/>
    <b v="0"/>
    <x v="96"/>
    <b v="1"/>
    <s v="publishing/nonfiction"/>
    <x v="1485"/>
    <n v="141.42340425531913"/>
    <x v="5"/>
    <x v="15"/>
  </r>
  <r>
    <n v="2459"/>
    <x v="1752"/>
    <s v="Bringing delicious, scratch-made, baked goods to mainstreet Hopkins, MN. Specializing in cupcakes, cakes, cookies, and French macarons."/>
    <n v="30000"/>
    <n v="30675"/>
    <x v="0"/>
    <x v="0"/>
    <s v="USD"/>
    <n v="1458742685"/>
    <x v="1753"/>
    <b v="0"/>
    <x v="473"/>
    <b v="1"/>
    <s v="food/small batch"/>
    <x v="1486"/>
    <n v="108.77659574468085"/>
    <x v="7"/>
    <x v="11"/>
  </r>
  <r>
    <n v="3381"/>
    <x v="1753"/>
    <s v="A creative art therapy project for Syrian children. Romeo &amp; Juliet are lovers separated by war. Romeo in Jordan &amp; Juliet in Syria."/>
    <n v="4000"/>
    <n v="4090"/>
    <x v="0"/>
    <x v="0"/>
    <s v="USD"/>
    <n v="1426044383"/>
    <x v="1754"/>
    <b v="0"/>
    <x v="201"/>
    <b v="1"/>
    <s v="theater/plays"/>
    <x v="1486"/>
    <n v="85.208333333333329"/>
    <x v="3"/>
    <x v="4"/>
  </r>
  <r>
    <n v="2018"/>
    <x v="1754"/>
    <s v="Scriba puts creative control back in your hands. Its flexible body and dynamic squeeze motion responding beautifully to your touch."/>
    <n v="65000"/>
    <n v="66458.23"/>
    <x v="0"/>
    <x v="9"/>
    <s v="EUR"/>
    <n v="1439455609"/>
    <x v="1755"/>
    <b v="1"/>
    <x v="474"/>
    <b v="1"/>
    <s v="technology/hardware"/>
    <x v="1487"/>
    <n v="147.68495555555555"/>
    <x v="0"/>
    <x v="0"/>
  </r>
  <r>
    <n v="2713"/>
    <x v="1755"/>
    <s v="Help support the Acro-Cats kitten and cat rescue and adoption effort! They need a bus to continue finding felines homes across the US."/>
    <n v="150000"/>
    <n v="153362"/>
    <x v="0"/>
    <x v="0"/>
    <s v="USD"/>
    <n v="1450971684"/>
    <x v="1756"/>
    <b v="1"/>
    <x v="475"/>
    <b v="1"/>
    <s v="theater/spaces"/>
    <x v="1488"/>
    <n v="108.00140845070422"/>
    <x v="3"/>
    <x v="12"/>
  </r>
  <r>
    <n v="3542"/>
    <x v="1756"/>
    <s v="Ancient Greece. Giddy, champagne soaked debauchery celebrating the Trojan War's end leads to a shocking and deadly surprise."/>
    <n v="5500"/>
    <n v="5623"/>
    <x v="0"/>
    <x v="0"/>
    <s v="USD"/>
    <n v="1410099822"/>
    <x v="1757"/>
    <b v="0"/>
    <x v="259"/>
    <b v="1"/>
    <s v="theater/plays"/>
    <x v="1489"/>
    <n v="66.152941176470591"/>
    <x v="3"/>
    <x v="4"/>
  </r>
  <r>
    <n v="1293"/>
    <x v="1757"/>
    <s v="Invest in the world premiere of WORSE THAN TIGERS at ACT, and in the future of Seattle's newest, female-led theatre company: RED STAGE."/>
    <n v="15000"/>
    <n v="15335"/>
    <x v="0"/>
    <x v="0"/>
    <s v="USD"/>
    <n v="1447523371"/>
    <x v="1758"/>
    <b v="0"/>
    <x v="89"/>
    <b v="1"/>
    <s v="theater/plays"/>
    <x v="1490"/>
    <n v="127.79166666666667"/>
    <x v="3"/>
    <x v="4"/>
  </r>
  <r>
    <n v="1213"/>
    <x v="1758"/>
    <s v="A collection of 97 colour photographs showcasing Iceland's spectacular scenery, beautifully presented in 128 page hardcover book."/>
    <n v="6500"/>
    <n v="6645"/>
    <x v="0"/>
    <x v="1"/>
    <s v="GBP"/>
    <n v="1485886100"/>
    <x v="1759"/>
    <b v="0"/>
    <x v="116"/>
    <b v="1"/>
    <s v="photography/photobooks"/>
    <x v="1491"/>
    <n v="61.527777777777779"/>
    <x v="6"/>
    <x v="9"/>
  </r>
  <r>
    <n v="1347"/>
    <x v="1759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60"/>
    <b v="0"/>
    <x v="257"/>
    <b v="1"/>
    <s v="publishing/nonfiction"/>
    <x v="1492"/>
    <n v="82.41935483870968"/>
    <x v="5"/>
    <x v="15"/>
  </r>
  <r>
    <n v="3186"/>
    <x v="1760"/>
    <s v="Honest is an exciting and dark new play by Bristol based writer Alice Nicholas, touring the South of England and London this October."/>
    <n v="3200"/>
    <n v="3270"/>
    <x v="0"/>
    <x v="1"/>
    <s v="GBP"/>
    <n v="1410901200"/>
    <x v="1761"/>
    <b v="1"/>
    <x v="251"/>
    <b v="1"/>
    <s v="theater/plays"/>
    <x v="1493"/>
    <n v="46.714285714285715"/>
    <x v="3"/>
    <x v="4"/>
  </r>
  <r>
    <n v="3338"/>
    <x v="1761"/>
    <s v="Join Estelle Parsons in support of Theater That Looks and Sounds Like America"/>
    <n v="15000"/>
    <n v="15327"/>
    <x v="0"/>
    <x v="0"/>
    <s v="USD"/>
    <n v="1487944080"/>
    <x v="1762"/>
    <b v="0"/>
    <x v="149"/>
    <b v="1"/>
    <s v="theater/plays"/>
    <x v="1494"/>
    <n v="136.84821428571428"/>
    <x v="3"/>
    <x v="4"/>
  </r>
  <r>
    <n v="415"/>
    <x v="1762"/>
    <s v="Two Canadians document their comic misadventures South of the border seeking the American Dream, trivial pursuits and giant breakfasts!"/>
    <n v="1400"/>
    <n v="1430.06"/>
    <x v="0"/>
    <x v="7"/>
    <s v="CAD"/>
    <n v="1413547200"/>
    <x v="1763"/>
    <b v="0"/>
    <x v="262"/>
    <b v="1"/>
    <s v="film &amp; video/documentary"/>
    <x v="1495"/>
    <n v="68.09809523809524"/>
    <x v="4"/>
    <x v="14"/>
  </r>
  <r>
    <n v="3214"/>
    <x v="1763"/>
    <s v="Sexting, selfies and social media pressures that affect young people  connected 24/7.  Mistakes happen but now they can remain forever!"/>
    <n v="12000"/>
    <n v="12256"/>
    <x v="0"/>
    <x v="1"/>
    <s v="GBP"/>
    <n v="1452038100"/>
    <x v="1764"/>
    <b v="1"/>
    <x v="250"/>
    <b v="1"/>
    <s v="theater/plays"/>
    <x v="1496"/>
    <n v="106.57391304347826"/>
    <x v="3"/>
    <x v="4"/>
  </r>
  <r>
    <n v="2527"/>
    <x v="1764"/>
    <s v="Five Programs of Benjamin Britten's vocal works featuring over 20 extraordinary vocalists and pianists."/>
    <n v="4000"/>
    <n v="4085"/>
    <x v="0"/>
    <x v="0"/>
    <s v="USD"/>
    <n v="1382068740"/>
    <x v="1765"/>
    <b v="0"/>
    <x v="326"/>
    <b v="1"/>
    <s v="music/classical music"/>
    <x v="1497"/>
    <n v="57.535211267605632"/>
    <x v="2"/>
    <x v="18"/>
  </r>
  <r>
    <n v="1854"/>
    <x v="1765"/>
    <s v="After much anticipation, I'm finally releasing my first album, &quot;In Technicolor&quot;! Let's join forces and get it done right!"/>
    <n v="15000"/>
    <n v="15318.55"/>
    <x v="0"/>
    <x v="0"/>
    <s v="USD"/>
    <n v="1369355437"/>
    <x v="1766"/>
    <b v="0"/>
    <x v="343"/>
    <b v="1"/>
    <s v="music/rock"/>
    <x v="1498"/>
    <n v="88.037643678160919"/>
    <x v="2"/>
    <x v="2"/>
  </r>
  <r>
    <n v="520"/>
    <x v="1766"/>
    <s v="Tim Arthur's 21st anniversary sell-out production of his 'chilling' and 'sinister' ghostly thriller returns to the Edinburgh Fringe!"/>
    <n v="5000"/>
    <n v="5105"/>
    <x v="0"/>
    <x v="1"/>
    <s v="GBP"/>
    <n v="1449766261"/>
    <x v="1767"/>
    <b v="0"/>
    <x v="204"/>
    <b v="1"/>
    <s v="theater/plays"/>
    <x v="1499"/>
    <n v="150.14705882352942"/>
    <x v="3"/>
    <x v="4"/>
  </r>
  <r>
    <n v="1037"/>
    <x v="1767"/>
    <s v="A Special 10th Anniversary Re-Release of Ender Bowen's third album, LEMONYMOUS, with a companion CD of alternate takes and remixes."/>
    <n v="1000"/>
    <n v="1021"/>
    <x v="0"/>
    <x v="0"/>
    <s v="USD"/>
    <n v="1431925200"/>
    <x v="1768"/>
    <b v="0"/>
    <x v="262"/>
    <b v="1"/>
    <s v="music/electronic music"/>
    <x v="1499"/>
    <n v="48.61904761904762"/>
    <x v="2"/>
    <x v="10"/>
  </r>
  <r>
    <n v="3218"/>
    <x v="1768"/>
    <s v="A brave &amp; relevant play that looks at the lives of 7 real women who served in the US Armed Forces. Authentic stories that need telling."/>
    <n v="12000"/>
    <n v="12252"/>
    <x v="0"/>
    <x v="1"/>
    <s v="GBP"/>
    <n v="1419984000"/>
    <x v="1769"/>
    <b v="1"/>
    <x v="358"/>
    <b v="1"/>
    <s v="theater/plays"/>
    <x v="1499"/>
    <n v="66.586956521739125"/>
    <x v="3"/>
    <x v="4"/>
  </r>
  <r>
    <n v="3267"/>
    <x v="1769"/>
    <s v="Experience the great American novel like never before.... Through the magic of live storytelling in an epic and threadbare sort of way."/>
    <n v="15000"/>
    <n v="15315"/>
    <x v="0"/>
    <x v="0"/>
    <s v="USD"/>
    <n v="1437156660"/>
    <x v="1770"/>
    <b v="1"/>
    <x v="449"/>
    <b v="1"/>
    <s v="theater/plays"/>
    <x v="1499"/>
    <n v="53.177083333333336"/>
    <x v="3"/>
    <x v="4"/>
  </r>
  <r>
    <n v="3837"/>
    <x v="1770"/>
    <s v="A high-flying French farce with the thrust of a well-tuned jet engine"/>
    <n v="2000"/>
    <n v="2042"/>
    <x v="0"/>
    <x v="1"/>
    <s v="GBP"/>
    <n v="1435947758"/>
    <x v="1771"/>
    <b v="0"/>
    <x v="118"/>
    <b v="1"/>
    <s v="theater/plays"/>
    <x v="1499"/>
    <n v="120.11764705882354"/>
    <x v="3"/>
    <x v="4"/>
  </r>
  <r>
    <n v="33"/>
    <x v="1771"/>
    <s v="3 best friends balance their work, personal and private lives while finding time for their imaginary friends (who are 3 puppets)."/>
    <n v="5250"/>
    <n v="5360"/>
    <x v="0"/>
    <x v="0"/>
    <s v="USD"/>
    <n v="1447001501"/>
    <x v="1772"/>
    <b v="0"/>
    <x v="334"/>
    <b v="1"/>
    <s v="film &amp; video/television"/>
    <x v="1500"/>
    <n v="83.75"/>
    <x v="4"/>
    <x v="16"/>
  </r>
  <r>
    <n v="344"/>
    <x v="1772"/>
    <s v="In the mountains where they once fought, Bosnian veterans defend a herd of wild horses and find a new kind of freedom for themselves."/>
    <n v="33500"/>
    <n v="34198"/>
    <x v="0"/>
    <x v="0"/>
    <s v="USD"/>
    <n v="1433125200"/>
    <x v="1773"/>
    <b v="1"/>
    <x v="476"/>
    <b v="1"/>
    <s v="film &amp; video/documentary"/>
    <x v="1501"/>
    <n v="119.99298245614035"/>
    <x v="4"/>
    <x v="14"/>
  </r>
  <r>
    <n v="1886"/>
    <x v="1773"/>
    <s v="Help the New York - based independent prog-rock band Invisible House create their new album called &quot;a history of the world&quot;"/>
    <n v="1200"/>
    <n v="1225"/>
    <x v="0"/>
    <x v="0"/>
    <s v="USD"/>
    <n v="1415832338"/>
    <x v="1774"/>
    <b v="0"/>
    <x v="231"/>
    <b v="1"/>
    <s v="music/indie rock"/>
    <x v="1502"/>
    <n v="42.241379310344826"/>
    <x v="2"/>
    <x v="13"/>
  </r>
  <r>
    <n v="2929"/>
    <x v="1774"/>
    <s v="Help fund ROCKT's first production!  We want to bring musical theater to kids who have limited access to it, and offer it free to kids."/>
    <n v="8000"/>
    <n v="8165.55"/>
    <x v="0"/>
    <x v="0"/>
    <s v="USD"/>
    <n v="1401024758"/>
    <x v="1775"/>
    <b v="0"/>
    <x v="192"/>
    <b v="1"/>
    <s v="theater/musical"/>
    <x v="1503"/>
    <n v="255.17343750000001"/>
    <x v="3"/>
    <x v="20"/>
  </r>
  <r>
    <n v="2982"/>
    <x v="1775"/>
    <s v="Renovating this historical landmark, into an arts venue and theatre space for the community."/>
    <n v="5000"/>
    <n v="5103"/>
    <x v="0"/>
    <x v="1"/>
    <s v="GBP"/>
    <n v="1455208143"/>
    <x v="1776"/>
    <b v="1"/>
    <x v="73"/>
    <b v="1"/>
    <s v="theater/spaces"/>
    <x v="1504"/>
    <n v="86.491525423728817"/>
    <x v="3"/>
    <x v="12"/>
  </r>
  <r>
    <n v="3472"/>
    <x v="1776"/>
    <s v="Raising funds for Dandelion Theatre's Chicago production of 'Body Awareness' by the Pulitzer Prize-winning playwright Annie Baker."/>
    <n v="2000"/>
    <n v="2041"/>
    <x v="0"/>
    <x v="0"/>
    <s v="USD"/>
    <n v="1415253540"/>
    <x v="1777"/>
    <b v="0"/>
    <x v="232"/>
    <b v="1"/>
    <s v="theater/plays"/>
    <x v="1505"/>
    <n v="88.739130434782609"/>
    <x v="3"/>
    <x v="4"/>
  </r>
  <r>
    <n v="3723"/>
    <x v="1777"/>
    <s v="Saltmine Theatre Company present Beauty and the Beast:"/>
    <n v="4500"/>
    <n v="4592"/>
    <x v="0"/>
    <x v="1"/>
    <s v="GBP"/>
    <n v="1417374262"/>
    <x v="1778"/>
    <b v="0"/>
    <x v="271"/>
    <b v="1"/>
    <s v="theater/plays"/>
    <x v="1506"/>
    <n v="72.888888888888886"/>
    <x v="3"/>
    <x v="4"/>
  </r>
  <r>
    <n v="3224"/>
    <x v="1778"/>
    <s v="Neil LaBute and Marco Calvani reunite once again for the unique, international collaboration that is ADA: Author directing Author."/>
    <n v="30000"/>
    <n v="30610"/>
    <x v="0"/>
    <x v="0"/>
    <s v="USD"/>
    <n v="1484024400"/>
    <x v="1779"/>
    <b v="1"/>
    <x v="477"/>
    <b v="1"/>
    <s v="theater/plays"/>
    <x v="1507"/>
    <n v="141.71296296296296"/>
    <x v="3"/>
    <x v="4"/>
  </r>
  <r>
    <n v="3659"/>
    <x v="1779"/>
    <s v="We want you to analyze while we dramatize if people who romanticize can recognize true love in a disguise."/>
    <n v="3000"/>
    <n v="3061"/>
    <x v="0"/>
    <x v="0"/>
    <s v="USD"/>
    <n v="1426775940"/>
    <x v="1780"/>
    <b v="0"/>
    <x v="175"/>
    <b v="1"/>
    <s v="theater/plays"/>
    <x v="1507"/>
    <n v="235.46153846153845"/>
    <x v="3"/>
    <x v="4"/>
  </r>
  <r>
    <n v="343"/>
    <x v="1780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81"/>
    <b v="1"/>
    <x v="478"/>
    <b v="1"/>
    <s v="film &amp; video/documentary"/>
    <x v="1508"/>
    <n v="58.413339694656486"/>
    <x v="4"/>
    <x v="14"/>
  </r>
  <r>
    <n v="3305"/>
    <x v="1781"/>
    <s v="The Judgement of Paris is an exciting, inspirational poem set to run Oct. 2, 3 &amp; 4 at Plays &amp; Players, but we need funding and fans."/>
    <n v="4000"/>
    <n v="4081"/>
    <x v="0"/>
    <x v="0"/>
    <s v="USD"/>
    <n v="1438374748"/>
    <x v="1782"/>
    <b v="0"/>
    <x v="135"/>
    <b v="1"/>
    <s v="theater/plays"/>
    <x v="1509"/>
    <n v="204.05"/>
    <x v="3"/>
    <x v="4"/>
  </r>
  <r>
    <n v="758"/>
    <x v="1782"/>
    <s v="I am publishing my book, Waiting on Humanity and need some finishing funds to do so."/>
    <n v="2500"/>
    <n v="2550"/>
    <x v="0"/>
    <x v="0"/>
    <s v="USD"/>
    <n v="1286568268"/>
    <x v="1783"/>
    <b v="0"/>
    <x v="108"/>
    <b v="1"/>
    <s v="publishing/nonfiction"/>
    <x v="1510"/>
    <n v="134.21052631578948"/>
    <x v="5"/>
    <x v="15"/>
  </r>
  <r>
    <n v="2614"/>
    <x v="1783"/>
    <s v="Middle-schoolers designed a microgravity experiment that's going to the ISS! Help us send them to the launch in Wallops Island, VA."/>
    <n v="10500"/>
    <n v="10710"/>
    <x v="0"/>
    <x v="0"/>
    <s v="USD"/>
    <n v="1398834000"/>
    <x v="1784"/>
    <b v="1"/>
    <x v="355"/>
    <b v="1"/>
    <s v="technology/space exploration"/>
    <x v="1510"/>
    <n v="107.1"/>
    <x v="0"/>
    <x v="5"/>
  </r>
  <r>
    <n v="2974"/>
    <x v="1784"/>
    <s v="Known for producing gritty new work, TheatreFIRST presents an exciting new romantic comedy by the hottest playwright in the country."/>
    <n v="5000"/>
    <n v="5100"/>
    <x v="0"/>
    <x v="0"/>
    <s v="USD"/>
    <n v="1411695300"/>
    <x v="1785"/>
    <b v="0"/>
    <x v="191"/>
    <b v="1"/>
    <s v="theater/plays"/>
    <x v="1510"/>
    <n v="58.620689655172413"/>
    <x v="3"/>
    <x v="4"/>
  </r>
  <r>
    <n v="3526"/>
    <x v="1785"/>
    <s v="By day we perform Acts of Kindness, by night we perform free theater, all sustained by the love of our neighbors, not ticket prices."/>
    <n v="3300"/>
    <n v="3366"/>
    <x v="0"/>
    <x v="0"/>
    <s v="USD"/>
    <n v="1461823140"/>
    <x v="1786"/>
    <b v="0"/>
    <x v="204"/>
    <b v="1"/>
    <s v="theater/plays"/>
    <x v="1510"/>
    <n v="99"/>
    <x v="3"/>
    <x v="4"/>
  </r>
  <r>
    <n v="3549"/>
    <x v="1786"/>
    <s v="Help us bring to life tales of hardship, danger and community of extraordinary women working in WW1 munitions factories."/>
    <n v="1000"/>
    <n v="1020"/>
    <x v="0"/>
    <x v="1"/>
    <s v="GBP"/>
    <n v="1441358873"/>
    <x v="1787"/>
    <b v="0"/>
    <x v="307"/>
    <b v="1"/>
    <s v="theater/plays"/>
    <x v="1510"/>
    <n v="24.285714285714285"/>
    <x v="3"/>
    <x v="4"/>
  </r>
  <r>
    <n v="1295"/>
    <x v="1787"/>
    <s v="We had everything sorted for the Fringe, but now our accommodation and Edinburgh angel have fallen through. We're needing vital help."/>
    <n v="2500"/>
    <n v="2549"/>
    <x v="0"/>
    <x v="1"/>
    <s v="GBP"/>
    <n v="1438189200"/>
    <x v="1788"/>
    <b v="0"/>
    <x v="334"/>
    <b v="1"/>
    <s v="theater/plays"/>
    <x v="1511"/>
    <n v="39.828125"/>
    <x v="3"/>
    <x v="4"/>
  </r>
  <r>
    <n v="2334"/>
    <x v="1788"/>
    <s v="Help us get our delicious, organic, artisanal frozen pops on grocery store shelves in the Baltimore &amp; DC areas."/>
    <n v="4000"/>
    <n v="4078"/>
    <x v="0"/>
    <x v="0"/>
    <s v="USD"/>
    <n v="1415208840"/>
    <x v="1789"/>
    <b v="1"/>
    <x v="237"/>
    <b v="1"/>
    <s v="food/small batch"/>
    <x v="1512"/>
    <n v="60.865671641791046"/>
    <x v="7"/>
    <x v="11"/>
  </r>
  <r>
    <n v="3354"/>
    <x v="1789"/>
    <s v="Help Strangeloop Theatre create and support new work by sponsoring our 2015-2016 season."/>
    <n v="3000"/>
    <n v="3058"/>
    <x v="0"/>
    <x v="0"/>
    <s v="USD"/>
    <n v="1446091260"/>
    <x v="1790"/>
    <b v="0"/>
    <x v="214"/>
    <b v="1"/>
    <s v="theater/plays"/>
    <x v="1513"/>
    <n v="55.6"/>
    <x v="3"/>
    <x v="4"/>
  </r>
  <r>
    <n v="759"/>
    <x v="1790"/>
    <s v="Help me search for the lost ruins of the UK. A unique guide to  lesser known and somewhat known ruins of Britain."/>
    <n v="5000"/>
    <n v="5096"/>
    <x v="0"/>
    <x v="1"/>
    <s v="GBP"/>
    <n v="1404892539"/>
    <x v="1791"/>
    <b v="0"/>
    <x v="165"/>
    <b v="1"/>
    <s v="publishing/nonfiction"/>
    <x v="1514"/>
    <n v="51.474747474747474"/>
    <x v="5"/>
    <x v="15"/>
  </r>
  <r>
    <n v="1763"/>
    <x v="1791"/>
    <s v="Hardcover photo book featuring bold, beautiful, confident models and coffee tables in outrageous juxtaposition with the backgrounds."/>
    <n v="12000"/>
    <n v="12229"/>
    <x v="0"/>
    <x v="0"/>
    <s v="USD"/>
    <n v="1477255840"/>
    <x v="1792"/>
    <b v="0"/>
    <x v="373"/>
    <b v="1"/>
    <s v="photography/photobooks"/>
    <x v="1515"/>
    <n v="103.63559322033899"/>
    <x v="6"/>
    <x v="9"/>
  </r>
  <r>
    <n v="755"/>
    <x v="1792"/>
    <s v="The hilarious new book about RAGBRAI, America's greatest event that you've never heard of. Crotch lube is entirely optional."/>
    <n v="2500"/>
    <n v="2547.69"/>
    <x v="0"/>
    <x v="0"/>
    <s v="USD"/>
    <n v="1369010460"/>
    <x v="1793"/>
    <b v="0"/>
    <x v="344"/>
    <b v="1"/>
    <s v="publishing/nonfiction"/>
    <x v="1516"/>
    <n v="37.466029411764708"/>
    <x v="5"/>
    <x v="15"/>
  </r>
  <r>
    <n v="3548"/>
    <x v="1793"/>
    <s v="We're putting together a production of THE UNDERSTUDY by Theresa Rebeck and hope you'll help us share this story."/>
    <n v="2100"/>
    <n v="2140"/>
    <x v="0"/>
    <x v="0"/>
    <s v="USD"/>
    <n v="1457139600"/>
    <x v="1794"/>
    <b v="0"/>
    <x v="175"/>
    <b v="1"/>
    <s v="theater/plays"/>
    <x v="1517"/>
    <n v="164.61538461538461"/>
    <x v="3"/>
    <x v="4"/>
  </r>
  <r>
    <n v="57"/>
    <x v="1794"/>
    <s v="An entertainment network built with a focus of uniting our community with quality, relevant live and scripted entertainment."/>
    <n v="15000"/>
    <n v="15285"/>
    <x v="0"/>
    <x v="0"/>
    <s v="USD"/>
    <n v="1429991962"/>
    <x v="1795"/>
    <b v="0"/>
    <x v="381"/>
    <b v="1"/>
    <s v="film &amp; video/television"/>
    <x v="1518"/>
    <n v="221.52173913043478"/>
    <x v="4"/>
    <x v="16"/>
  </r>
  <r>
    <n v="1853"/>
    <x v="1795"/>
    <s v="The money will go towards our debut EP being Recorded mixed by Andrew Baylis and mastered by Drew Fulk of Think Sound Studios."/>
    <n v="800"/>
    <n v="815"/>
    <x v="0"/>
    <x v="0"/>
    <s v="USD"/>
    <n v="1352860017"/>
    <x v="1796"/>
    <b v="0"/>
    <x v="103"/>
    <b v="1"/>
    <s v="music/rock"/>
    <x v="1519"/>
    <n v="58.214285714285715"/>
    <x v="2"/>
    <x v="2"/>
  </r>
  <r>
    <n v="1348"/>
    <x v="1796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97"/>
    <b v="0"/>
    <x v="87"/>
    <b v="1"/>
    <s v="publishing/nonfiction"/>
    <x v="1520"/>
    <n v="230.19230769230768"/>
    <x v="5"/>
    <x v="15"/>
  </r>
  <r>
    <n v="3401"/>
    <x v="1797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798"/>
    <b v="0"/>
    <x v="227"/>
    <b v="1"/>
    <s v="theater/plays"/>
    <x v="1521"/>
    <n v="44.757575757575758"/>
    <x v="3"/>
    <x v="4"/>
  </r>
  <r>
    <n v="2548"/>
    <x v="1798"/>
    <s v="This is the embryo of the change for future ecosystem of musical art  in Indonesia. Please support us to realize our program on Oct 9!"/>
    <n v="6000"/>
    <n v="6111"/>
    <x v="0"/>
    <x v="3"/>
    <s v="EUR"/>
    <n v="1475209620"/>
    <x v="1799"/>
    <b v="0"/>
    <x v="293"/>
    <b v="1"/>
    <s v="music/classical music"/>
    <x v="1522"/>
    <n v="165.16216216216216"/>
    <x v="2"/>
    <x v="18"/>
  </r>
  <r>
    <n v="2802"/>
    <x v="1799"/>
    <s v="An honest &amp; inspiring journey with cancer, discovery of self-mortality &amp; celebration of life. Winner of IdeasTap Underbelly Award 2015."/>
    <n v="3000"/>
    <n v="3055"/>
    <x v="0"/>
    <x v="1"/>
    <s v="GBP"/>
    <n v="1438875107"/>
    <x v="1800"/>
    <b v="0"/>
    <x v="160"/>
    <b v="1"/>
    <s v="theater/plays"/>
    <x v="1523"/>
    <n v="33.944444444444443"/>
    <x v="3"/>
    <x v="4"/>
  </r>
  <r>
    <n v="3551"/>
    <x v="1800"/>
    <s v="UASPA is a performing arts high school producing its 2014 Theatre Showcase featuring our strongest performances and original work."/>
    <n v="1500"/>
    <n v="1527.5"/>
    <x v="0"/>
    <x v="0"/>
    <s v="USD"/>
    <n v="1400796420"/>
    <x v="1801"/>
    <b v="0"/>
    <x v="36"/>
    <b v="1"/>
    <s v="theater/plays"/>
    <x v="1523"/>
    <n v="61.1"/>
    <x v="3"/>
    <x v="4"/>
  </r>
  <r>
    <n v="330"/>
    <x v="1801"/>
    <s v="A film project that will compel decision makers to conserve iconic NH landscapes at risk due to an electricity transmission project."/>
    <n v="35000"/>
    <n v="35640"/>
    <x v="0"/>
    <x v="0"/>
    <s v="USD"/>
    <n v="1368763140"/>
    <x v="1802"/>
    <b v="1"/>
    <x v="371"/>
    <b v="1"/>
    <s v="film &amp; video/documentary"/>
    <x v="1524"/>
    <n v="104.82352941176471"/>
    <x v="4"/>
    <x v="14"/>
  </r>
  <r>
    <n v="3253"/>
    <x v="1802"/>
    <s v="Can you ever truly feel what someone else is feeling?_x000a_Do you want to?"/>
    <n v="20000"/>
    <n v="20365"/>
    <x v="0"/>
    <x v="0"/>
    <s v="USD"/>
    <n v="1473306300"/>
    <x v="1803"/>
    <b v="1"/>
    <x v="250"/>
    <b v="1"/>
    <s v="theater/plays"/>
    <x v="1525"/>
    <n v="177.08695652173913"/>
    <x v="3"/>
    <x v="4"/>
  </r>
  <r>
    <n v="3626"/>
    <x v="1803"/>
    <s v="The first four-week performance run for our dance-theatre company, Geste Records, to be performed at The Yard Theatre in September."/>
    <n v="4000"/>
    <n v="4073"/>
    <x v="0"/>
    <x v="1"/>
    <s v="GBP"/>
    <n v="1408204857"/>
    <x v="1804"/>
    <b v="0"/>
    <x v="201"/>
    <b v="1"/>
    <s v="theater/plays"/>
    <x v="1525"/>
    <n v="84.854166666666671"/>
    <x v="3"/>
    <x v="4"/>
  </r>
  <r>
    <n v="3156"/>
    <x v="1804"/>
    <s v="First Love/Worst Love is an examination of love and its mutability, as expressed through twelve stories and five actors on one stage."/>
    <n v="5500"/>
    <n v="5600"/>
    <x v="0"/>
    <x v="0"/>
    <s v="USD"/>
    <n v="1338591144"/>
    <x v="1805"/>
    <b v="1"/>
    <x v="253"/>
    <b v="1"/>
    <s v="theater/plays"/>
    <x v="1526"/>
    <n v="62.921348314606739"/>
    <x v="3"/>
    <x v="4"/>
  </r>
  <r>
    <n v="1251"/>
    <x v="1805"/>
    <s v="A tour of europe with 3 memphis artist, Jack Oblivian, Harlan T Bobo and Shawn Cripps."/>
    <n v="6000"/>
    <n v="6108"/>
    <x v="0"/>
    <x v="0"/>
    <s v="USD"/>
    <n v="1316979167"/>
    <x v="1806"/>
    <b v="1"/>
    <x v="181"/>
    <b v="1"/>
    <s v="music/rock"/>
    <x v="1527"/>
    <n v="82.540540540540547"/>
    <x v="2"/>
    <x v="2"/>
  </r>
  <r>
    <n v="1267"/>
    <x v="1806"/>
    <s v="A Rock 'n Roll album with plenty of indie guitar swagger. Fresh tunes that are a continuation of my early '90s shoegaze daze."/>
    <n v="22000"/>
    <n v="22396"/>
    <x v="0"/>
    <x v="0"/>
    <s v="USD"/>
    <n v="1374674558"/>
    <x v="1807"/>
    <b v="1"/>
    <x v="37"/>
    <b v="1"/>
    <s v="music/rock"/>
    <x v="1527"/>
    <n v="140.85534591194968"/>
    <x v="2"/>
    <x v="2"/>
  </r>
  <r>
    <n v="1271"/>
    <x v="1807"/>
    <s v="Flav Martin's 30-year overnight success project pretty much says it all. Dedicated to parenting, she's off to school, back to La musica"/>
    <n v="7500"/>
    <n v="7635"/>
    <x v="0"/>
    <x v="0"/>
    <s v="USD"/>
    <n v="1384363459"/>
    <x v="1808"/>
    <b v="1"/>
    <x v="257"/>
    <b v="1"/>
    <s v="music/rock"/>
    <x v="1527"/>
    <n v="246.29032258064515"/>
    <x v="2"/>
    <x v="2"/>
  </r>
  <r>
    <n v="3286"/>
    <x v="1808"/>
    <s v="An ensemble-driven play inspired by real-life accounts about six young women who lost their fathers on 9/11. August 2016 at FringeNYC!"/>
    <n v="15000"/>
    <n v="15265"/>
    <x v="0"/>
    <x v="0"/>
    <s v="USD"/>
    <n v="1471291782"/>
    <x v="1809"/>
    <b v="0"/>
    <x v="223"/>
    <b v="1"/>
    <s v="theater/plays"/>
    <x v="1528"/>
    <n v="125.12295081967213"/>
    <x v="3"/>
    <x v="4"/>
  </r>
  <r>
    <n v="1841"/>
    <x v="1809"/>
    <s v="Hard Rock with a Positive Message. Help us fund, release and promote our debut EP!"/>
    <n v="2000"/>
    <n v="2035"/>
    <x v="0"/>
    <x v="0"/>
    <s v="USD"/>
    <n v="1400561940"/>
    <x v="1810"/>
    <b v="0"/>
    <x v="390"/>
    <b v="1"/>
    <s v="music/rock"/>
    <x v="1529"/>
    <n v="50.875"/>
    <x v="2"/>
    <x v="2"/>
  </r>
  <r>
    <n v="3782"/>
    <x v="1810"/>
    <s v="No Horizon.  A unique musical inspired by the remarkable, forgotten story of Nicholas Saunderson - a tale of passion and aspiration."/>
    <n v="2000"/>
    <n v="2035"/>
    <x v="0"/>
    <x v="1"/>
    <s v="GBP"/>
    <n v="1469401200"/>
    <x v="1811"/>
    <b v="0"/>
    <x v="295"/>
    <b v="1"/>
    <s v="theater/musical"/>
    <x v="1529"/>
    <n v="75.370370370370367"/>
    <x v="3"/>
    <x v="20"/>
  </r>
  <r>
    <n v="3298"/>
    <x v="1811"/>
    <s v="A stylishly sinister story about blood, guns, and raw ambition. You can help Great Minds bring the world's most dangerous play to life!"/>
    <n v="10000"/>
    <n v="10173"/>
    <x v="0"/>
    <x v="0"/>
    <s v="USD"/>
    <n v="1442102400"/>
    <x v="1812"/>
    <b v="0"/>
    <x v="263"/>
    <b v="1"/>
    <s v="theater/plays"/>
    <x v="1530"/>
    <n v="141.29166666666666"/>
    <x v="3"/>
    <x v="4"/>
  </r>
  <r>
    <n v="2638"/>
    <x v="1812"/>
    <s v="The second round of funding for the most amazing project ever where a high school freshman is sending pie into SPACE!!!"/>
    <n v="347"/>
    <n v="353"/>
    <x v="0"/>
    <x v="0"/>
    <s v="USD"/>
    <n v="1421358895"/>
    <x v="1813"/>
    <b v="0"/>
    <x v="103"/>
    <b v="1"/>
    <s v="technology/space exploration"/>
    <x v="1531"/>
    <n v="25.214285714285715"/>
    <x v="0"/>
    <x v="5"/>
  </r>
  <r>
    <n v="1622"/>
    <x v="1813"/>
    <s v="Join in PrincessFrank's conquest of the Rock&amp;Roll kingdom! Pledge your support and help him claim the throne of Rock!"/>
    <n v="6900"/>
    <n v="7019"/>
    <x v="0"/>
    <x v="0"/>
    <s v="USD"/>
    <n v="1418803140"/>
    <x v="1814"/>
    <b v="0"/>
    <x v="187"/>
    <b v="1"/>
    <s v="music/rock"/>
    <x v="1532"/>
    <n v="107.98461538461538"/>
    <x v="2"/>
    <x v="2"/>
  </r>
  <r>
    <n v="300"/>
    <x v="1814"/>
    <s v="THE BUS is a feature-length documentary film celebrating one of the most iconic and beloved vehicles ever produced, the Volkswagen Bus."/>
    <n v="25000"/>
    <n v="25430.66"/>
    <x v="0"/>
    <x v="0"/>
    <s v="USD"/>
    <n v="1303686138"/>
    <x v="1815"/>
    <b v="1"/>
    <x v="479"/>
    <b v="1"/>
    <s v="film &amp; video/documentary"/>
    <x v="1533"/>
    <n v="85.337785234899329"/>
    <x v="4"/>
    <x v="14"/>
  </r>
  <r>
    <n v="1895"/>
    <x v="1815"/>
    <s v="HERESTOFIGHTIN is a folk rock band from Colorado fighting for change in our world through rock and roll. Be the change you want to see."/>
    <n v="9072"/>
    <n v="9228"/>
    <x v="0"/>
    <x v="0"/>
    <s v="USD"/>
    <n v="1445363722"/>
    <x v="1816"/>
    <b v="0"/>
    <x v="171"/>
    <b v="1"/>
    <s v="music/indie rock"/>
    <x v="1534"/>
    <n v="196.34042553191489"/>
    <x v="2"/>
    <x v="13"/>
  </r>
  <r>
    <n v="833"/>
    <x v="1816"/>
    <s v="This is an American rock album."/>
    <n v="6000"/>
    <n v="6100"/>
    <x v="0"/>
    <x v="0"/>
    <s v="USD"/>
    <n v="1397941475"/>
    <x v="1817"/>
    <b v="0"/>
    <x v="255"/>
    <b v="1"/>
    <s v="music/rock"/>
    <x v="1535"/>
    <n v="148.78048780487805"/>
    <x v="2"/>
    <x v="2"/>
  </r>
  <r>
    <n v="2096"/>
    <x v="1817"/>
    <s v="Shone Nuisance is heading to GBS Detroit on Friday, October 26th to record and film their GBS Detroit EP and video."/>
    <n v="600"/>
    <n v="610"/>
    <x v="0"/>
    <x v="0"/>
    <s v="USD"/>
    <n v="1351223940"/>
    <x v="1818"/>
    <b v="0"/>
    <x v="103"/>
    <b v="1"/>
    <s v="music/indie rock"/>
    <x v="1535"/>
    <n v="43.571428571428569"/>
    <x v="2"/>
    <x v="13"/>
  </r>
  <r>
    <n v="3270"/>
    <x v="1818"/>
    <s v="Once again Smoke &amp; Oakum Theatre is heading up to the Edinburgh Festival with its latest show, 'Cornermen'. Welcome to our Kickstarter!"/>
    <n v="1800"/>
    <n v="1830"/>
    <x v="0"/>
    <x v="1"/>
    <s v="GBP"/>
    <n v="1436705265"/>
    <x v="1819"/>
    <b v="1"/>
    <x v="119"/>
    <b v="1"/>
    <s v="theater/plays"/>
    <x v="1535"/>
    <n v="61"/>
    <x v="3"/>
    <x v="4"/>
  </r>
  <r>
    <n v="3324"/>
    <x v="1819"/>
    <s v="The play tells the story of Jim and Doyler and their friendship on the brink of Irish independence."/>
    <n v="1500"/>
    <n v="1525"/>
    <x v="0"/>
    <x v="9"/>
    <s v="EUR"/>
    <n v="1465135190"/>
    <x v="1820"/>
    <b v="0"/>
    <x v="183"/>
    <b v="1"/>
    <s v="theater/plays"/>
    <x v="1535"/>
    <n v="152.5"/>
    <x v="3"/>
    <x v="4"/>
  </r>
  <r>
    <n v="3342"/>
    <x v="1820"/>
    <s v="We believe in the power of stories to change the world. Theatre that inspires transformation."/>
    <n v="6000"/>
    <n v="6100"/>
    <x v="0"/>
    <x v="0"/>
    <s v="USD"/>
    <n v="1427864340"/>
    <x v="1821"/>
    <b v="0"/>
    <x v="254"/>
    <b v="1"/>
    <s v="theater/plays"/>
    <x v="1535"/>
    <n v="78.205128205128204"/>
    <x v="3"/>
    <x v="4"/>
  </r>
  <r>
    <n v="1285"/>
    <x v="1821"/>
    <s v="The world premiere of hysterically funny and heartbreaking story about family, unconditional love and facing the unfaceable"/>
    <n v="2000"/>
    <n v="2033"/>
    <x v="0"/>
    <x v="1"/>
    <s v="GBP"/>
    <n v="1434808775"/>
    <x v="1822"/>
    <b v="0"/>
    <x v="271"/>
    <b v="1"/>
    <s v="theater/plays"/>
    <x v="1536"/>
    <n v="32.269841269841272"/>
    <x v="3"/>
    <x v="4"/>
  </r>
  <r>
    <n v="1632"/>
    <x v="1822"/>
    <s v="Hey everyone! If you don't already know, we're Culprit, a 4-piece rock band from Los Angeles &amp; we are in dire need of a new tour van!"/>
    <n v="4000"/>
    <n v="4065"/>
    <x v="0"/>
    <x v="0"/>
    <s v="USD"/>
    <n v="1316851854"/>
    <x v="1823"/>
    <b v="0"/>
    <x v="171"/>
    <b v="1"/>
    <s v="music/rock"/>
    <x v="1537"/>
    <n v="86.489361702127653"/>
    <x v="2"/>
    <x v="2"/>
  </r>
  <r>
    <n v="2709"/>
    <x v="1823"/>
    <s v="Give contemporary circus an artistic home in America.  Help us launch the nationâ€™s first higher education program for circus."/>
    <n v="50000"/>
    <n v="50803"/>
    <x v="0"/>
    <x v="0"/>
    <s v="USD"/>
    <n v="1475553540"/>
    <x v="1824"/>
    <b v="1"/>
    <x v="480"/>
    <b v="1"/>
    <s v="theater/spaces"/>
    <x v="1538"/>
    <n v="164.94480519480518"/>
    <x v="3"/>
    <x v="12"/>
  </r>
  <r>
    <n v="324"/>
    <x v="1824"/>
    <s v="A documentary about a Vietnam veteran who finds peace from his PTSD through Disney, rather than medication."/>
    <n v="8500"/>
    <n v="8636"/>
    <x v="0"/>
    <x v="0"/>
    <s v="USD"/>
    <n v="1438441308"/>
    <x v="1825"/>
    <b v="1"/>
    <x v="319"/>
    <b v="1"/>
    <s v="film &amp; video/documentary"/>
    <x v="1539"/>
    <n v="105.3170731707317"/>
    <x v="4"/>
    <x v="14"/>
  </r>
  <r>
    <n v="2208"/>
    <x v="1825"/>
    <s v="Early Summer, SIR will be releasing two EP's. The funding of this project will determine if they get professional pressings or cdr's"/>
    <n v="1000"/>
    <n v="1016"/>
    <x v="0"/>
    <x v="0"/>
    <s v="USD"/>
    <n v="1333771200"/>
    <x v="1826"/>
    <b v="0"/>
    <x v="133"/>
    <b v="1"/>
    <s v="music/electronic music"/>
    <x v="1539"/>
    <n v="42.333333333333336"/>
    <x v="2"/>
    <x v="10"/>
  </r>
  <r>
    <n v="2524"/>
    <x v="1826"/>
    <s v="We're bringing some of our favorite music from the past 10 years to disc for the first time ever."/>
    <n v="7500"/>
    <n v="7620"/>
    <x v="0"/>
    <x v="0"/>
    <s v="USD"/>
    <n v="1419136200"/>
    <x v="1827"/>
    <b v="0"/>
    <x v="249"/>
    <b v="1"/>
    <s v="music/classical music"/>
    <x v="1539"/>
    <n v="177.2093023255814"/>
    <x v="2"/>
    <x v="18"/>
  </r>
  <r>
    <n v="3284"/>
    <x v="1827"/>
    <s v="Black Enough is an LSU student-staged performance exploring the effects of white supremacy on the black community."/>
    <n v="3000"/>
    <n v="3048"/>
    <x v="0"/>
    <x v="0"/>
    <s v="USD"/>
    <n v="1454047140"/>
    <x v="1828"/>
    <b v="0"/>
    <x v="134"/>
    <b v="1"/>
    <s v="theater/plays"/>
    <x v="1539"/>
    <n v="203.2"/>
    <x v="3"/>
    <x v="4"/>
  </r>
  <r>
    <n v="3524"/>
    <x v="1828"/>
    <s v="A West Texas matriarch is enraged by the news that her gay grandson has been the victim of a hate crime committed by his own father."/>
    <n v="10000"/>
    <n v="10156"/>
    <x v="0"/>
    <x v="0"/>
    <s v="USD"/>
    <n v="1410580800"/>
    <x v="1829"/>
    <b v="0"/>
    <x v="181"/>
    <b v="1"/>
    <s v="theater/plays"/>
    <x v="1540"/>
    <n v="137.24324324324326"/>
    <x v="3"/>
    <x v="4"/>
  </r>
  <r>
    <n v="3250"/>
    <x v="1829"/>
    <s v="The birth-child of The Moving Company, Theatre de la Jeune Lune &amp; William Shakespeare:  A wild new production of Love's Labour's Lost."/>
    <n v="25000"/>
    <n v="25388"/>
    <x v="0"/>
    <x v="0"/>
    <s v="USD"/>
    <n v="1415213324"/>
    <x v="1830"/>
    <b v="1"/>
    <x v="388"/>
    <b v="1"/>
    <s v="theater/plays"/>
    <x v="1541"/>
    <n v="119.1924882629108"/>
    <x v="3"/>
    <x v="4"/>
  </r>
  <r>
    <n v="407"/>
    <x v="1830"/>
    <s v="The story of the 1886 Haymarket Riot explored through the history of the Haymarket Police Memorial Statue."/>
    <n v="2000"/>
    <n v="2031"/>
    <x v="0"/>
    <x v="0"/>
    <s v="USD"/>
    <n v="1321739650"/>
    <x v="1831"/>
    <b v="0"/>
    <x v="163"/>
    <b v="1"/>
    <s v="film &amp; video/documentary"/>
    <x v="1542"/>
    <n v="92.318181818181813"/>
    <x v="4"/>
    <x v="14"/>
  </r>
  <r>
    <n v="2450"/>
    <x v="1831"/>
    <s v="Old Coast Ales will be St. Augustine's very own micro brewery where our focus will be on creating unique and traditional beer styles."/>
    <n v="15000"/>
    <n v="15230.03"/>
    <x v="0"/>
    <x v="0"/>
    <s v="USD"/>
    <n v="1414465860"/>
    <x v="1832"/>
    <b v="0"/>
    <x v="150"/>
    <b v="1"/>
    <s v="food/small batch"/>
    <x v="1543"/>
    <n v="149.31401960784314"/>
    <x v="7"/>
    <x v="11"/>
  </r>
  <r>
    <n v="1830"/>
    <x v="1832"/>
    <s v="We have come a long way on our new record, but now we need your help.  Help us, and together we can make magic!"/>
    <n v="15000"/>
    <n v="15230"/>
    <x v="0"/>
    <x v="0"/>
    <s v="USD"/>
    <n v="1393259107"/>
    <x v="1833"/>
    <b v="0"/>
    <x v="372"/>
    <b v="1"/>
    <s v="music/rock"/>
    <x v="1544"/>
    <n v="67.389380530973455"/>
    <x v="2"/>
    <x v="2"/>
  </r>
  <r>
    <n v="3160"/>
    <x v="1833"/>
    <s v="Two stories by Anton Chekhov adapted for the stage and performed back-to-back in a stunning live theatrical performance."/>
    <n v="4500"/>
    <n v="4569"/>
    <x v="0"/>
    <x v="0"/>
    <s v="USD"/>
    <n v="1407905940"/>
    <x v="1834"/>
    <b v="1"/>
    <x v="258"/>
    <b v="1"/>
    <s v="theater/plays"/>
    <x v="1544"/>
    <n v="80.15789473684211"/>
    <x v="3"/>
    <x v="4"/>
  </r>
  <r>
    <n v="3672"/>
    <x v="1834"/>
    <s v="1984. An IRA bomb explodes at the Grand Hotel. Years on, the bomber and a victim's daughter meet. The meeting changes both their lives."/>
    <n v="3000"/>
    <n v="3046"/>
    <x v="0"/>
    <x v="1"/>
    <s v="GBP"/>
    <n v="1411771384"/>
    <x v="1835"/>
    <b v="0"/>
    <x v="258"/>
    <b v="1"/>
    <s v="theater/plays"/>
    <x v="1544"/>
    <n v="53.438596491228068"/>
    <x v="3"/>
    <x v="4"/>
  </r>
  <r>
    <n v="1850"/>
    <x v="1835"/>
    <s v="WILKES is the solo venture of HighFlightSociety singer / Disciple bassist, Jason Wilkes. This project is to fund the debut 6 song EP."/>
    <n v="9000"/>
    <n v="9137"/>
    <x v="0"/>
    <x v="0"/>
    <s v="USD"/>
    <n v="1405033300"/>
    <x v="1836"/>
    <b v="0"/>
    <x v="368"/>
    <b v="1"/>
    <s v="music/rock"/>
    <x v="1545"/>
    <n v="51.044692737430168"/>
    <x v="2"/>
    <x v="2"/>
  </r>
  <r>
    <n v="3322"/>
    <x v="1836"/>
    <s v="Familiar Strangers follows the journey of a community of people living homeless on the streets in and around Tompkins Square Park."/>
    <n v="3300"/>
    <n v="3350"/>
    <x v="0"/>
    <x v="0"/>
    <s v="USD"/>
    <n v="1466567700"/>
    <x v="1837"/>
    <b v="0"/>
    <x v="232"/>
    <b v="1"/>
    <s v="theater/plays"/>
    <x v="1546"/>
    <n v="145.65217391304347"/>
    <x v="3"/>
    <x v="4"/>
  </r>
  <r>
    <n v="292"/>
    <x v="1837"/>
    <s v="THE UNDOCUMENTED is a 90 cinema verite documentary that exposes a little known consequence of current U. S. immigration policy."/>
    <n v="75000"/>
    <n v="76130.2"/>
    <x v="0"/>
    <x v="0"/>
    <s v="USD"/>
    <n v="1319860740"/>
    <x v="1838"/>
    <b v="1"/>
    <x v="392"/>
    <b v="1"/>
    <s v="film &amp; video/documentary"/>
    <x v="1547"/>
    <n v="154.42231237322514"/>
    <x v="4"/>
    <x v="14"/>
  </r>
  <r>
    <n v="1613"/>
    <x v="1838"/>
    <s v="Ghosts and Paper Hearts are getting ready to release their new EP and we want it to be sent everywhere. Help us out PLEASE!!!!!"/>
    <n v="1000"/>
    <n v="1015"/>
    <x v="0"/>
    <x v="0"/>
    <s v="USD"/>
    <n v="1342921202"/>
    <x v="1839"/>
    <b v="0"/>
    <x v="87"/>
    <b v="1"/>
    <s v="music/rock"/>
    <x v="1548"/>
    <n v="39.03846153846154"/>
    <x v="2"/>
    <x v="2"/>
  </r>
  <r>
    <n v="2219"/>
    <x v="1839"/>
    <s v="An album that illustrates events in our lives, whether trivial or significant, through the tones of electronic music."/>
    <n v="1000"/>
    <n v="1015"/>
    <x v="0"/>
    <x v="0"/>
    <s v="USD"/>
    <n v="1440004512"/>
    <x v="1840"/>
    <b v="0"/>
    <x v="108"/>
    <b v="1"/>
    <s v="music/electronic music"/>
    <x v="1548"/>
    <n v="53.421052631578945"/>
    <x v="2"/>
    <x v="10"/>
  </r>
  <r>
    <n v="3269"/>
    <x v="1840"/>
    <s v="Cicada Studios presents, as their inaugural production, a new-writing world premiere at the Edinburgh Fringe Festival 2015."/>
    <n v="8000"/>
    <n v="8120"/>
    <x v="0"/>
    <x v="1"/>
    <s v="GBP"/>
    <n v="1434452400"/>
    <x v="1841"/>
    <b v="1"/>
    <x v="251"/>
    <b v="1"/>
    <s v="theater/plays"/>
    <x v="1548"/>
    <n v="116"/>
    <x v="3"/>
    <x v="4"/>
  </r>
  <r>
    <n v="3506"/>
    <x v="1841"/>
    <s v="The Secret is a historical drama about a lawyer who worked for the Spanish Inquisition &amp; crossed the Atlantic with Menendez in 1565."/>
    <n v="3000"/>
    <n v="3045"/>
    <x v="0"/>
    <x v="0"/>
    <s v="USD"/>
    <n v="1408815440"/>
    <x v="1842"/>
    <b v="0"/>
    <x v="231"/>
    <b v="1"/>
    <s v="theater/plays"/>
    <x v="1548"/>
    <n v="105"/>
    <x v="3"/>
    <x v="4"/>
  </r>
  <r>
    <n v="3713"/>
    <x v="1842"/>
    <s v="Matt Fotis's play, Nights on the Couch, was accepted to the 28th Annual Strawberry One Act Festival! Show your support!"/>
    <n v="2000"/>
    <n v="2030"/>
    <x v="0"/>
    <x v="0"/>
    <s v="USD"/>
    <n v="1465062166"/>
    <x v="1843"/>
    <b v="0"/>
    <x v="108"/>
    <b v="1"/>
    <s v="theater/plays"/>
    <x v="1548"/>
    <n v="106.84210526315789"/>
    <x v="3"/>
    <x v="4"/>
  </r>
  <r>
    <n v="2603"/>
    <x v="1843"/>
    <s v="I will be building a mock space station and simulate living on Mars for two weeks."/>
    <n v="1750"/>
    <n v="1776"/>
    <x v="0"/>
    <x v="0"/>
    <s v="USD"/>
    <n v="1387835654"/>
    <x v="1844"/>
    <b v="1"/>
    <x v="61"/>
    <b v="1"/>
    <s v="technology/space exploration"/>
    <x v="1549"/>
    <n v="35.520000000000003"/>
    <x v="0"/>
    <x v="5"/>
  </r>
  <r>
    <n v="826"/>
    <x v="1844"/>
    <s v="Protect The Dream is preparing to record their debut album 8 years in the making. Lets make it happen Kickstarter!"/>
    <n v="5500"/>
    <n v="5580"/>
    <x v="0"/>
    <x v="0"/>
    <s v="USD"/>
    <n v="1332719730"/>
    <x v="1845"/>
    <b v="0"/>
    <x v="137"/>
    <b v="1"/>
    <s v="music/rock"/>
    <x v="1550"/>
    <n v="113.87755102040816"/>
    <x v="2"/>
    <x v="2"/>
  </r>
  <r>
    <n v="1502"/>
    <x v="1845"/>
    <s v="Cosmic Surgery is a photo book, set in the not too distant future where the world of cosmetic surgery is about to be transformed"/>
    <n v="22000"/>
    <n v="22318"/>
    <x v="0"/>
    <x v="1"/>
    <s v="GBP"/>
    <n v="1458943200"/>
    <x v="1846"/>
    <b v="1"/>
    <x v="357"/>
    <b v="1"/>
    <s v="photography/photobooks"/>
    <x v="1551"/>
    <n v="67.835866261398181"/>
    <x v="6"/>
    <x v="9"/>
  </r>
  <r>
    <n v="3344"/>
    <x v="1846"/>
    <s v="We are a company of crafted and trained actors, writers and directors dedicated to the principles set by the legendary Group Theatre."/>
    <n v="4500"/>
    <n v="4565"/>
    <x v="0"/>
    <x v="0"/>
    <s v="USD"/>
    <n v="1409374093"/>
    <x v="1847"/>
    <b v="0"/>
    <x v="390"/>
    <b v="1"/>
    <s v="theater/plays"/>
    <x v="1552"/>
    <n v="114.125"/>
    <x v="3"/>
    <x v="4"/>
  </r>
  <r>
    <n v="408"/>
    <x v="1847"/>
    <s v="A documentary exploring the phenomenon of custom and branded yarmulkes in Jewish-American communities."/>
    <n v="6000"/>
    <n v="6086.26"/>
    <x v="0"/>
    <x v="0"/>
    <s v="USD"/>
    <n v="1383676790"/>
    <x v="1848"/>
    <b v="0"/>
    <x v="235"/>
    <b v="1"/>
    <s v="film &amp; video/documentary"/>
    <x v="1553"/>
    <n v="160.16473684210527"/>
    <x v="4"/>
    <x v="14"/>
  </r>
  <r>
    <n v="3686"/>
    <x v="1848"/>
    <s v="This October, in association with Rogue Productions at FSU, I will be directing a production of Dog sees God."/>
    <n v="350"/>
    <n v="355"/>
    <x v="0"/>
    <x v="0"/>
    <s v="USD"/>
    <n v="1440820740"/>
    <x v="1849"/>
    <b v="0"/>
    <x v="460"/>
    <b v="1"/>
    <s v="theater/plays"/>
    <x v="1554"/>
    <n v="59.166666666666664"/>
    <x v="3"/>
    <x v="4"/>
  </r>
  <r>
    <n v="3662"/>
    <x v="1849"/>
    <s v="I'm an Inuit playwright chosen for the esteemed Arctic Circle Residency in Svalbard to write about 1800's Inuk woman guide, Tookoolito."/>
    <n v="8000"/>
    <n v="8114"/>
    <x v="0"/>
    <x v="7"/>
    <s v="CAD"/>
    <n v="1427775414"/>
    <x v="1850"/>
    <b v="0"/>
    <x v="390"/>
    <b v="1"/>
    <s v="theater/plays"/>
    <x v="1555"/>
    <n v="202.85"/>
    <x v="3"/>
    <x v="4"/>
  </r>
  <r>
    <n v="1681"/>
    <x v="1850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851"/>
    <b v="0"/>
    <x v="481"/>
    <b v="0"/>
    <s v="music/faith"/>
    <x v="1556"/>
    <n v="74.575090497737563"/>
    <x v="2"/>
    <x v="21"/>
  </r>
  <r>
    <n v="3363"/>
    <x v="1851"/>
    <s v="A first play about a first kiss, Making the Move is going to the Edinburgh Fringe festival.  Join the party, fall in love.  Help us!"/>
    <n v="7750"/>
    <n v="7860"/>
    <x v="0"/>
    <x v="0"/>
    <s v="USD"/>
    <n v="1408464000"/>
    <x v="1852"/>
    <b v="0"/>
    <x v="87"/>
    <b v="1"/>
    <s v="theater/plays"/>
    <x v="1557"/>
    <n v="302.30769230769232"/>
    <x v="3"/>
    <x v="4"/>
  </r>
  <r>
    <n v="726"/>
    <x v="1852"/>
    <s v="&quot;60 Days to a Radiating Faith&quot; is a collection of carefully selected Bible verses to encourage those undergoing cancer treatments."/>
    <n v="2500"/>
    <n v="2535"/>
    <x v="0"/>
    <x v="0"/>
    <s v="USD"/>
    <n v="1365728487"/>
    <x v="1853"/>
    <b v="0"/>
    <x v="7"/>
    <b v="1"/>
    <s v="publishing/nonfiction"/>
    <x v="1558"/>
    <n v="72.428571428571431"/>
    <x v="5"/>
    <x v="15"/>
  </r>
  <r>
    <n v="1641"/>
    <x v="1853"/>
    <s v="Music Video For Upbeat and Inspiring Song - Run For Your Life"/>
    <n v="2500"/>
    <n v="2535"/>
    <x v="0"/>
    <x v="0"/>
    <s v="USD"/>
    <n v="1418998744"/>
    <x v="1854"/>
    <b v="0"/>
    <x v="87"/>
    <b v="1"/>
    <s v="music/pop"/>
    <x v="1558"/>
    <n v="97.5"/>
    <x v="2"/>
    <x v="7"/>
  </r>
  <r>
    <n v="1844"/>
    <x v="1854"/>
    <s v="We are working hard to get into the recording studio and finally release a full-length album...but we need your help getting there!"/>
    <n v="1500"/>
    <n v="1521"/>
    <x v="0"/>
    <x v="0"/>
    <s v="USD"/>
    <n v="1307761200"/>
    <x v="1855"/>
    <b v="0"/>
    <x v="135"/>
    <b v="1"/>
    <s v="music/rock"/>
    <x v="1558"/>
    <n v="76.05"/>
    <x v="2"/>
    <x v="2"/>
  </r>
  <r>
    <n v="2798"/>
    <x v="1855"/>
    <s v="A darkly funny new play about the supermarket industry and its impact on all of our lives by award-nominated playwright Michael Ross."/>
    <n v="5000"/>
    <n v="5070"/>
    <x v="0"/>
    <x v="1"/>
    <s v="GBP"/>
    <n v="1438358400"/>
    <x v="1856"/>
    <b v="0"/>
    <x v="93"/>
    <b v="1"/>
    <s v="theater/plays"/>
    <x v="1558"/>
    <n v="36.474820143884891"/>
    <x v="3"/>
    <x v="4"/>
  </r>
  <r>
    <n v="2979"/>
    <x v="1856"/>
    <s v="Dear Stone returns with Yasmina Reza's 'ART', a compelling, clever exploration of friendship under duress. Thanks for watching!"/>
    <n v="5000"/>
    <n v="5070"/>
    <x v="0"/>
    <x v="0"/>
    <s v="USD"/>
    <n v="1420524000"/>
    <x v="1857"/>
    <b v="0"/>
    <x v="105"/>
    <b v="1"/>
    <s v="theater/plays"/>
    <x v="1558"/>
    <n v="110.21739130434783"/>
    <x v="3"/>
    <x v="4"/>
  </r>
  <r>
    <n v="3356"/>
    <x v="1857"/>
    <s v="30 days to raise Â£1500 - to run drama workshops about the plays themes with girls (aged 13-18) who are in need! GIRL POWER!"/>
    <n v="1500"/>
    <n v="1521"/>
    <x v="0"/>
    <x v="1"/>
    <s v="GBP"/>
    <n v="1468611272"/>
    <x v="1858"/>
    <b v="0"/>
    <x v="295"/>
    <b v="1"/>
    <s v="theater/plays"/>
    <x v="1558"/>
    <n v="56.333333333333336"/>
    <x v="3"/>
    <x v="4"/>
  </r>
  <r>
    <n v="293"/>
    <x v="1858"/>
    <s v="The untold story of the first action-adventure heroine who left Hollywood with 70 abused animal actors to make  her films in Idaho"/>
    <n v="26000"/>
    <n v="26360"/>
    <x v="0"/>
    <x v="0"/>
    <s v="USD"/>
    <n v="1398009714"/>
    <x v="1859"/>
    <b v="1"/>
    <x v="177"/>
    <b v="1"/>
    <s v="film &amp; video/documentary"/>
    <x v="1559"/>
    <n v="201.22137404580153"/>
    <x v="4"/>
    <x v="14"/>
  </r>
  <r>
    <n v="3360"/>
    <x v="1859"/>
    <s v="World Premiere, an M1 Singapore Fringe Festival 2017 commission."/>
    <n v="9000"/>
    <n v="9124"/>
    <x v="0"/>
    <x v="19"/>
    <s v="SGD"/>
    <n v="1481731140"/>
    <x v="1860"/>
    <b v="0"/>
    <x v="263"/>
    <b v="1"/>
    <s v="theater/plays"/>
    <x v="1560"/>
    <n v="126.72222222222223"/>
    <x v="3"/>
    <x v="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x v="1861"/>
    <b v="0"/>
    <x v="191"/>
    <b v="1"/>
    <s v="film &amp; video/documentary"/>
    <x v="1561"/>
    <n v="139.82758620689654"/>
    <x v="4"/>
    <x v="14"/>
  </r>
  <r>
    <n v="2938"/>
    <x v="1861"/>
    <s v="Keep It Spinning! Is an after-school, six week workshop, during which students create an musical based on on an overarching theme."/>
    <n v="4000"/>
    <n v="4055"/>
    <x v="0"/>
    <x v="0"/>
    <s v="USD"/>
    <n v="1422636814"/>
    <x v="1862"/>
    <b v="0"/>
    <x v="192"/>
    <b v="1"/>
    <s v="theater/musical"/>
    <x v="1561"/>
    <n v="126.71875"/>
    <x v="3"/>
    <x v="20"/>
  </r>
  <r>
    <n v="3326"/>
    <x v="1862"/>
    <s v="An edgy, hilarious, compassionate and honest show to help caregivers find courage, trust their instincts and above all, to laugh."/>
    <n v="8000"/>
    <n v="8110"/>
    <x v="0"/>
    <x v="0"/>
    <s v="USD"/>
    <n v="1425830905"/>
    <x v="1863"/>
    <b v="0"/>
    <x v="258"/>
    <b v="1"/>
    <s v="theater/plays"/>
    <x v="1561"/>
    <n v="142.28070175438597"/>
    <x v="3"/>
    <x v="4"/>
  </r>
  <r>
    <n v="40"/>
    <x v="1863"/>
    <s v="There is a cooking show in production that needs your help, a show about using local ingredients to create simple and elegant meals."/>
    <n v="2000"/>
    <n v="2027"/>
    <x v="0"/>
    <x v="0"/>
    <s v="USD"/>
    <n v="1403150400"/>
    <x v="1864"/>
    <b v="0"/>
    <x v="224"/>
    <b v="1"/>
    <s v="film &amp; video/television"/>
    <x v="1562"/>
    <n v="126.6875"/>
    <x v="4"/>
    <x v="16"/>
  </r>
  <r>
    <n v="796"/>
    <x v="1864"/>
    <s v="Madrone is an independent band creating melodic, emotional, _x000a_alternative-rock needing your help to finish their new album."/>
    <n v="10000"/>
    <n v="10135"/>
    <x v="0"/>
    <x v="0"/>
    <s v="USD"/>
    <n v="1379279400"/>
    <x v="1865"/>
    <b v="0"/>
    <x v="160"/>
    <b v="1"/>
    <s v="music/rock"/>
    <x v="1562"/>
    <n v="112.61111111111111"/>
    <x v="2"/>
    <x v="2"/>
  </r>
  <r>
    <n v="3519"/>
    <x v="1865"/>
    <s v="Bookstory is a tiny puppet musical with some very big ideas that tells the story of the story in the digital age"/>
    <n v="2000"/>
    <n v="2027"/>
    <x v="0"/>
    <x v="1"/>
    <s v="GBP"/>
    <n v="1425478950"/>
    <x v="1866"/>
    <b v="0"/>
    <x v="24"/>
    <b v="1"/>
    <s v="theater/plays"/>
    <x v="1562"/>
    <n v="72.392857142857139"/>
    <x v="3"/>
    <x v="4"/>
  </r>
  <r>
    <n v="363"/>
    <x v="1866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67"/>
    <b v="0"/>
    <x v="87"/>
    <b v="1"/>
    <s v="film &amp; video/documentary"/>
    <x v="1563"/>
    <n v="347.84615384615387"/>
    <x v="4"/>
    <x v="14"/>
  </r>
  <r>
    <n v="802"/>
    <x v="1867"/>
    <s v="Vaz invades 2 new continents in the Eastern Hemisphere and brings home a Split Single, a Video Documentary and a Live Record from Asia."/>
    <n v="6000"/>
    <n v="6080"/>
    <x v="0"/>
    <x v="0"/>
    <s v="USD"/>
    <n v="1347854700"/>
    <x v="1868"/>
    <b v="0"/>
    <x v="287"/>
    <b v="1"/>
    <s v="music/rock"/>
    <x v="1563"/>
    <n v="81.066666666666663"/>
    <x v="2"/>
    <x v="2"/>
  </r>
  <r>
    <n v="248"/>
    <x v="1868"/>
    <s v="FAR OUT ISN'T FAR ENOUGH depicts one man's wild, lifelong adventure of testing societal boundaries through his use of subversive art."/>
    <n v="85000"/>
    <n v="86133"/>
    <x v="0"/>
    <x v="0"/>
    <s v="USD"/>
    <n v="1325961309"/>
    <x v="1869"/>
    <b v="1"/>
    <x v="384"/>
    <b v="1"/>
    <s v="film &amp; video/documentary"/>
    <x v="1564"/>
    <n v="589.95205479452056"/>
    <x v="4"/>
    <x v="14"/>
  </r>
  <r>
    <n v="3575"/>
    <x v="1869"/>
    <s v="An island in hell. Cleopatra, Joan of Arc, &amp; Queen Victoria wait, trapped in the memory of who they were... until AnaiÌˆs Nin shows up."/>
    <n v="10000"/>
    <n v="10133"/>
    <x v="0"/>
    <x v="0"/>
    <s v="USD"/>
    <n v="1470887940"/>
    <x v="1870"/>
    <b v="0"/>
    <x v="150"/>
    <b v="1"/>
    <s v="theater/plays"/>
    <x v="1565"/>
    <n v="99.343137254901961"/>
    <x v="3"/>
    <x v="4"/>
  </r>
  <r>
    <n v="3274"/>
    <x v="1870"/>
    <s v="Austin Pendleton directs a rare revival of Tennessee Williams' Orpheus Descending. (photos by Michael Halsband and Talfoto)"/>
    <n v="15500"/>
    <n v="15705"/>
    <x v="0"/>
    <x v="0"/>
    <s v="USD"/>
    <n v="1458075600"/>
    <x v="1871"/>
    <b v="1"/>
    <x v="394"/>
    <b v="1"/>
    <s v="theater/plays"/>
    <x v="1566"/>
    <n v="54.912587412587413"/>
    <x v="3"/>
    <x v="4"/>
  </r>
  <r>
    <n v="841"/>
    <x v="1871"/>
    <s v="Dan Mumm's 2nd studio album. An ambitious project - Dan will attempt his best musical work yet, drawing influence from across the ages."/>
    <n v="5000"/>
    <n v="5066"/>
    <x v="0"/>
    <x v="0"/>
    <s v="USD"/>
    <n v="1415653663"/>
    <x v="1872"/>
    <b v="1"/>
    <x v="96"/>
    <b v="1"/>
    <s v="music/metal"/>
    <x v="1567"/>
    <n v="53.893617021276597"/>
    <x v="2"/>
    <x v="17"/>
  </r>
  <r>
    <n v="1199"/>
    <x v="1872"/>
    <s v="There are over 627.295 Syrian refugees in Jordan due to the war. Let me tell you some of their stories with the help of a photobook!"/>
    <n v="2658"/>
    <n v="2693"/>
    <x v="0"/>
    <x v="1"/>
    <s v="GBP"/>
    <n v="1436380200"/>
    <x v="1873"/>
    <b v="0"/>
    <x v="297"/>
    <b v="1"/>
    <s v="photography/photobooks"/>
    <x v="1568"/>
    <n v="299.22222222222223"/>
    <x v="6"/>
    <x v="9"/>
  </r>
  <r>
    <n v="366"/>
    <x v="1873"/>
    <s v="One Bushman familyâ€™s struggle to survive genocide, dispossession and post-apartheid freedom in South Africa."/>
    <n v="38000"/>
    <n v="38500"/>
    <x v="0"/>
    <x v="0"/>
    <s v="USD"/>
    <n v="1337540518"/>
    <x v="1874"/>
    <b v="0"/>
    <x v="366"/>
    <b v="1"/>
    <s v="film &amp; video/documentary"/>
    <x v="1569"/>
    <n v="287.31343283582089"/>
    <x v="4"/>
    <x v="14"/>
  </r>
  <r>
    <n v="2308"/>
    <x v="1874"/>
    <s v="For our next record we're combining amazing visuals with new and creative music to create an truly beautiful worship experience."/>
    <n v="50000"/>
    <n v="50653.11"/>
    <x v="0"/>
    <x v="0"/>
    <s v="USD"/>
    <n v="1409274000"/>
    <x v="1875"/>
    <b v="1"/>
    <x v="482"/>
    <b v="1"/>
    <s v="music/indie rock"/>
    <x v="1570"/>
    <n v="82.496921824104234"/>
    <x v="2"/>
    <x v="13"/>
  </r>
  <r>
    <n v="30"/>
    <x v="1875"/>
    <s v="Comedy series about three introverted roommates coping with single life, secret resentments, and loudmouthed extroverts."/>
    <n v="4000"/>
    <n v="4051.99"/>
    <x v="0"/>
    <x v="0"/>
    <s v="USD"/>
    <n v="1408604515"/>
    <x v="1876"/>
    <b v="0"/>
    <x v="230"/>
    <b v="1"/>
    <s v="film &amp; video/television"/>
    <x v="1571"/>
    <n v="76.45264150943396"/>
    <x v="4"/>
    <x v="16"/>
  </r>
  <r>
    <n v="2092"/>
    <x v="1876"/>
    <s v="Amy Lingamfelter is making an album all about love and she's looking for backers. See see how you can share in the journey!"/>
    <n v="6000"/>
    <n v="6077"/>
    <x v="0"/>
    <x v="0"/>
    <s v="USD"/>
    <n v="1318006732"/>
    <x v="1877"/>
    <b v="0"/>
    <x v="214"/>
    <b v="1"/>
    <s v="music/indie rock"/>
    <x v="1572"/>
    <n v="110.49090909090908"/>
    <x v="2"/>
    <x v="13"/>
  </r>
  <r>
    <n v="1351"/>
    <x v="1877"/>
    <s v="Discover your purpose, live a more fulfilling life, leave a positive footprint on society."/>
    <n v="20000"/>
    <n v="20253"/>
    <x v="0"/>
    <x v="0"/>
    <s v="USD"/>
    <n v="1455299144"/>
    <x v="1878"/>
    <b v="0"/>
    <x v="89"/>
    <b v="1"/>
    <s v="publishing/nonfiction"/>
    <x v="1573"/>
    <n v="168.77500000000001"/>
    <x v="5"/>
    <x v="15"/>
  </r>
  <r>
    <n v="3254"/>
    <x v="1878"/>
    <s v="Please help me bring 'The Bad Arm', which has toured America for 6 years, to the biggest &amp; best arts festival in the world: Edinburgh!"/>
    <n v="13000"/>
    <n v="13163.5"/>
    <x v="0"/>
    <x v="1"/>
    <s v="GBP"/>
    <n v="1427331809"/>
    <x v="1879"/>
    <b v="1"/>
    <x v="397"/>
    <b v="1"/>
    <s v="theater/plays"/>
    <x v="1574"/>
    <n v="70.771505376344081"/>
    <x v="3"/>
    <x v="4"/>
  </r>
  <r>
    <n v="1261"/>
    <x v="1879"/>
    <s v="We just recorded a stellar EP and we're trying to put it out on vinyl.  Can you help these punx out?"/>
    <n v="2000"/>
    <n v="2025"/>
    <x v="0"/>
    <x v="0"/>
    <s v="USD"/>
    <n v="1390983227"/>
    <x v="1880"/>
    <b v="1"/>
    <x v="32"/>
    <b v="1"/>
    <s v="music/rock"/>
    <x v="1575"/>
    <n v="38.942307692307693"/>
    <x v="2"/>
    <x v="2"/>
  </r>
  <r>
    <n v="1608"/>
    <x v="1880"/>
    <s v="The Devil &amp; Me's Debut album, &quot;...It's Not A Dream&quot;, featuring 9 original, Hard Rock songs."/>
    <n v="1200"/>
    <n v="1215"/>
    <x v="0"/>
    <x v="0"/>
    <s v="USD"/>
    <n v="1388553960"/>
    <x v="1881"/>
    <b v="0"/>
    <x v="232"/>
    <b v="1"/>
    <s v="music/rock"/>
    <x v="1575"/>
    <n v="52.826086956521742"/>
    <x v="2"/>
    <x v="2"/>
  </r>
  <r>
    <n v="1856"/>
    <x v="1881"/>
    <s v="We are an independent band who needs your help for the production of our new album, so we can share our music with you lovely people :)"/>
    <n v="2000"/>
    <n v="2025"/>
    <x v="0"/>
    <x v="0"/>
    <s v="USD"/>
    <n v="1405715472"/>
    <x v="1882"/>
    <b v="0"/>
    <x v="235"/>
    <b v="1"/>
    <s v="music/rock"/>
    <x v="1575"/>
    <n v="53.289473684210527"/>
    <x v="2"/>
    <x v="2"/>
  </r>
  <r>
    <n v="2300"/>
    <x v="1882"/>
    <s v="Big Fiction leaves for tour on 6/27 but the Prison Van needs some work!  New brakes, transmission repair, tires... it needs a bit."/>
    <n v="800"/>
    <n v="810"/>
    <x v="0"/>
    <x v="0"/>
    <s v="USD"/>
    <n v="1340904416"/>
    <x v="1883"/>
    <b v="0"/>
    <x v="352"/>
    <b v="1"/>
    <s v="music/rock"/>
    <x v="1575"/>
    <n v="115.71428571428571"/>
    <x v="2"/>
    <x v="2"/>
  </r>
  <r>
    <n v="3327"/>
    <x v="1883"/>
    <s v="After 3 successful nights last year, Itch+Scratch are back. New writing, live music and party fun. Best New Theatre, Great Night Out."/>
    <n v="800"/>
    <n v="810"/>
    <x v="0"/>
    <x v="1"/>
    <s v="GBP"/>
    <n v="1462697966"/>
    <x v="1884"/>
    <b v="0"/>
    <x v="189"/>
    <b v="1"/>
    <s v="theater/plays"/>
    <x v="1575"/>
    <n v="24.545454545454547"/>
    <x v="3"/>
    <x v="4"/>
  </r>
  <r>
    <n v="3809"/>
    <x v="1884"/>
    <s v="The story of two women trying to produce their own version of Chekhov's The Seagull with limited resources and unfettered enthusiasm."/>
    <n v="2000"/>
    <n v="2025"/>
    <x v="0"/>
    <x v="1"/>
    <s v="GBP"/>
    <n v="1406761200"/>
    <x v="1885"/>
    <b v="0"/>
    <x v="235"/>
    <b v="1"/>
    <s v="theater/plays"/>
    <x v="1575"/>
    <n v="53.289473684210527"/>
    <x v="3"/>
    <x v="4"/>
  </r>
  <r>
    <n v="3839"/>
    <x v="1885"/>
    <s v="A futuristic and absurd style play, produced by Colectivo El Pozo, where the characters make a crucial decision. Written by R Dorantes."/>
    <n v="2000"/>
    <n v="2025"/>
    <x v="0"/>
    <x v="0"/>
    <s v="USD"/>
    <n v="1438226724"/>
    <x v="1886"/>
    <b v="0"/>
    <x v="192"/>
    <b v="1"/>
    <s v="theater/plays"/>
    <x v="1575"/>
    <n v="63.28125"/>
    <x v="3"/>
    <x v="4"/>
  </r>
  <r>
    <n v="315"/>
    <x v="1886"/>
    <s v="A documentary that explores  the magical collaboration between performance artist Joey Arias and puppeteer Basil Twist."/>
    <n v="25000"/>
    <n v="25312"/>
    <x v="0"/>
    <x v="0"/>
    <s v="USD"/>
    <n v="1345660334"/>
    <x v="1887"/>
    <b v="1"/>
    <x v="155"/>
    <b v="1"/>
    <s v="film &amp; video/documentary"/>
    <x v="1576"/>
    <n v="200.88888888888889"/>
    <x v="4"/>
    <x v="14"/>
  </r>
  <r>
    <n v="1461"/>
    <x v="1887"/>
    <s v="Series 2 of Relatively Prime, a podcast of stories from the Mathematical Domain"/>
    <n v="15000"/>
    <n v="15186.69"/>
    <x v="0"/>
    <x v="0"/>
    <s v="USD"/>
    <n v="1413849600"/>
    <x v="1888"/>
    <b v="1"/>
    <x v="371"/>
    <b v="1"/>
    <s v="publishing/radio &amp; podcasts"/>
    <x v="1577"/>
    <n v="44.66673529411765"/>
    <x v="5"/>
    <x v="8"/>
  </r>
  <r>
    <n v="3451"/>
    <x v="1888"/>
    <s v="I'm a high school student in New Jersey planning on producing and directing a Twilight Zone Play for a &quot;One Act&quot; competition."/>
    <n v="650"/>
    <n v="658"/>
    <x v="0"/>
    <x v="0"/>
    <s v="USD"/>
    <n v="1429636927"/>
    <x v="1889"/>
    <b v="0"/>
    <x v="224"/>
    <b v="1"/>
    <s v="theater/plays"/>
    <x v="1578"/>
    <n v="41.125"/>
    <x v="3"/>
    <x v="4"/>
  </r>
  <r>
    <n v="2305"/>
    <x v="1889"/>
    <s v="If you're reading this, we want to say that every dollar counts in these final hours of our campaign. Thank you for all your support!"/>
    <n v="18000"/>
    <n v="18221"/>
    <x v="0"/>
    <x v="0"/>
    <s v="USD"/>
    <n v="1407520800"/>
    <x v="1890"/>
    <b v="1"/>
    <x v="159"/>
    <b v="1"/>
    <s v="music/indie rock"/>
    <x v="1579"/>
    <n v="109.10778443113773"/>
    <x v="2"/>
    <x v="13"/>
  </r>
  <r>
    <n v="7"/>
    <x v="1890"/>
    <s v="Secrets bond three unfortunate teens who are facing issues that are common among youth today. And for one, it becomes too much to bear."/>
    <n v="9000"/>
    <n v="9110"/>
    <x v="0"/>
    <x v="0"/>
    <s v="USD"/>
    <n v="1467680867"/>
    <x v="1891"/>
    <b v="0"/>
    <x v="258"/>
    <b v="1"/>
    <s v="film &amp; video/television"/>
    <x v="1580"/>
    <n v="159.82456140350877"/>
    <x v="4"/>
    <x v="16"/>
  </r>
  <r>
    <n v="3511"/>
    <x v="1891"/>
    <s v="The world premiere of the first full-length play by Eve Leigh, at the intimate Finborough Theatre in London."/>
    <n v="1500"/>
    <n v="1518"/>
    <x v="0"/>
    <x v="1"/>
    <s v="GBP"/>
    <n v="1415385000"/>
    <x v="1892"/>
    <b v="0"/>
    <x v="108"/>
    <b v="1"/>
    <s v="theater/plays"/>
    <x v="1581"/>
    <n v="79.89473684210526"/>
    <x v="3"/>
    <x v="4"/>
  </r>
  <r>
    <n v="2217"/>
    <x v="1892"/>
    <s v="I ran out of cassettes of both my records, and Trevor thinks if I start selling them at his tape shop Jackknife, business will boom!"/>
    <n v="420"/>
    <n v="425"/>
    <x v="0"/>
    <x v="0"/>
    <s v="USD"/>
    <n v="1446451200"/>
    <x v="1893"/>
    <b v="0"/>
    <x v="297"/>
    <b v="1"/>
    <s v="music/electronic music"/>
    <x v="1582"/>
    <n v="47.222222222222221"/>
    <x v="2"/>
    <x v="10"/>
  </r>
  <r>
    <n v="334"/>
    <x v="1893"/>
    <s v="An unapologetic portrait of the iconic, pioneering entertainer Mary Small whose voice comforted millions through the Depression &amp; WWII"/>
    <n v="10000"/>
    <n v="10119"/>
    <x v="0"/>
    <x v="0"/>
    <s v="USD"/>
    <n v="1431716400"/>
    <x v="1894"/>
    <b v="1"/>
    <x v="381"/>
    <b v="1"/>
    <s v="film &amp; video/documentary"/>
    <x v="1583"/>
    <n v="146.65217391304347"/>
    <x v="4"/>
    <x v="14"/>
  </r>
  <r>
    <n v="282"/>
    <x v="1894"/>
    <s v="See US Marines make counter-insurgency work in Helmand Province--the Taliban's stronghold in Afghanistan."/>
    <n v="45000"/>
    <n v="45535"/>
    <x v="0"/>
    <x v="0"/>
    <s v="USD"/>
    <n v="1266876000"/>
    <x v="1895"/>
    <b v="1"/>
    <x v="368"/>
    <b v="1"/>
    <s v="film &amp; video/documentary"/>
    <x v="1584"/>
    <n v="254.38547486033519"/>
    <x v="4"/>
    <x v="14"/>
  </r>
  <r>
    <n v="1626"/>
    <x v="1895"/>
    <s v="Help Christian Rock Band &quot;The Protest&quot; fund their new album and further their mission of positively impacting lives."/>
    <n v="8000"/>
    <n v="8095"/>
    <x v="0"/>
    <x v="0"/>
    <s v="USD"/>
    <n v="1385932867"/>
    <x v="1896"/>
    <b v="0"/>
    <x v="116"/>
    <b v="1"/>
    <s v="music/rock"/>
    <x v="1585"/>
    <n v="74.953703703703709"/>
    <x v="2"/>
    <x v="2"/>
  </r>
  <r>
    <n v="337"/>
    <x v="1896"/>
    <s v="A documentary that tells the story of local beekeepers. Specifically one family who turns their annual harvest into a community event."/>
    <n v="3000"/>
    <n v="3035.05"/>
    <x v="0"/>
    <x v="0"/>
    <s v="USD"/>
    <n v="1426298708"/>
    <x v="1897"/>
    <b v="1"/>
    <x v="257"/>
    <b v="1"/>
    <s v="film &amp; video/documentary"/>
    <x v="1586"/>
    <n v="97.904838709677421"/>
    <x v="4"/>
    <x v="14"/>
  </r>
  <r>
    <n v="2789"/>
    <x v="1897"/>
    <s v="BNT's Biggest Adventure So Far: Our 2015 full length production!"/>
    <n v="3000"/>
    <n v="3035"/>
    <x v="0"/>
    <x v="0"/>
    <s v="USD"/>
    <n v="1426132800"/>
    <x v="1898"/>
    <b v="0"/>
    <x v="133"/>
    <b v="1"/>
    <s v="theater/plays"/>
    <x v="1587"/>
    <n v="126.45833333333333"/>
    <x v="3"/>
    <x v="4"/>
  </r>
  <r>
    <n v="3003"/>
    <x v="1898"/>
    <s v="We finally found a place to call home! Help us move in to (and collaborate with) the NEW Fischer Creative Arts Center in Waukesha, WI!"/>
    <n v="3000"/>
    <n v="3035"/>
    <x v="0"/>
    <x v="0"/>
    <s v="USD"/>
    <n v="1456811940"/>
    <x v="1899"/>
    <b v="0"/>
    <x v="118"/>
    <b v="1"/>
    <s v="theater/spaces"/>
    <x v="1587"/>
    <n v="178.52941176470588"/>
    <x v="3"/>
    <x v="12"/>
  </r>
  <r>
    <n v="3008"/>
    <x v="1899"/>
    <s v="Help fund Silver Spring Stage's HVAC costs for the upcoming year! Don't leave us out in the cold (pun intended)!"/>
    <n v="3000"/>
    <n v="3035"/>
    <x v="0"/>
    <x v="0"/>
    <s v="USD"/>
    <n v="1453352719"/>
    <x v="1900"/>
    <b v="0"/>
    <x v="87"/>
    <b v="1"/>
    <s v="theater/spaces"/>
    <x v="1587"/>
    <n v="116.73076923076923"/>
    <x v="3"/>
    <x v="12"/>
  </r>
  <r>
    <n v="3528"/>
    <x v="1900"/>
    <s v="pluck. productions present their first four-week run - the world premiere of David K. Barnes' BIRTHDAY SUIT at the Old Red Lion."/>
    <n v="1650"/>
    <n v="1669"/>
    <x v="0"/>
    <x v="1"/>
    <s v="GBP"/>
    <n v="1484740918"/>
    <x v="1901"/>
    <b v="0"/>
    <x v="293"/>
    <b v="1"/>
    <s v="theater/plays"/>
    <x v="1588"/>
    <n v="45.108108108108105"/>
    <x v="3"/>
    <x v="4"/>
  </r>
  <r>
    <n v="3421"/>
    <x v="1901"/>
    <s v="Waterwell's New Works Lab @ PPAS is the country's leading development program for challenging new plays for young actors."/>
    <n v="10000"/>
    <n v="10115"/>
    <x v="0"/>
    <x v="0"/>
    <s v="USD"/>
    <n v="1425495563"/>
    <x v="1902"/>
    <b v="0"/>
    <x v="276"/>
    <b v="1"/>
    <s v="theater/plays"/>
    <x v="1589"/>
    <n v="103.21428571428571"/>
    <x v="3"/>
    <x v="4"/>
  </r>
  <r>
    <n v="2338"/>
    <x v="1902"/>
    <s v="Handcrafted treats made from dried fruits, nuts, spices &amp; dark chocolate. Gluten-free, dairy-free, soy-free, grain-free; flavor-full!"/>
    <n v="15000"/>
    <n v="15171.5"/>
    <x v="0"/>
    <x v="0"/>
    <s v="USD"/>
    <n v="1404077484"/>
    <x v="1903"/>
    <b v="1"/>
    <x v="403"/>
    <b v="1"/>
    <s v="food/small batch"/>
    <x v="1590"/>
    <n v="123.34552845528455"/>
    <x v="7"/>
    <x v="11"/>
  </r>
  <r>
    <n v="2220"/>
    <x v="1903"/>
    <s v="Darkpine is recording and releasing a 5-track EP within the coming months this summer and hopes for your support."/>
    <n v="3500"/>
    <n v="3540"/>
    <x v="0"/>
    <x v="0"/>
    <s v="USD"/>
    <n v="1374888436"/>
    <x v="1904"/>
    <b v="0"/>
    <x v="381"/>
    <b v="1"/>
    <s v="music/electronic music"/>
    <x v="1591"/>
    <n v="51.304347826086953"/>
    <x v="2"/>
    <x v="10"/>
  </r>
  <r>
    <n v="3174"/>
    <x v="1904"/>
    <s v="This adaptation uses the text of Oâ€™Neill to explore race, and asks the audience if stereotypes impact a characters guilt or innocence."/>
    <n v="3000"/>
    <n v="3034"/>
    <x v="0"/>
    <x v="0"/>
    <s v="USD"/>
    <n v="1408999508"/>
    <x v="1905"/>
    <b v="1"/>
    <x v="232"/>
    <b v="1"/>
    <s v="theater/plays"/>
    <x v="1592"/>
    <n v="131.91304347826087"/>
    <x v="3"/>
    <x v="4"/>
  </r>
  <r>
    <n v="3756"/>
    <x v="1905"/>
    <s v="&quot;Into the Woods, it's time to go!&quot; purple light presents a reimagined take on Sondheim and Lapine's musical masterwork."/>
    <n v="4500"/>
    <n v="4550"/>
    <x v="0"/>
    <x v="0"/>
    <s v="USD"/>
    <n v="1402515198"/>
    <x v="1906"/>
    <b v="0"/>
    <x v="118"/>
    <b v="1"/>
    <s v="theater/musical"/>
    <x v="1593"/>
    <n v="267.64705882352939"/>
    <x v="3"/>
    <x v="20"/>
  </r>
  <r>
    <n v="1211"/>
    <x v="1906"/>
    <s v="From 2010 to 2015, I took over 15 000 photos in Japan. Here's 500 of them. Landscape, city view, people and so much more!"/>
    <n v="1000"/>
    <n v="1011"/>
    <x v="0"/>
    <x v="7"/>
    <s v="CAD"/>
    <n v="1465505261"/>
    <x v="1907"/>
    <b v="0"/>
    <x v="460"/>
    <b v="1"/>
    <s v="photography/photobooks"/>
    <x v="1594"/>
    <n v="168.5"/>
    <x v="6"/>
    <x v="9"/>
  </r>
  <r>
    <n v="3351"/>
    <x v="1907"/>
    <s v="A thrilling 'steampunk' reworking of the infamous gothic horror novel by a powerhouse ensemble will leave you begging to be bitten."/>
    <n v="5000"/>
    <n v="5055"/>
    <x v="0"/>
    <x v="1"/>
    <s v="GBP"/>
    <n v="1406113200"/>
    <x v="1908"/>
    <b v="0"/>
    <x v="245"/>
    <b v="1"/>
    <s v="theater/plays"/>
    <x v="1594"/>
    <n v="93.611111111111114"/>
    <x v="3"/>
    <x v="4"/>
  </r>
  <r>
    <n v="1623"/>
    <x v="1908"/>
    <s v="We play covers of mod and ska classics to enthusiastic crowds. Now we want to leave our own original mark on mod musical history."/>
    <n v="750"/>
    <n v="758"/>
    <x v="0"/>
    <x v="1"/>
    <s v="GBP"/>
    <n v="1377621089"/>
    <x v="1909"/>
    <b v="0"/>
    <x v="176"/>
    <b v="1"/>
    <s v="music/rock"/>
    <x v="1595"/>
    <n v="42.111111111111114"/>
    <x v="2"/>
    <x v="2"/>
  </r>
  <r>
    <n v="411"/>
    <x v="1909"/>
    <s v="An inspirational feature-length documentary that will help those with disabilities achieve their goals despite the obstacles."/>
    <n v="30000"/>
    <n v="30315"/>
    <x v="0"/>
    <x v="0"/>
    <s v="USD"/>
    <n v="1387688400"/>
    <x v="1910"/>
    <b v="0"/>
    <x v="106"/>
    <b v="1"/>
    <s v="film &amp; video/documentary"/>
    <x v="1596"/>
    <n v="125.78838174273859"/>
    <x v="4"/>
    <x v="14"/>
  </r>
  <r>
    <n v="3377"/>
    <x v="1910"/>
    <s v="An empowering play about war time code breaker Alan Turing which tells the real story of a hero vilified for his sexuality and suicide."/>
    <n v="8000"/>
    <n v="8084"/>
    <x v="0"/>
    <x v="1"/>
    <s v="GBP"/>
    <n v="1426870560"/>
    <x v="1911"/>
    <b v="0"/>
    <x v="363"/>
    <b v="1"/>
    <s v="theater/plays"/>
    <x v="1596"/>
    <n v="104.98701298701299"/>
    <x v="3"/>
    <x v="4"/>
  </r>
  <r>
    <n v="1510"/>
    <x v="1911"/>
    <s v="A unique insider 10-year photo-diary of rave culture-people-places. 1st edition sold out; new edition available in the USA &amp; Europe."/>
    <n v="16000"/>
    <n v="16165.6"/>
    <x v="0"/>
    <x v="1"/>
    <s v="GBP"/>
    <n v="1405761278"/>
    <x v="1912"/>
    <b v="1"/>
    <x v="95"/>
    <b v="1"/>
    <s v="photography/photobooks"/>
    <x v="1597"/>
    <n v="39.91506172839506"/>
    <x v="6"/>
    <x v="9"/>
  </r>
  <r>
    <n v="2053"/>
    <x v="1912"/>
    <s v="Â· Exchange multiple hard drives (SSDs or HDDs) Â· Slick design Â· Highest data transfer rates Â· Robust (anodized aluminum)"/>
    <n v="5000"/>
    <n v="5051"/>
    <x v="0"/>
    <x v="0"/>
    <s v="USD"/>
    <n v="1448466551"/>
    <x v="1913"/>
    <b v="0"/>
    <x v="370"/>
    <b v="1"/>
    <s v="technology/hardware"/>
    <x v="1598"/>
    <n v="41.743801652892564"/>
    <x v="0"/>
    <x v="0"/>
  </r>
  <r>
    <n v="3760"/>
    <x v="1913"/>
    <s v="Two Shows: SIRENS and The Girl From Bare Cove. A community of artists determined to give voice to survivors of sexual violence."/>
    <n v="5000"/>
    <n v="5050.7700000000004"/>
    <x v="0"/>
    <x v="0"/>
    <s v="USD"/>
    <n v="1399293386"/>
    <x v="1914"/>
    <b v="0"/>
    <x v="260"/>
    <b v="1"/>
    <s v="theater/musical"/>
    <x v="1599"/>
    <n v="55.502967032967035"/>
    <x v="3"/>
    <x v="20"/>
  </r>
  <r>
    <n v="2613"/>
    <x v="1914"/>
    <s v="Re-inventing the way we look at our planet by sending 5 cameras to near space to create the first 360 panoramic view of the earth."/>
    <n v="7500"/>
    <n v="7576"/>
    <x v="0"/>
    <x v="0"/>
    <s v="USD"/>
    <n v="1348256294"/>
    <x v="1915"/>
    <b v="1"/>
    <x v="24"/>
    <b v="1"/>
    <s v="technology/space exploration"/>
    <x v="1600"/>
    <n v="270.57142857142856"/>
    <x v="0"/>
    <x v="5"/>
  </r>
  <r>
    <n v="2494"/>
    <x v="1915"/>
    <s v="Multi-Instrumentalist Ace Waters' new double album with 2+hours of music needs to be professionally made and replicated."/>
    <n v="1500"/>
    <n v="1515.08"/>
    <x v="0"/>
    <x v="0"/>
    <s v="USD"/>
    <n v="1337786944"/>
    <x v="1916"/>
    <b v="0"/>
    <x v="127"/>
    <b v="1"/>
    <s v="music/indie rock"/>
    <x v="1601"/>
    <n v="38.848205128205123"/>
    <x v="2"/>
    <x v="13"/>
  </r>
  <r>
    <n v="1606"/>
    <x v="1916"/>
    <s v="The Scurvies, an independent punk rock 'n' roll band are recording a new album to be released on vinyl and CD, on their very own label."/>
    <n v="8000"/>
    <n v="8080.33"/>
    <x v="0"/>
    <x v="0"/>
    <s v="USD"/>
    <n v="1300930838"/>
    <x v="1917"/>
    <b v="0"/>
    <x v="483"/>
    <b v="1"/>
    <s v="music/rock"/>
    <x v="1602"/>
    <n v="87.829673913043479"/>
    <x v="2"/>
    <x v="2"/>
  </r>
  <r>
    <n v="54"/>
    <x v="1917"/>
    <s v="TV stand-in Elizabeth was diagnosed BRCA+ as her mother was succumbing to cancer. This pilot navigates evolving modern female identity."/>
    <n v="10000"/>
    <n v="10100"/>
    <x v="0"/>
    <x v="0"/>
    <s v="USD"/>
    <n v="1451063221"/>
    <x v="1918"/>
    <b v="0"/>
    <x v="32"/>
    <b v="1"/>
    <s v="film &amp; video/television"/>
    <x v="1603"/>
    <n v="194.23076923076923"/>
    <x v="4"/>
    <x v="16"/>
  </r>
  <r>
    <n v="1284"/>
    <x v="1918"/>
    <s v="â€œFree Jujube Brownâ€ by Psalmayene 24 is coming home to NYC and we need YOUR support of this moving and inspiring piece"/>
    <n v="2000"/>
    <n v="2020"/>
    <x v="0"/>
    <x v="0"/>
    <s v="USD"/>
    <n v="1483203540"/>
    <x v="1919"/>
    <b v="0"/>
    <x v="257"/>
    <b v="1"/>
    <s v="theater/plays"/>
    <x v="1603"/>
    <n v="65.161290322580641"/>
    <x v="3"/>
    <x v="4"/>
  </r>
  <r>
    <n v="1826"/>
    <x v="1919"/>
    <s v="Hear your favorite Bear Ghost in eargasmic quality!"/>
    <n v="2000"/>
    <n v="2020"/>
    <x v="0"/>
    <x v="0"/>
    <s v="USD"/>
    <n v="1392675017"/>
    <x v="1920"/>
    <b v="0"/>
    <x v="235"/>
    <b v="1"/>
    <s v="music/rock"/>
    <x v="1603"/>
    <n v="53.157894736842103"/>
    <x v="2"/>
    <x v="2"/>
  </r>
  <r>
    <n v="3150"/>
    <x v="1920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21"/>
    <b v="1"/>
    <x v="286"/>
    <b v="1"/>
    <s v="theater/plays"/>
    <x v="1603"/>
    <n v="33.990384615384613"/>
    <x v="3"/>
    <x v="4"/>
  </r>
  <r>
    <n v="3157"/>
    <x v="1921"/>
    <s v="Four Directors.  Four One Acts.  Four Genres.  For You."/>
    <n v="4000"/>
    <n v="4040"/>
    <x v="0"/>
    <x v="0"/>
    <s v="USD"/>
    <n v="1405746000"/>
    <x v="1922"/>
    <b v="1"/>
    <x v="255"/>
    <b v="1"/>
    <s v="theater/plays"/>
    <x v="1603"/>
    <n v="98.536585365853654"/>
    <x v="3"/>
    <x v="4"/>
  </r>
  <r>
    <n v="3320"/>
    <x v="1922"/>
    <s v="Imaginary Theater Company presents two modern day tall tales about family, resilience and redemption."/>
    <n v="2500"/>
    <n v="2525"/>
    <x v="0"/>
    <x v="0"/>
    <s v="USD"/>
    <n v="1466557557"/>
    <x v="1923"/>
    <b v="0"/>
    <x v="235"/>
    <b v="1"/>
    <s v="theater/plays"/>
    <x v="1603"/>
    <n v="66.44736842105263"/>
    <x v="3"/>
    <x v="4"/>
  </r>
  <r>
    <n v="3357"/>
    <x v="1923"/>
    <s v="Two strangers on a bridge in the dead of night, a game of dominoes, and a value ready meal - by upcoming HighTide Escalator Playwright."/>
    <n v="2000"/>
    <n v="2020"/>
    <x v="0"/>
    <x v="1"/>
    <s v="GBP"/>
    <n v="1406887310"/>
    <x v="1924"/>
    <b v="0"/>
    <x v="262"/>
    <b v="1"/>
    <s v="theater/plays"/>
    <x v="1603"/>
    <n v="96.19047619047619"/>
    <x v="3"/>
    <x v="4"/>
  </r>
  <r>
    <n v="3437"/>
    <x v="1924"/>
    <s v="Join people who stutter as they come together to support Stuttering &amp; Alzheimer's organizations. Everyone's voice is heard right now!!"/>
    <n v="3000"/>
    <n v="3030"/>
    <x v="0"/>
    <x v="0"/>
    <s v="USD"/>
    <n v="1440003820"/>
    <x v="1925"/>
    <b v="0"/>
    <x v="20"/>
    <b v="1"/>
    <s v="theater/plays"/>
    <x v="1603"/>
    <n v="84.166666666666671"/>
    <x v="3"/>
    <x v="4"/>
  </r>
  <r>
    <n v="3467"/>
    <x v="1925"/>
    <s v="Venus in Fur, By David Ives."/>
    <n v="3000"/>
    <n v="3030"/>
    <x v="0"/>
    <x v="0"/>
    <s v="USD"/>
    <n v="1426864032"/>
    <x v="1926"/>
    <b v="0"/>
    <x v="171"/>
    <b v="1"/>
    <s v="theater/plays"/>
    <x v="1603"/>
    <n v="64.468085106382972"/>
    <x v="3"/>
    <x v="4"/>
  </r>
  <r>
    <n v="3474"/>
    <x v="1926"/>
    <s v="Help us get actor-writer Ian Bonar's debut play - a hilarious, heartbreaking story of grief and loss - to the 2016 Edinburgh Fringe."/>
    <n v="2000"/>
    <n v="2020"/>
    <x v="0"/>
    <x v="1"/>
    <s v="GBP"/>
    <n v="1469016131"/>
    <x v="1927"/>
    <b v="0"/>
    <x v="127"/>
    <b v="1"/>
    <s v="theater/plays"/>
    <x v="1603"/>
    <n v="51.794871794871796"/>
    <x v="3"/>
    <x v="4"/>
  </r>
  <r>
    <n v="3618"/>
    <x v="1927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28"/>
    <b v="0"/>
    <x v="246"/>
    <b v="1"/>
    <s v="theater/plays"/>
    <x v="1603"/>
    <n v="36.071428571428569"/>
    <x v="3"/>
    <x v="4"/>
  </r>
  <r>
    <n v="3813"/>
    <x v="192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29"/>
    <b v="0"/>
    <x v="295"/>
    <b v="1"/>
    <s v="theater/plays"/>
    <x v="1604"/>
    <n v="78.518148148148143"/>
    <x v="3"/>
    <x v="4"/>
  </r>
  <r>
    <n v="14"/>
    <x v="1929"/>
    <s v="A highly charged post apocalyptic sci fi series that pulls no punches!"/>
    <n v="6000"/>
    <n v="6056"/>
    <x v="0"/>
    <x v="6"/>
    <s v="AUD"/>
    <n v="1405259940"/>
    <x v="1930"/>
    <b v="0"/>
    <x v="255"/>
    <b v="1"/>
    <s v="film &amp; video/television"/>
    <x v="1605"/>
    <n v="147.70731707317074"/>
    <x v="4"/>
    <x v="16"/>
  </r>
  <r>
    <n v="836"/>
    <x v="1930"/>
    <s v="An album you can bring home to mom."/>
    <n v="5000"/>
    <n v="5046.5200000000004"/>
    <x v="0"/>
    <x v="0"/>
    <s v="USD"/>
    <n v="1381108918"/>
    <x v="1931"/>
    <b v="0"/>
    <x v="105"/>
    <b v="1"/>
    <s v="music/rock"/>
    <x v="1606"/>
    <n v="109.70695652173914"/>
    <x v="2"/>
    <x v="2"/>
  </r>
  <r>
    <n v="1628"/>
    <x v="1931"/>
    <s v="Original Jewish rock music on human relationships and identity"/>
    <n v="4000"/>
    <n v="4037"/>
    <x v="0"/>
    <x v="0"/>
    <s v="USD"/>
    <n v="1403026882"/>
    <x v="1932"/>
    <b v="0"/>
    <x v="63"/>
    <b v="1"/>
    <s v="music/rock"/>
    <x v="1607"/>
    <n v="45.875"/>
    <x v="2"/>
    <x v="2"/>
  </r>
  <r>
    <n v="2930"/>
    <x v="1932"/>
    <s v="Forbear! is a new theatre company aiming to produce exciting and innovative theatre using performers from a variety of disciplines."/>
    <n v="10000"/>
    <n v="10092"/>
    <x v="0"/>
    <x v="1"/>
    <s v="GBP"/>
    <n v="1431007264"/>
    <x v="1933"/>
    <b v="0"/>
    <x v="299"/>
    <b v="1"/>
    <s v="theater/musical"/>
    <x v="1608"/>
    <n v="162.7741935483871"/>
    <x v="3"/>
    <x v="20"/>
  </r>
  <r>
    <n v="2116"/>
    <x v="1933"/>
    <s v="Launch Bitch's new project, BEACH.  Get a limited edition cassette EP, be on a song, or drive away in Bitch's tour bus/RV."/>
    <n v="48000"/>
    <n v="48434"/>
    <x v="0"/>
    <x v="0"/>
    <s v="USD"/>
    <n v="1349203203"/>
    <x v="1934"/>
    <b v="0"/>
    <x v="483"/>
    <b v="1"/>
    <s v="music/indie rock"/>
    <x v="1609"/>
    <n v="526.45652173913038"/>
    <x v="2"/>
    <x v="13"/>
  </r>
  <r>
    <n v="392"/>
    <x v="1934"/>
    <s v="Rhinos are the most endangered large animal in the world today, and an epic, global battle is being waged to ensure their survival."/>
    <n v="18500"/>
    <n v="18667"/>
    <x v="0"/>
    <x v="0"/>
    <s v="USD"/>
    <n v="1315450800"/>
    <x v="1935"/>
    <b v="0"/>
    <x v="9"/>
    <b v="1"/>
    <s v="film &amp; video/documentary"/>
    <x v="1610"/>
    <n v="90.616504854368927"/>
    <x v="4"/>
    <x v="14"/>
  </r>
  <r>
    <n v="1882"/>
    <x v="1935"/>
    <s v="New songs have been popping out of Mark Donato for years now and he's got a large, squirming litter of them in need of triage.  Help!"/>
    <n v="3350"/>
    <n v="3380"/>
    <x v="0"/>
    <x v="0"/>
    <s v="USD"/>
    <n v="1341964080"/>
    <x v="1936"/>
    <b v="0"/>
    <x v="248"/>
    <b v="1"/>
    <s v="music/indie rock"/>
    <x v="1611"/>
    <n v="41.728395061728392"/>
    <x v="2"/>
    <x v="13"/>
  </r>
  <r>
    <n v="2935"/>
    <x v="1936"/>
    <s v="Fresco brings a full scale operatic production to your neighborhood - SNOW WHITE, set to the world's greatest music!"/>
    <n v="3500"/>
    <n v="3531"/>
    <x v="0"/>
    <x v="0"/>
    <s v="USD"/>
    <n v="1472490000"/>
    <x v="1937"/>
    <b v="0"/>
    <x v="127"/>
    <b v="1"/>
    <s v="theater/musical"/>
    <x v="1612"/>
    <n v="90.538461538461533"/>
    <x v="3"/>
    <x v="20"/>
  </r>
  <r>
    <n v="3182"/>
    <x v="1937"/>
    <s v="FRANK, a newborn company, presents Wallace Shawn's famously unproduced,&quot;A Thought in Three Parts.&quot;_x000a_Be FRANK with us!"/>
    <n v="7000"/>
    <n v="7062"/>
    <x v="0"/>
    <x v="0"/>
    <s v="USD"/>
    <n v="1328029200"/>
    <x v="1938"/>
    <b v="1"/>
    <x v="49"/>
    <b v="1"/>
    <s v="theater/plays"/>
    <x v="1612"/>
    <n v="46.768211920529801"/>
    <x v="3"/>
    <x v="4"/>
  </r>
  <r>
    <n v="2120"/>
    <x v="1938"/>
    <s v="&lt;3_x000a_Coming in from outer space. Help Hearty Har record their 1st album!!"/>
    <n v="8000"/>
    <n v="8070.43"/>
    <x v="0"/>
    <x v="0"/>
    <s v="USD"/>
    <n v="1388617736"/>
    <x v="1939"/>
    <b v="0"/>
    <x v="381"/>
    <b v="1"/>
    <s v="music/indie rock"/>
    <x v="1613"/>
    <n v="116.96275362318841"/>
    <x v="2"/>
    <x v="13"/>
  </r>
  <r>
    <n v="3022"/>
    <x v="1939"/>
    <s v="Help us launch a new performing arts complex in Cambridge! The Thalia provides space for performance, rehearsals, and collaboration!"/>
    <n v="10000"/>
    <n v="10088"/>
    <x v="0"/>
    <x v="0"/>
    <s v="USD"/>
    <n v="1472338409"/>
    <x v="1940"/>
    <b v="0"/>
    <x v="299"/>
    <b v="1"/>
    <s v="theater/spaces"/>
    <x v="1614"/>
    <n v="162.70967741935485"/>
    <x v="3"/>
    <x v="12"/>
  </r>
  <r>
    <n v="3418"/>
    <x v="1940"/>
    <s v="Atlanta SoloSchool brings a beloved children's play to the 4th Annual Festival of Russian Youth Theaters in Washington, DC on May 31."/>
    <n v="4000"/>
    <n v="4035"/>
    <x v="0"/>
    <x v="0"/>
    <s v="USD"/>
    <n v="1400875307"/>
    <x v="1941"/>
    <b v="0"/>
    <x v="246"/>
    <b v="1"/>
    <s v="theater/plays"/>
    <x v="1615"/>
    <n v="72.053571428571431"/>
    <x v="3"/>
    <x v="4"/>
  </r>
  <r>
    <n v="1205"/>
    <x v="1941"/>
    <s v="A photo book by photographer Mahdi Ehsaei depicting the little known minority of Afro-Iranians in South Iran in fascinating portraits."/>
    <n v="13000"/>
    <n v="13112"/>
    <x v="0"/>
    <x v="2"/>
    <s v="EUR"/>
    <n v="1434197351"/>
    <x v="1942"/>
    <b v="0"/>
    <x v="299"/>
    <b v="1"/>
    <s v="photography/photobooks"/>
    <x v="1616"/>
    <n v="211.48387096774192"/>
    <x v="6"/>
    <x v="9"/>
  </r>
  <r>
    <n v="3671"/>
    <x v="1942"/>
    <s v="Bring a touring character education play about making wise choices to elementary students in Kentuckiana. Vote Kylie for President!"/>
    <n v="3500"/>
    <n v="3530"/>
    <x v="0"/>
    <x v="0"/>
    <s v="USD"/>
    <n v="1405915140"/>
    <x v="1943"/>
    <b v="0"/>
    <x v="390"/>
    <b v="1"/>
    <s v="theater/plays"/>
    <x v="1617"/>
    <n v="88.25"/>
    <x v="3"/>
    <x v="4"/>
  </r>
  <r>
    <n v="2283"/>
    <x v="1943"/>
    <s v="Help California's own Heart to Heart fund their debut full length record! Forever be apart of the the &lt;3 T &lt;3 family! We need you!"/>
    <n v="3000"/>
    <n v="3025.66"/>
    <x v="0"/>
    <x v="0"/>
    <s v="USD"/>
    <n v="1336528804"/>
    <x v="1944"/>
    <b v="0"/>
    <x v="201"/>
    <b v="1"/>
    <s v="music/rock"/>
    <x v="1618"/>
    <n v="63.03458333333333"/>
    <x v="2"/>
    <x v="2"/>
  </r>
  <r>
    <n v="527"/>
    <x v="1944"/>
    <s v="OMEGA KIDS, a new play by Noah Mease, directed by Jay Stull &amp; produced by New Light Theater Project in association with Access Theater."/>
    <n v="10000"/>
    <n v="10085"/>
    <x v="0"/>
    <x v="0"/>
    <s v="USD"/>
    <n v="1487347500"/>
    <x v="1945"/>
    <b v="0"/>
    <x v="241"/>
    <b v="1"/>
    <s v="theater/plays"/>
    <x v="1619"/>
    <n v="63.829113924050631"/>
    <x v="3"/>
    <x v="4"/>
  </r>
  <r>
    <n v="2550"/>
    <x v="1945"/>
    <s v="Ashley Bathgate and Karl Larson are raising funds to make the premiere recording of Ken Thomson's brilliant, dramatic new chamber works"/>
    <n v="6500"/>
    <n v="6555"/>
    <x v="0"/>
    <x v="0"/>
    <s v="USD"/>
    <n v="1444276740"/>
    <x v="1946"/>
    <b v="0"/>
    <x v="416"/>
    <b v="1"/>
    <s v="music/classical music"/>
    <x v="1620"/>
    <n v="43.7"/>
    <x v="2"/>
    <x v="18"/>
  </r>
  <r>
    <n v="2454"/>
    <x v="1946"/>
    <s v="Beer. Delicious, Salem made beer. Only the freshest, small batch beer straight from the source. Our beer is brewed within reach."/>
    <n v="35000"/>
    <n v="35296"/>
    <x v="0"/>
    <x v="0"/>
    <s v="USD"/>
    <n v="1489207808"/>
    <x v="1947"/>
    <b v="0"/>
    <x v="393"/>
    <b v="1"/>
    <s v="food/small batch"/>
    <x v="1621"/>
    <n v="271.50769230769231"/>
    <x v="7"/>
    <x v="11"/>
  </r>
  <r>
    <n v="3220"/>
    <x v="1947"/>
    <s v="A sci-fi thriller for the stage opening March 10 in Los Angeles."/>
    <n v="15000"/>
    <n v="15126"/>
    <x v="0"/>
    <x v="0"/>
    <s v="USD"/>
    <n v="1489352400"/>
    <x v="1948"/>
    <b v="1"/>
    <x v="73"/>
    <b v="1"/>
    <s v="theater/plays"/>
    <x v="1622"/>
    <n v="256.37288135593218"/>
    <x v="3"/>
    <x v="4"/>
  </r>
  <r>
    <n v="3838"/>
    <x v="194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1949"/>
    <b v="0"/>
    <x v="355"/>
    <b v="1"/>
    <s v="theater/plays"/>
    <x v="1623"/>
    <n v="1008.24"/>
    <x v="3"/>
    <x v="4"/>
  </r>
  <r>
    <n v="2544"/>
    <x v="1949"/>
    <s v="Bringing choral music and performance opportunities to under-served youth in West Philadelphia"/>
    <n v="5000"/>
    <n v="5041"/>
    <x v="0"/>
    <x v="0"/>
    <s v="USD"/>
    <n v="1341750569"/>
    <x v="1950"/>
    <b v="0"/>
    <x v="258"/>
    <b v="1"/>
    <s v="music/classical music"/>
    <x v="1624"/>
    <n v="88.438596491228068"/>
    <x v="2"/>
    <x v="18"/>
  </r>
  <r>
    <n v="317"/>
    <x v="1950"/>
    <s v="The story of a cowboy town with a prison problem, and the colorful characters who call it home."/>
    <n v="30000"/>
    <n v="30241"/>
    <x v="0"/>
    <x v="0"/>
    <s v="USD"/>
    <n v="1386778483"/>
    <x v="1951"/>
    <b v="1"/>
    <x v="484"/>
    <b v="1"/>
    <s v="film &amp; video/documentary"/>
    <x v="1625"/>
    <n v="95.699367088607602"/>
    <x v="4"/>
    <x v="14"/>
  </r>
  <r>
    <n v="3614"/>
    <x v="1474"/>
    <s v="A production of &quot;Gruesome Playground Injuries&quot; by Rajiv Joseph July 24th-August 9th at The Bakery in Denver, CO."/>
    <n v="2500"/>
    <n v="2520"/>
    <x v="0"/>
    <x v="0"/>
    <s v="USD"/>
    <n v="1434675616"/>
    <x v="1952"/>
    <b v="0"/>
    <x v="326"/>
    <b v="1"/>
    <s v="theater/plays"/>
    <x v="1626"/>
    <n v="35.492957746478872"/>
    <x v="3"/>
    <x v="4"/>
  </r>
  <r>
    <n v="3699"/>
    <x v="1951"/>
    <s v="Tell Me That You Love Me, a new play about the love affair between Actress and Writer, with the novel Arch of Triumph as the backdrop"/>
    <n v="2500"/>
    <n v="2520"/>
    <x v="0"/>
    <x v="0"/>
    <s v="USD"/>
    <n v="1413383216"/>
    <x v="1953"/>
    <b v="0"/>
    <x v="390"/>
    <b v="1"/>
    <s v="theater/plays"/>
    <x v="1626"/>
    <n v="63"/>
    <x v="3"/>
    <x v="4"/>
  </r>
  <r>
    <n v="3721"/>
    <x v="1952"/>
    <s v="Our birthing pains are over! Mamai Theatre Co. has delivered. Ease our growing pains as we move to downtown venues &amp; Playhouse Square!"/>
    <n v="5000"/>
    <n v="5040"/>
    <x v="0"/>
    <x v="0"/>
    <s v="USD"/>
    <n v="1415230084"/>
    <x v="1954"/>
    <b v="0"/>
    <x v="117"/>
    <b v="1"/>
    <s v="theater/plays"/>
    <x v="1626"/>
    <n v="114.54545454545455"/>
    <x v="3"/>
    <x v="4"/>
  </r>
  <r>
    <n v="3248"/>
    <x v="1953"/>
    <s v="Honest Accomplice Theatre produces theatre for social change."/>
    <n v="12000"/>
    <n v="12095"/>
    <x v="0"/>
    <x v="0"/>
    <s v="USD"/>
    <n v="1428178757"/>
    <x v="1955"/>
    <b v="1"/>
    <x v="459"/>
    <b v="1"/>
    <s v="theater/plays"/>
    <x v="1627"/>
    <n v="60.475000000000001"/>
    <x v="3"/>
    <x v="4"/>
  </r>
  <r>
    <n v="2460"/>
    <x v="1954"/>
    <s v="A humble and homey bakery passionately obsessed with good bread. Grano will fast become your favorite neighborhood food hub."/>
    <n v="8500"/>
    <n v="8567"/>
    <x v="0"/>
    <x v="0"/>
    <s v="USD"/>
    <n v="1483417020"/>
    <x v="1956"/>
    <b v="0"/>
    <x v="344"/>
    <b v="1"/>
    <s v="food/small batch"/>
    <x v="1628"/>
    <n v="125.98529411764706"/>
    <x v="7"/>
    <x v="11"/>
  </r>
  <r>
    <n v="3237"/>
    <x v="1955"/>
    <s v="An annual campaign supporting our intensive for artists 25 and under."/>
    <n v="35000"/>
    <n v="35275.64"/>
    <x v="0"/>
    <x v="0"/>
    <s v="USD"/>
    <n v="1443499140"/>
    <x v="1957"/>
    <b v="1"/>
    <x v="14"/>
    <b v="1"/>
    <s v="theater/plays"/>
    <x v="1629"/>
    <n v="131.13620817843866"/>
    <x v="3"/>
    <x v="4"/>
  </r>
  <r>
    <n v="1651"/>
    <x v="1956"/>
    <s v="Pop/Alternative/Classical/Electronic artist Dakota Lillie is making a music video for the opening track on his album &quot;The Dream&quot;"/>
    <n v="2000"/>
    <n v="2015"/>
    <x v="0"/>
    <x v="0"/>
    <s v="USD"/>
    <n v="1303801140"/>
    <x v="1958"/>
    <b v="0"/>
    <x v="135"/>
    <b v="1"/>
    <s v="music/pop"/>
    <x v="1630"/>
    <n v="100.75"/>
    <x v="2"/>
    <x v="7"/>
  </r>
  <r>
    <n v="2119"/>
    <x v="1957"/>
    <s v="big long now is recording our debut album and we are looking for help mastering and pressing it to vinyl"/>
    <n v="2000"/>
    <n v="2015"/>
    <x v="0"/>
    <x v="0"/>
    <s v="USD"/>
    <n v="1345086445"/>
    <x v="1959"/>
    <b v="0"/>
    <x v="163"/>
    <b v="1"/>
    <s v="music/indie rock"/>
    <x v="1630"/>
    <n v="91.590909090909093"/>
    <x v="2"/>
    <x v="13"/>
  </r>
  <r>
    <n v="3520"/>
    <x v="1958"/>
    <s v="Help us to bring &quot;Protocols&quot; at the 2015 Camden Fringe. The most controversial play of the year."/>
    <n v="2000"/>
    <n v="2015"/>
    <x v="0"/>
    <x v="1"/>
    <s v="GBP"/>
    <n v="1441547220"/>
    <x v="1960"/>
    <b v="0"/>
    <x v="262"/>
    <b v="1"/>
    <s v="theater/plays"/>
    <x v="1630"/>
    <n v="95.952380952380949"/>
    <x v="3"/>
    <x v="4"/>
  </r>
  <r>
    <n v="3717"/>
    <x v="1959"/>
    <s v="A heart-warming comedy by award-winning writer about Love, Sex, Friendship of three old gay men in their 60s'!"/>
    <n v="4000"/>
    <n v="4030"/>
    <x v="0"/>
    <x v="1"/>
    <s v="GBP"/>
    <n v="1431204449"/>
    <x v="1961"/>
    <b v="0"/>
    <x v="175"/>
    <b v="1"/>
    <s v="theater/plays"/>
    <x v="1630"/>
    <n v="310"/>
    <x v="3"/>
    <x v="4"/>
  </r>
  <r>
    <n v="3727"/>
    <x v="1960"/>
    <s v="It's exactly what you think it is: a historical parody of your favorite sitcom about a bar and its psychiatrist spinoff!"/>
    <n v="2000"/>
    <n v="2015"/>
    <x v="0"/>
    <x v="0"/>
    <s v="USD"/>
    <n v="1476939300"/>
    <x v="1962"/>
    <b v="0"/>
    <x v="189"/>
    <b v="1"/>
    <s v="theater/plays"/>
    <x v="1630"/>
    <n v="61.060606060606062"/>
    <x v="3"/>
    <x v="4"/>
  </r>
  <r>
    <n v="3382"/>
    <x v="1961"/>
    <s v="Peter Brook Award Nominees Empty Deck need Â£3500 to get 'Cosmic Fear or The Day Brad Pitt Got Paranoia' to the Edinburgh Fringe!"/>
    <n v="3500"/>
    <n v="3526"/>
    <x v="0"/>
    <x v="1"/>
    <s v="GBP"/>
    <n v="1470092340"/>
    <x v="1963"/>
    <b v="0"/>
    <x v="105"/>
    <b v="1"/>
    <s v="theater/plays"/>
    <x v="1631"/>
    <n v="76.652173913043484"/>
    <x v="3"/>
    <x v="4"/>
  </r>
  <r>
    <n v="253"/>
    <x v="1962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964"/>
    <b v="1"/>
    <x v="352"/>
    <b v="1"/>
    <s v="film &amp; video/documentary"/>
    <x v="1632"/>
    <n v="215.85714285714286"/>
    <x v="4"/>
    <x v="14"/>
  </r>
  <r>
    <n v="2711"/>
    <x v="1963"/>
    <s v="We're aiming to launch a production involving circus performers, musicians and artists in a new space, creating a night of live art."/>
    <n v="3910"/>
    <n v="3938"/>
    <x v="0"/>
    <x v="1"/>
    <s v="GBP"/>
    <n v="1403301660"/>
    <x v="1965"/>
    <b v="1"/>
    <x v="243"/>
    <b v="1"/>
    <s v="theater/spaces"/>
    <x v="1633"/>
    <n v="53.945205479452056"/>
    <x v="3"/>
    <x v="12"/>
  </r>
  <r>
    <n v="3018"/>
    <x v="1964"/>
    <s v="Le projet vise la crÃ©ation dâ€™un lieu de rÃ©sidence, recherche et formation dÃ©diÃ© Ã  l'art vivant, l'image et la narration."/>
    <n v="4200"/>
    <n v="4230"/>
    <x v="0"/>
    <x v="3"/>
    <s v="EUR"/>
    <n v="1437429600"/>
    <x v="1966"/>
    <b v="0"/>
    <x v="255"/>
    <b v="1"/>
    <s v="theater/spaces"/>
    <x v="1634"/>
    <n v="103.17073170731707"/>
    <x v="3"/>
    <x v="12"/>
  </r>
  <r>
    <n v="3454"/>
    <x v="1965"/>
    <s v="Knee Slappers new production coming to Camden Fringe 2014! Presenting this off the wall, dark comedy for lovers of the bizzare. Groovy."/>
    <n v="700"/>
    <n v="705"/>
    <x v="0"/>
    <x v="1"/>
    <s v="GBP"/>
    <n v="1406825159"/>
    <x v="1967"/>
    <b v="0"/>
    <x v="262"/>
    <b v="1"/>
    <s v="theater/plays"/>
    <x v="1634"/>
    <n v="33.571428571428569"/>
    <x v="3"/>
    <x v="4"/>
  </r>
  <r>
    <n v="2964"/>
    <x v="196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68"/>
    <b v="0"/>
    <x v="367"/>
    <b v="1"/>
    <s v="theater/plays"/>
    <x v="1635"/>
    <n v="25.692295918367346"/>
    <x v="3"/>
    <x v="4"/>
  </r>
  <r>
    <n v="2304"/>
    <x v="1967"/>
    <s v="This winter and springtime we will be recording a new full-length album with big voices, big fireworks and mega soul.  "/>
    <n v="6000"/>
    <n v="6042.02"/>
    <x v="0"/>
    <x v="0"/>
    <s v="USD"/>
    <n v="1293857940"/>
    <x v="1969"/>
    <b v="1"/>
    <x v="210"/>
    <b v="1"/>
    <s v="music/indie rock"/>
    <x v="1636"/>
    <n v="53.469203539823013"/>
    <x v="2"/>
    <x v="13"/>
  </r>
  <r>
    <n v="2086"/>
    <x v="1968"/>
    <s v="I am in the process of completing 4 new EPs to be released in Winter, Spring, Summer, and Fall of 2012."/>
    <n v="4000"/>
    <n v="4028"/>
    <x v="0"/>
    <x v="0"/>
    <s v="USD"/>
    <n v="1323838740"/>
    <x v="1970"/>
    <b v="0"/>
    <x v="7"/>
    <b v="1"/>
    <s v="music/indie rock"/>
    <x v="1637"/>
    <n v="115.08571428571429"/>
    <x v="2"/>
    <x v="13"/>
  </r>
  <r>
    <n v="1605"/>
    <x v="1969"/>
    <s v="A Band of Orcs needs gas, tires &amp; tags to get to GenCon Indy for the debut of their 28 mm gaming miniatures and historic live concert!"/>
    <n v="6000"/>
    <n v="6041.6"/>
    <x v="0"/>
    <x v="0"/>
    <s v="USD"/>
    <n v="1312182000"/>
    <x v="1971"/>
    <b v="0"/>
    <x v="117"/>
    <b v="1"/>
    <s v="music/rock"/>
    <x v="1638"/>
    <n v="137.30909090909091"/>
    <x v="2"/>
    <x v="2"/>
  </r>
  <r>
    <n v="1529"/>
    <x v="1970"/>
    <s v="An empowering photo book that transforms hurtful experiences into strength and solidarity."/>
    <n v="19000"/>
    <n v="19129"/>
    <x v="0"/>
    <x v="0"/>
    <s v="USD"/>
    <n v="1426773920"/>
    <x v="1972"/>
    <b v="1"/>
    <x v="217"/>
    <b v="1"/>
    <s v="photography/photobooks"/>
    <x v="1639"/>
    <n v="135.66666666666666"/>
    <x v="6"/>
    <x v="9"/>
  </r>
  <r>
    <n v="1671"/>
    <x v="1971"/>
    <s v="I am seeking funding in order to help take my music from a hobby to a career."/>
    <n v="2000"/>
    <n v="2013.47"/>
    <x v="0"/>
    <x v="0"/>
    <s v="USD"/>
    <n v="1470056614"/>
    <x v="1973"/>
    <b v="0"/>
    <x v="363"/>
    <b v="1"/>
    <s v="music/pop"/>
    <x v="1640"/>
    <n v="26.148961038961041"/>
    <x v="2"/>
    <x v="7"/>
  </r>
  <r>
    <n v="17"/>
    <x v="1972"/>
    <s v="Uplifting English sitcom, a love letter to youthful exuberance that proves once and for all that none of us are ready for real life."/>
    <n v="1500"/>
    <n v="1510"/>
    <x v="0"/>
    <x v="1"/>
    <s v="GBP"/>
    <n v="1415126022"/>
    <x v="1974"/>
    <b v="0"/>
    <x v="20"/>
    <b v="1"/>
    <s v="film &amp; video/television"/>
    <x v="1641"/>
    <n v="41.944444444444443"/>
    <x v="4"/>
    <x v="16"/>
  </r>
  <r>
    <n v="1652"/>
    <x v="1973"/>
    <s v="A stunning musical story, telling of the triumphs and struggles we experience through our relationships with life, friends and lovers."/>
    <n v="4500"/>
    <n v="4530"/>
    <x v="0"/>
    <x v="0"/>
    <s v="USD"/>
    <n v="1385297393"/>
    <x v="1975"/>
    <b v="0"/>
    <x v="251"/>
    <b v="1"/>
    <s v="music/pop"/>
    <x v="1641"/>
    <n v="64.714285714285708"/>
    <x v="2"/>
    <x v="7"/>
  </r>
  <r>
    <n v="3501"/>
    <x v="1974"/>
    <s v="'Pig' by Alex Oates is an urgent and dark comedy with live music that discusses the vital issue of the state of our police force."/>
    <n v="1500"/>
    <n v="1510"/>
    <x v="0"/>
    <x v="1"/>
    <s v="GBP"/>
    <n v="1441995595"/>
    <x v="1976"/>
    <b v="0"/>
    <x v="307"/>
    <b v="1"/>
    <s v="theater/plays"/>
    <x v="1641"/>
    <n v="35.952380952380949"/>
    <x v="3"/>
    <x v="4"/>
  </r>
  <r>
    <n v="3658"/>
    <x v="1975"/>
    <s v="Life is hard when your own imaginary friend can't make time for you."/>
    <n v="1500"/>
    <n v="1510"/>
    <x v="0"/>
    <x v="0"/>
    <s v="USD"/>
    <n v="1404273540"/>
    <x v="1977"/>
    <b v="0"/>
    <x v="135"/>
    <b v="1"/>
    <s v="theater/plays"/>
    <x v="1641"/>
    <n v="75.5"/>
    <x v="3"/>
    <x v="4"/>
  </r>
  <r>
    <n v="1827"/>
    <x v="1976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978"/>
    <b v="0"/>
    <x v="151"/>
    <b v="1"/>
    <s v="music/rock"/>
    <x v="1642"/>
    <n v="83.885416666666671"/>
    <x v="2"/>
    <x v="2"/>
  </r>
  <r>
    <n v="3455"/>
    <x v="1977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79"/>
    <b v="0"/>
    <x v="381"/>
    <b v="1"/>
    <s v="theater/plays"/>
    <x v="1643"/>
    <n v="145.86956521739131"/>
    <x v="3"/>
    <x v="4"/>
  </r>
  <r>
    <n v="539"/>
    <x v="1978"/>
    <s v="A brand new show that unites puppetry, live music and storytelling to bring a forgotten English legend back to life!"/>
    <n v="500"/>
    <n v="503.22"/>
    <x v="0"/>
    <x v="1"/>
    <s v="GBP"/>
    <n v="1467681107"/>
    <x v="1980"/>
    <b v="0"/>
    <x v="135"/>
    <b v="1"/>
    <s v="theater/plays"/>
    <x v="1644"/>
    <n v="25.161000000000001"/>
    <x v="3"/>
    <x v="4"/>
  </r>
  <r>
    <n v="297"/>
    <x v="1979"/>
    <s v="Who Owns Yoga? is a feature length documentary film that explores the changing nature of yoga in the modern world."/>
    <n v="20000"/>
    <n v="20128"/>
    <x v="0"/>
    <x v="0"/>
    <s v="USD"/>
    <n v="1430452740"/>
    <x v="1981"/>
    <b v="1"/>
    <x v="452"/>
    <b v="1"/>
    <s v="film &amp; video/documentary"/>
    <x v="1645"/>
    <n v="141.74647887323943"/>
    <x v="4"/>
    <x v="14"/>
  </r>
  <r>
    <n v="418"/>
    <x v="1980"/>
    <s v="A Texas grandfather's extraordinary quest to protect the coral reefs and his challenge to humanity to take care of the things we love."/>
    <n v="22400"/>
    <n v="22542"/>
    <x v="0"/>
    <x v="0"/>
    <s v="USD"/>
    <n v="1437633997"/>
    <x v="1982"/>
    <b v="0"/>
    <x v="286"/>
    <b v="1"/>
    <s v="film &amp; video/documentary"/>
    <x v="1646"/>
    <n v="216.75"/>
    <x v="4"/>
    <x v="14"/>
  </r>
  <r>
    <n v="1947"/>
    <x v="1981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83"/>
    <b v="1"/>
    <x v="232"/>
    <b v="1"/>
    <s v="technology/hardware"/>
    <x v="1647"/>
    <n v="35.003043478260871"/>
    <x v="0"/>
    <x v="0"/>
  </r>
  <r>
    <n v="391"/>
    <x v="1982"/>
    <s v="Too many women feel confused about their orgasm and shame about their desire. This movie aims to change that."/>
    <n v="20000"/>
    <n v="20122"/>
    <x v="0"/>
    <x v="0"/>
    <s v="USD"/>
    <n v="1324169940"/>
    <x v="1984"/>
    <b v="0"/>
    <x v="62"/>
    <b v="1"/>
    <s v="film &amp; video/documentary"/>
    <x v="1648"/>
    <n v="104.25906735751295"/>
    <x v="4"/>
    <x v="14"/>
  </r>
  <r>
    <n v="832"/>
    <x v="1983"/>
    <s v="Being in a band can make you feel like clowns, but we've got the best fans so we're not too worried. You are the new record labels!!"/>
    <n v="15000"/>
    <n v="15091.06"/>
    <x v="0"/>
    <x v="0"/>
    <s v="USD"/>
    <n v="1327133580"/>
    <x v="1985"/>
    <b v="0"/>
    <x v="485"/>
    <b v="1"/>
    <s v="music/rock"/>
    <x v="1649"/>
    <n v="97.993896103896105"/>
    <x v="2"/>
    <x v="2"/>
  </r>
  <r>
    <n v="3485"/>
    <x v="1984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86"/>
    <b v="0"/>
    <x v="119"/>
    <b v="1"/>
    <s v="theater/plays"/>
    <x v="1650"/>
    <n v="55.333333333333336"/>
    <x v="3"/>
    <x v="4"/>
  </r>
  <r>
    <n v="2297"/>
    <x v="1985"/>
    <s v="New Jersey Alternative Rock band COCO needs YOUR help self-releasing debut EP!"/>
    <n v="1000"/>
    <n v="1006"/>
    <x v="0"/>
    <x v="0"/>
    <s v="USD"/>
    <n v="1331697540"/>
    <x v="1987"/>
    <b v="0"/>
    <x v="108"/>
    <b v="1"/>
    <s v="music/rock"/>
    <x v="1651"/>
    <n v="52.94736842105263"/>
    <x v="2"/>
    <x v="2"/>
  </r>
  <r>
    <n v="3236"/>
    <x v="1986"/>
    <s v="A dark comedy exploring the importance of art, homelessness, and finding your own path.  World Premiere 3/27/17 at IRT Theater in NYC."/>
    <n v="20000"/>
    <n v="20120"/>
    <x v="0"/>
    <x v="0"/>
    <s v="USD"/>
    <n v="1482962433"/>
    <x v="1988"/>
    <b v="0"/>
    <x v="252"/>
    <b v="1"/>
    <s v="theater/plays"/>
    <x v="1651"/>
    <n v="182.90909090909091"/>
    <x v="3"/>
    <x v="4"/>
  </r>
  <r>
    <n v="1649"/>
    <x v="1987"/>
    <s v="This is it! The new Sam Lyons album #3. Help me make it happen by pledging today - pre-order the CD and other cool stuff right here."/>
    <n v="3800"/>
    <n v="3822.33"/>
    <x v="0"/>
    <x v="0"/>
    <s v="USD"/>
    <n v="1400862355"/>
    <x v="1989"/>
    <b v="0"/>
    <x v="248"/>
    <b v="1"/>
    <s v="music/pop"/>
    <x v="1652"/>
    <n v="47.189259259259259"/>
    <x v="2"/>
    <x v="7"/>
  </r>
  <r>
    <n v="3020"/>
    <x v="1988"/>
    <s v="Any donation--big or small--will help us upgrade our studio/rehearsal space into a black box theater and offer even more programs."/>
    <n v="7000"/>
    <n v="7040"/>
    <x v="0"/>
    <x v="0"/>
    <s v="USD"/>
    <n v="1439583533"/>
    <x v="1990"/>
    <b v="0"/>
    <x v="119"/>
    <b v="1"/>
    <s v="theater/spaces"/>
    <x v="1653"/>
    <n v="234.66666666666666"/>
    <x v="3"/>
    <x v="12"/>
  </r>
  <r>
    <n v="659"/>
    <x v="1989"/>
    <s v="Sync up your lifestyle"/>
    <n v="3000"/>
    <n v="3017"/>
    <x v="0"/>
    <x v="0"/>
    <s v="USD"/>
    <n v="1440339295"/>
    <x v="1991"/>
    <b v="0"/>
    <x v="262"/>
    <b v="1"/>
    <s v="technology/wearables"/>
    <x v="1654"/>
    <n v="143.66666666666666"/>
    <x v="0"/>
    <x v="3"/>
  </r>
  <r>
    <n v="3240"/>
    <x v="1990"/>
    <s v="An inventive (re)telling of Princess Sophia Duleep Singhâ€™s journey, from an aristocratic upbringing to a life of political activism."/>
    <n v="3000"/>
    <n v="3017"/>
    <x v="0"/>
    <x v="1"/>
    <s v="GBP"/>
    <n v="1487286000"/>
    <x v="1992"/>
    <b v="0"/>
    <x v="204"/>
    <b v="1"/>
    <s v="theater/plays"/>
    <x v="1654"/>
    <n v="88.735294117647058"/>
    <x v="3"/>
    <x v="4"/>
  </r>
  <r>
    <n v="3510"/>
    <x v="1991"/>
    <s v="The Uncommon Loons return with Much Ado for a 2nd production of Shakespeare in Minnesota's Nature on the banks of the Mississippi!"/>
    <n v="900"/>
    <n v="905"/>
    <x v="0"/>
    <x v="0"/>
    <s v="USD"/>
    <n v="1404312846"/>
    <x v="1993"/>
    <b v="0"/>
    <x v="134"/>
    <b v="1"/>
    <s v="theater/plays"/>
    <x v="1655"/>
    <n v="60.333333333333336"/>
    <x v="3"/>
    <x v="4"/>
  </r>
  <r>
    <n v="651"/>
    <x v="1992"/>
    <s v="Pacha's Pajamas is an epic story told through books, music, videos and now augmented PJs that's uplifting kids everywhere!"/>
    <n v="25000"/>
    <n v="25132"/>
    <x v="0"/>
    <x v="0"/>
    <s v="USD"/>
    <n v="1418430311"/>
    <x v="1994"/>
    <b v="0"/>
    <x v="52"/>
    <b v="1"/>
    <s v="technology/wearables"/>
    <x v="1656"/>
    <n v="239.35238095238094"/>
    <x v="0"/>
    <x v="3"/>
  </r>
  <r>
    <n v="10"/>
    <x v="1993"/>
    <s v="Making a reality show casting the real elites of China. They are fun, young, wild, and ambitious. Filmed in Beijing with real risks."/>
    <n v="3000"/>
    <n v="3015"/>
    <x v="0"/>
    <x v="0"/>
    <s v="USD"/>
    <n v="1403660279"/>
    <x v="1995"/>
    <b v="0"/>
    <x v="108"/>
    <b v="1"/>
    <s v="film &amp; video/television"/>
    <x v="1657"/>
    <n v="158.68421052631578"/>
    <x v="4"/>
    <x v="16"/>
  </r>
  <r>
    <n v="106"/>
    <x v="1994"/>
    <s v="A Boy. A Girl. A Car. A Serial Killer."/>
    <n v="5000"/>
    <n v="5025"/>
    <x v="0"/>
    <x v="0"/>
    <s v="USD"/>
    <n v="1333391901"/>
    <x v="1996"/>
    <b v="0"/>
    <x v="295"/>
    <b v="1"/>
    <s v="film &amp; video/shorts"/>
    <x v="1657"/>
    <n v="186.11111111111111"/>
    <x v="4"/>
    <x v="6"/>
  </r>
  <r>
    <n v="1634"/>
    <x v="1995"/>
    <s v="Recording Debut  Album w/ Producer Ikey Owens from Free Moral Agents/ The Mars Volta"/>
    <n v="2000"/>
    <n v="2010"/>
    <x v="0"/>
    <x v="0"/>
    <s v="USD"/>
    <n v="1306994340"/>
    <x v="1997"/>
    <b v="0"/>
    <x v="192"/>
    <b v="1"/>
    <s v="music/rock"/>
    <x v="1657"/>
    <n v="62.8125"/>
    <x v="2"/>
    <x v="2"/>
  </r>
  <r>
    <n v="3038"/>
    <x v="1996"/>
    <s v="Our little theater needs some love. We took over a lab and need to make our space look more inviting and well, like a theater!"/>
    <n v="1000"/>
    <n v="1005"/>
    <x v="0"/>
    <x v="0"/>
    <s v="USD"/>
    <n v="1457071397"/>
    <x v="1998"/>
    <b v="0"/>
    <x v="295"/>
    <b v="1"/>
    <s v="theater/spaces"/>
    <x v="1657"/>
    <n v="37.222222222222221"/>
    <x v="3"/>
    <x v="12"/>
  </r>
  <r>
    <n v="3564"/>
    <x v="1997"/>
    <s v="Multi Award-Winng play THE PILLOWMAN coming to the Arts Centre Theatre, Aberdeen"/>
    <n v="1000"/>
    <n v="1005"/>
    <x v="0"/>
    <x v="1"/>
    <s v="GBP"/>
    <n v="1444060800"/>
    <x v="1999"/>
    <b v="0"/>
    <x v="118"/>
    <b v="1"/>
    <s v="theater/plays"/>
    <x v="1657"/>
    <n v="59.117647058823529"/>
    <x v="3"/>
    <x v="4"/>
  </r>
  <r>
    <n v="3588"/>
    <x v="1998"/>
    <s v="Touring the fast-paced, playful and poignant story of three twenty-somethings in a mental-health support group."/>
    <n v="200"/>
    <n v="201"/>
    <x v="0"/>
    <x v="1"/>
    <s v="GBP"/>
    <n v="1430348400"/>
    <x v="2000"/>
    <b v="0"/>
    <x v="234"/>
    <b v="1"/>
    <s v="theater/plays"/>
    <x v="1657"/>
    <n v="18.272727272727273"/>
    <x v="3"/>
    <x v="4"/>
  </r>
  <r>
    <n v="3653"/>
    <x v="1999"/>
    <s v="ALLIE is a new dark comedy play which will premiere at the Edinburgh Festival Fringe 2015. Written and produced by Ruaraidh Murray."/>
    <n v="2000"/>
    <n v="2010"/>
    <x v="0"/>
    <x v="1"/>
    <s v="GBP"/>
    <n v="1438764207"/>
    <x v="2001"/>
    <b v="0"/>
    <x v="189"/>
    <b v="1"/>
    <s v="theater/plays"/>
    <x v="1657"/>
    <n v="60.909090909090907"/>
    <x v="3"/>
    <x v="4"/>
  </r>
  <r>
    <n v="117"/>
    <x v="2000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02"/>
    <b v="0"/>
    <x v="295"/>
    <b v="1"/>
    <s v="film &amp; video/shorts"/>
    <x v="1658"/>
    <n v="167.48962962962963"/>
    <x v="4"/>
    <x v="6"/>
  </r>
  <r>
    <n v="3569"/>
    <x v="2001"/>
    <s v="In 2015, Green Light is producing 3 shows of new plays exclusively written, directed and created by women- help make it happen!"/>
    <n v="5000"/>
    <n v="5024"/>
    <x v="0"/>
    <x v="0"/>
    <s v="USD"/>
    <n v="1420734696"/>
    <x v="2003"/>
    <b v="0"/>
    <x v="255"/>
    <b v="1"/>
    <s v="theater/plays"/>
    <x v="1659"/>
    <n v="122.53658536585365"/>
    <x v="3"/>
    <x v="4"/>
  </r>
  <r>
    <n v="1266"/>
    <x v="2002"/>
    <s v="We are looking to record our first EP produced by Aaron Harris (ISIS/Palms) at Studio West."/>
    <n v="9500"/>
    <n v="9545"/>
    <x v="0"/>
    <x v="0"/>
    <s v="USD"/>
    <n v="1389474145"/>
    <x v="2004"/>
    <b v="1"/>
    <x v="61"/>
    <b v="1"/>
    <s v="music/rock"/>
    <x v="1660"/>
    <n v="190.9"/>
    <x v="2"/>
    <x v="2"/>
  </r>
  <r>
    <n v="652"/>
    <x v="2003"/>
    <s v="Zossom is a smart phone case with a strap. Forget the days of shattered screens and scratches. The Zossom case keeps your phone safe."/>
    <n v="3000"/>
    <n v="3014"/>
    <x v="0"/>
    <x v="0"/>
    <s v="USD"/>
    <n v="1480613650"/>
    <x v="2005"/>
    <b v="0"/>
    <x v="24"/>
    <b v="1"/>
    <s v="technology/wearables"/>
    <x v="1661"/>
    <n v="107.64285714285714"/>
    <x v="0"/>
    <x v="3"/>
  </r>
  <r>
    <n v="302"/>
    <x v="2004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06"/>
    <b v="1"/>
    <x v="116"/>
    <b v="1"/>
    <s v="film &amp; video/documentary"/>
    <x v="1662"/>
    <n v="93.018518518518519"/>
    <x v="4"/>
    <x v="14"/>
  </r>
  <r>
    <n v="3261"/>
    <x v="2005"/>
    <s v="Six Spartanburg-based professional actors perform A Midsummer Night's Dream outdoors in downtown Spartanburg."/>
    <n v="3300"/>
    <n v="3315"/>
    <x v="0"/>
    <x v="0"/>
    <s v="USD"/>
    <n v="1437067476"/>
    <x v="2007"/>
    <b v="1"/>
    <x v="137"/>
    <b v="1"/>
    <s v="theater/plays"/>
    <x v="1663"/>
    <n v="67.65306122448979"/>
    <x v="3"/>
    <x v="4"/>
  </r>
  <r>
    <n v="3556"/>
    <x v="2006"/>
    <s v="'Immortal', a play about five English Air Bombers in WW2, is an exciting first project for the brand new Production Company, GreanTea."/>
    <n v="2200"/>
    <n v="2210"/>
    <x v="0"/>
    <x v="1"/>
    <s v="GBP"/>
    <n v="1408289724"/>
    <x v="2008"/>
    <b v="0"/>
    <x v="135"/>
    <b v="1"/>
    <s v="theater/plays"/>
    <x v="1663"/>
    <n v="110.5"/>
    <x v="3"/>
    <x v="4"/>
  </r>
  <r>
    <n v="1288"/>
    <x v="2007"/>
    <s v="EggSalad presents an unflinching new work mapping the mental landscape of addiction and recovery. Premiering in NY Aug 26-27 &amp; Sept 2!"/>
    <n v="4000"/>
    <n v="4018"/>
    <x v="0"/>
    <x v="0"/>
    <s v="USD"/>
    <n v="1470801600"/>
    <x v="2009"/>
    <b v="0"/>
    <x v="221"/>
    <b v="1"/>
    <s v="theater/plays"/>
    <x v="1664"/>
    <n v="65.868852459016395"/>
    <x v="3"/>
    <x v="4"/>
  </r>
  <r>
    <n v="3750"/>
    <x v="2008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010"/>
    <b v="0"/>
    <x v="24"/>
    <b v="1"/>
    <s v="theater/musical"/>
    <x v="1664"/>
    <n v="215.25"/>
    <x v="3"/>
    <x v="20"/>
  </r>
  <r>
    <n v="792"/>
    <x v="2009"/>
    <s v="Rock n' Roll about the intersection of lies and belief: the Believable Lie."/>
    <n v="2500"/>
    <n v="2511.11"/>
    <x v="0"/>
    <x v="0"/>
    <s v="USD"/>
    <n v="1383861483"/>
    <x v="2011"/>
    <b v="0"/>
    <x v="123"/>
    <b v="1"/>
    <s v="music/rock"/>
    <x v="1665"/>
    <n v="41.851833333333339"/>
    <x v="2"/>
    <x v="2"/>
  </r>
  <r>
    <n v="419"/>
    <x v="2010"/>
    <s v="Beyond Local is a personal journey through an art-centric and musically talented community that fosters creativity."/>
    <n v="8000"/>
    <n v="8035"/>
    <x v="0"/>
    <x v="0"/>
    <s v="USD"/>
    <n v="1372536787"/>
    <x v="2012"/>
    <b v="0"/>
    <x v="243"/>
    <b v="1"/>
    <s v="film &amp; video/documentary"/>
    <x v="1666"/>
    <n v="110.06849315068493"/>
    <x v="4"/>
    <x v="14"/>
  </r>
  <r>
    <n v="825"/>
    <x v="2011"/>
    <s v="Kickstarting Kill Freeman independently. Help fund the New Record, Video and Live Shows."/>
    <n v="12500"/>
    <n v="12554"/>
    <x v="0"/>
    <x v="0"/>
    <s v="USD"/>
    <n v="1351495284"/>
    <x v="2013"/>
    <b v="0"/>
    <x v="165"/>
    <b v="1"/>
    <s v="music/rock"/>
    <x v="1667"/>
    <n v="126.8080808080808"/>
    <x v="2"/>
    <x v="2"/>
  </r>
  <r>
    <n v="1743"/>
    <x v="2012"/>
    <s v="Visual documentation of the endangered IÃ±upiat language, captured in the form of a printed photography book."/>
    <n v="6000"/>
    <n v="6025"/>
    <x v="0"/>
    <x v="0"/>
    <s v="USD"/>
    <n v="1472270340"/>
    <x v="2014"/>
    <b v="0"/>
    <x v="237"/>
    <b v="1"/>
    <s v="photography/photobooks"/>
    <x v="1668"/>
    <n v="89.925373134328353"/>
    <x v="6"/>
    <x v="9"/>
  </r>
  <r>
    <n v="3400"/>
    <x v="2013"/>
    <s v="A hilarious comedy starring Sarah, a recent grad, who uses the magic of a mystical open mic to solve the problems of her relationships."/>
    <n v="10000"/>
    <n v="10041"/>
    <x v="0"/>
    <x v="0"/>
    <s v="USD"/>
    <n v="1409266414"/>
    <x v="2015"/>
    <b v="0"/>
    <x v="259"/>
    <b v="1"/>
    <s v="theater/plays"/>
    <x v="1669"/>
    <n v="118.12941176470588"/>
    <x v="3"/>
    <x v="4"/>
  </r>
  <r>
    <n v="90"/>
    <x v="2014"/>
    <s v="We're looking for funding to help submit a short film to film festivals."/>
    <n v="500"/>
    <n v="502"/>
    <x v="0"/>
    <x v="0"/>
    <s v="USD"/>
    <n v="1310454499"/>
    <x v="2016"/>
    <b v="0"/>
    <x v="224"/>
    <b v="1"/>
    <s v="film &amp; video/shorts"/>
    <x v="1670"/>
    <n v="31.375"/>
    <x v="4"/>
    <x v="6"/>
  </r>
  <r>
    <n v="2531"/>
    <x v="2015"/>
    <s v="The first CD of chamber music composed by John Leupold to be released on PARMA records. The album features solo, duets, and a quartet."/>
    <n v="4500"/>
    <n v="4518"/>
    <x v="0"/>
    <x v="0"/>
    <s v="USD"/>
    <n v="1439611140"/>
    <x v="2017"/>
    <b v="0"/>
    <x v="221"/>
    <b v="1"/>
    <s v="music/classical music"/>
    <x v="1670"/>
    <n v="74.06557377049181"/>
    <x v="2"/>
    <x v="18"/>
  </r>
  <r>
    <n v="3151"/>
    <x v="2016"/>
    <s v="A Multi-Media Puppet Show, with large cable control puppets to tell a hilarious story for all ages."/>
    <n v="3500"/>
    <n v="3514"/>
    <x v="0"/>
    <x v="0"/>
    <s v="USD"/>
    <n v="1410379774"/>
    <x v="2018"/>
    <b v="1"/>
    <x v="204"/>
    <b v="1"/>
    <s v="theater/plays"/>
    <x v="1670"/>
    <n v="103.35294117647059"/>
    <x v="3"/>
    <x v="4"/>
  </r>
  <r>
    <n v="3545"/>
    <x v="2017"/>
    <s v="FUND our teens in Shakespeare's comedy &quot;The Merchant of Venice&quot;. Donating pays for our venue/insurance located in Woodland, CA."/>
    <n v="250"/>
    <n v="251"/>
    <x v="0"/>
    <x v="0"/>
    <s v="USD"/>
    <n v="1428780159"/>
    <x v="2019"/>
    <b v="0"/>
    <x v="278"/>
    <b v="1"/>
    <s v="theater/plays"/>
    <x v="1670"/>
    <n v="31.375"/>
    <x v="3"/>
    <x v="4"/>
  </r>
  <r>
    <n v="3234"/>
    <x v="2018"/>
    <s v="Get Repetitive Beats to Vaults! A high octane play set in Oxford  during one of the most influential &amp; hedonistic movements in music."/>
    <n v="4000"/>
    <n v="4015.71"/>
    <x v="0"/>
    <x v="1"/>
    <s v="GBP"/>
    <n v="1485991860"/>
    <x v="2020"/>
    <b v="0"/>
    <x v="250"/>
    <b v="1"/>
    <s v="theater/plays"/>
    <x v="1671"/>
    <n v="34.91921739130435"/>
    <x v="3"/>
    <x v="4"/>
  </r>
  <r>
    <n v="3648"/>
    <x v="2019"/>
    <s v="Help Moth Live! Support Moth and its artist collective to achieve its 2014/15 season."/>
    <n v="40000"/>
    <n v="40153"/>
    <x v="0"/>
    <x v="0"/>
    <s v="USD"/>
    <n v="1412492445"/>
    <x v="2021"/>
    <b v="0"/>
    <x v="243"/>
    <b v="1"/>
    <s v="theater/plays"/>
    <x v="1672"/>
    <n v="550.04109589041093"/>
    <x v="3"/>
    <x v="4"/>
  </r>
  <r>
    <n v="2828"/>
    <x v="2020"/>
    <s v="The Battle of Britain has been lost; London is occupied, who can you trust? Help produce this classic piece of theatre. Drama for now."/>
    <n v="9500"/>
    <n v="9536"/>
    <x v="0"/>
    <x v="1"/>
    <s v="GBP"/>
    <n v="1443826800"/>
    <x v="2022"/>
    <b v="0"/>
    <x v="350"/>
    <b v="1"/>
    <s v="theater/plays"/>
    <x v="1673"/>
    <n v="98.30927835051547"/>
    <x v="3"/>
    <x v="4"/>
  </r>
  <r>
    <n v="342"/>
    <x v="2021"/>
    <s v="BREAKING A MONSTER needs your help to play in THEATERS!"/>
    <n v="55000"/>
    <n v="55201.52"/>
    <x v="0"/>
    <x v="0"/>
    <s v="USD"/>
    <n v="1461955465"/>
    <x v="2023"/>
    <b v="1"/>
    <x v="364"/>
    <b v="1"/>
    <s v="film &amp; video/documentary"/>
    <x v="1674"/>
    <n v="169.85083076923075"/>
    <x v="4"/>
    <x v="14"/>
  </r>
  <r>
    <n v="2984"/>
    <x v="2022"/>
    <s v="A traveling wooden wagon that transforms into a theatrical playing space presenting FREE original performance while building community!"/>
    <n v="25000"/>
    <n v="25088"/>
    <x v="0"/>
    <x v="0"/>
    <s v="USD"/>
    <n v="1472020881"/>
    <x v="2024"/>
    <b v="1"/>
    <x v="434"/>
    <b v="1"/>
    <s v="theater/spaces"/>
    <x v="1675"/>
    <n v="115.08256880733946"/>
    <x v="3"/>
    <x v="12"/>
  </r>
  <r>
    <n v="3215"/>
    <x v="2023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025"/>
    <b v="1"/>
    <x v="366"/>
    <b v="1"/>
    <s v="theater/plays"/>
    <x v="1676"/>
    <n v="262.11194029850748"/>
    <x v="3"/>
    <x v="4"/>
  </r>
  <r>
    <n v="28"/>
    <x v="2024"/>
    <s v="John and Brian are on a quest to change people's lives and rehabilitate dogs."/>
    <n v="12000"/>
    <n v="12042"/>
    <x v="0"/>
    <x v="0"/>
    <s v="USD"/>
    <n v="1450307284"/>
    <x v="2026"/>
    <b v="0"/>
    <x v="326"/>
    <b v="1"/>
    <s v="film &amp; video/television"/>
    <x v="1677"/>
    <n v="169.6056338028169"/>
    <x v="4"/>
    <x v="16"/>
  </r>
  <r>
    <n v="725"/>
    <x v="2025"/>
    <s v="A true story about inspiration and survival - David Alfred George turns his powerful experience into a compelling vBook."/>
    <n v="20000"/>
    <n v="20070"/>
    <x v="0"/>
    <x v="0"/>
    <s v="USD"/>
    <n v="1450018912"/>
    <x v="2027"/>
    <b v="0"/>
    <x v="247"/>
    <b v="1"/>
    <s v="publishing/nonfiction"/>
    <x v="1677"/>
    <n v="143.35714285714286"/>
    <x v="5"/>
    <x v="15"/>
  </r>
  <r>
    <n v="2110"/>
    <x v="2026"/>
    <s v="Brent Brown's breakout new album! Requires help from the record label... You!"/>
    <n v="2000"/>
    <n v="2007"/>
    <x v="0"/>
    <x v="0"/>
    <s v="USD"/>
    <n v="1401253140"/>
    <x v="2028"/>
    <b v="0"/>
    <x v="235"/>
    <b v="1"/>
    <s v="music/indie rock"/>
    <x v="1677"/>
    <n v="52.815789473684212"/>
    <x v="2"/>
    <x v="13"/>
  </r>
  <r>
    <n v="1656"/>
    <x v="2027"/>
    <s v="The making of a quality, full length album journeying through a pop/folk/rock/americana sound_x000a_noisetrade.com/jaredmitchellmusic"/>
    <n v="7500"/>
    <n v="7525.12"/>
    <x v="0"/>
    <x v="0"/>
    <s v="USD"/>
    <n v="1355437052"/>
    <x v="2029"/>
    <b v="0"/>
    <x v="201"/>
    <b v="1"/>
    <s v="music/pop"/>
    <x v="1678"/>
    <n v="156.77333333333334"/>
    <x v="2"/>
    <x v="7"/>
  </r>
  <r>
    <n v="1849"/>
    <x v="2028"/>
    <s v="Release the Skylines is a small, local Cleveland metal band looking to record an album."/>
    <n v="300"/>
    <n v="301"/>
    <x v="0"/>
    <x v="0"/>
    <s v="USD"/>
    <n v="1350505059"/>
    <x v="2030"/>
    <b v="0"/>
    <x v="278"/>
    <b v="1"/>
    <s v="music/rock"/>
    <x v="1679"/>
    <n v="37.625"/>
    <x v="2"/>
    <x v="2"/>
  </r>
  <r>
    <n v="2098"/>
    <x v="2029"/>
    <s v="The Christopher Battles EP Project will fund professional recording, publicity, and release for this original singer-songwriter."/>
    <n v="6000"/>
    <n v="6020"/>
    <x v="0"/>
    <x v="0"/>
    <s v="USD"/>
    <n v="1331174635"/>
    <x v="2031"/>
    <b v="0"/>
    <x v="192"/>
    <b v="1"/>
    <s v="music/indie rock"/>
    <x v="1679"/>
    <n v="188.125"/>
    <x v="2"/>
    <x v="13"/>
  </r>
  <r>
    <n v="3701"/>
    <x v="2030"/>
    <s v="Part-silent film, part-thriller, Dog Show sees four actors play a community of dogs and their owners. One autumn, a killer strikes."/>
    <n v="1500"/>
    <n v="1505"/>
    <x v="0"/>
    <x v="1"/>
    <s v="GBP"/>
    <n v="1433422793"/>
    <x v="2032"/>
    <b v="0"/>
    <x v="127"/>
    <b v="1"/>
    <s v="theater/plays"/>
    <x v="1679"/>
    <n v="38.589743589743591"/>
    <x v="3"/>
    <x v="4"/>
  </r>
  <r>
    <n v="2525"/>
    <x v="2031"/>
    <s v="Husband and wife operatic team specializing in German opera. Fundraising for an audition tour of Germany."/>
    <n v="8000"/>
    <n v="8026"/>
    <x v="0"/>
    <x v="0"/>
    <s v="USD"/>
    <n v="1340914571"/>
    <x v="2033"/>
    <b v="0"/>
    <x v="132"/>
    <b v="1"/>
    <s v="music/classical music"/>
    <x v="1680"/>
    <n v="100.325"/>
    <x v="2"/>
    <x v="18"/>
  </r>
  <r>
    <n v="3335"/>
    <x v="2032"/>
    <s v="Phantom Pain - a new play promoting mental health awareness written and performed by fledgling theatre company Unhinged Creations."/>
    <n v="5000"/>
    <n v="5016"/>
    <x v="0"/>
    <x v="1"/>
    <s v="GBP"/>
    <n v="1407106800"/>
    <x v="2034"/>
    <b v="0"/>
    <x v="271"/>
    <b v="1"/>
    <s v="theater/plays"/>
    <x v="1681"/>
    <n v="79.61904761904762"/>
    <x v="3"/>
    <x v="4"/>
  </r>
  <r>
    <n v="1929"/>
    <x v="2033"/>
    <s v="Trying to raise funds to release a full-length album on LP and CD by my post-punk studio project, Surplus 1980."/>
    <n v="3200"/>
    <n v="3210"/>
    <x v="0"/>
    <x v="0"/>
    <s v="USD"/>
    <n v="1309825866"/>
    <x v="2035"/>
    <b v="0"/>
    <x v="287"/>
    <b v="1"/>
    <s v="music/indie rock"/>
    <x v="1682"/>
    <n v="42.8"/>
    <x v="2"/>
    <x v="13"/>
  </r>
  <r>
    <n v="3406"/>
    <x v="2034"/>
    <s v="A funny and moving new play about two families dealing with aging parents in very different ways!"/>
    <n v="10000"/>
    <n v="10031"/>
    <x v="0"/>
    <x v="0"/>
    <s v="USD"/>
    <n v="1405511376"/>
    <x v="2036"/>
    <b v="0"/>
    <x v="260"/>
    <b v="1"/>
    <s v="theater/plays"/>
    <x v="1683"/>
    <n v="110.23076923076923"/>
    <x v="3"/>
    <x v="4"/>
  </r>
  <r>
    <n v="2993"/>
    <x v="2035"/>
    <s v="Help us build the Kitchen from Hell!"/>
    <n v="1000"/>
    <n v="1003"/>
    <x v="0"/>
    <x v="0"/>
    <s v="USD"/>
    <n v="1455998867"/>
    <x v="2037"/>
    <b v="0"/>
    <x v="163"/>
    <b v="1"/>
    <s v="theater/spaces"/>
    <x v="1684"/>
    <n v="45.590909090909093"/>
    <x v="3"/>
    <x v="12"/>
  </r>
  <r>
    <n v="3348"/>
    <x v="619"/>
    <s v="Old Hat's new production explores the bleak culture of war and the cosmic powers of guilt and imagination in Shakespeare's tragedy."/>
    <n v="5500"/>
    <n v="5516"/>
    <x v="0"/>
    <x v="0"/>
    <s v="USD"/>
    <n v="1461988740"/>
    <x v="2038"/>
    <b v="0"/>
    <x v="82"/>
    <b v="1"/>
    <s v="theater/plays"/>
    <x v="1685"/>
    <n v="69.822784810126578"/>
    <x v="3"/>
    <x v="4"/>
  </r>
  <r>
    <n v="3787"/>
    <x v="2036"/>
    <s v="The Happiest Show on Earth is a Disney musical revue to benefit the Make-A-Wish foundation. Funds for production needed."/>
    <n v="350"/>
    <n v="351"/>
    <x v="0"/>
    <x v="0"/>
    <s v="USD"/>
    <n v="1436587140"/>
    <x v="2039"/>
    <b v="0"/>
    <x v="183"/>
    <b v="1"/>
    <s v="theater/musical"/>
    <x v="1686"/>
    <n v="35.1"/>
    <x v="3"/>
    <x v="20"/>
  </r>
  <r>
    <n v="3275"/>
    <x v="2037"/>
    <s v="The Whitelisted Theatre Company is a non-profit arts organization dedicated to producing the most relevant European plays in NYC."/>
    <n v="1800"/>
    <n v="1805"/>
    <x v="0"/>
    <x v="0"/>
    <s v="USD"/>
    <n v="1423456200"/>
    <x v="2040"/>
    <b v="1"/>
    <x v="233"/>
    <b v="1"/>
    <s v="theater/plays"/>
    <x v="1687"/>
    <n v="150.41666666666666"/>
    <x v="3"/>
    <x v="4"/>
  </r>
  <r>
    <n v="2811"/>
    <x v="2038"/>
    <s v="Ray Gunn and Starburst is an audio sci-fi/comedy sending up the tropes of classic and pulp science-fiction."/>
    <n v="10000"/>
    <n v="10027"/>
    <x v="0"/>
    <x v="1"/>
    <s v="GBP"/>
    <n v="1424692503"/>
    <x v="2041"/>
    <b v="0"/>
    <x v="116"/>
    <b v="1"/>
    <s v="theater/plays"/>
    <x v="1688"/>
    <n v="92.842592592592595"/>
    <x v="3"/>
    <x v="4"/>
  </r>
  <r>
    <n v="1365"/>
    <x v="2039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42"/>
    <b v="0"/>
    <x v="483"/>
    <b v="1"/>
    <s v="music/rock"/>
    <x v="1689"/>
    <n v="81.739130434782609"/>
    <x v="2"/>
    <x v="2"/>
  </r>
  <r>
    <n v="3288"/>
    <x v="2040"/>
    <s v="Cancer patient Anne Bartram's bucket list wish, is to have her new play performed at a London venue and reviewed by a national paper."/>
    <n v="10000"/>
    <n v="10026.49"/>
    <x v="0"/>
    <x v="1"/>
    <s v="GBP"/>
    <n v="1466463600"/>
    <x v="2043"/>
    <b v="0"/>
    <x v="318"/>
    <b v="1"/>
    <s v="theater/plays"/>
    <x v="1690"/>
    <n v="48.437149758454105"/>
    <x v="3"/>
    <x v="4"/>
  </r>
  <r>
    <n v="3433"/>
    <x v="2041"/>
    <s v="death&amp;pretzels presents their first Chicago based project:_x000a_The Dybbuk by S. Ansky"/>
    <n v="9500"/>
    <n v="9525"/>
    <x v="0"/>
    <x v="0"/>
    <s v="USD"/>
    <n v="1402974000"/>
    <x v="2044"/>
    <b v="0"/>
    <x v="326"/>
    <b v="1"/>
    <s v="theater/plays"/>
    <x v="1691"/>
    <n v="134.1549295774648"/>
    <x v="3"/>
    <x v="4"/>
  </r>
  <r>
    <n v="748"/>
    <x v="2042"/>
    <s v="Peace on Earth begins with birth. Educating pregnant women to create a more peaceful world is what this book is all about."/>
    <n v="2000"/>
    <n v="2005"/>
    <x v="0"/>
    <x v="0"/>
    <s v="USD"/>
    <n v="1407701966"/>
    <x v="2045"/>
    <b v="0"/>
    <x v="117"/>
    <b v="1"/>
    <s v="publishing/nonfiction"/>
    <x v="1692"/>
    <n v="45.56818181818182"/>
    <x v="5"/>
    <x v="15"/>
  </r>
  <r>
    <n v="2539"/>
    <x v="2043"/>
    <s v="Help ABS Academy musicians get their cellos, gambas, &amp; contrabasses to San Francisco by supporting their instruments' travel."/>
    <n v="10000"/>
    <n v="10025"/>
    <x v="0"/>
    <x v="0"/>
    <s v="USD"/>
    <n v="1422913152"/>
    <x v="2046"/>
    <b v="0"/>
    <x v="73"/>
    <b v="1"/>
    <s v="music/classical music"/>
    <x v="1692"/>
    <n v="169.91525423728814"/>
    <x v="2"/>
    <x v="18"/>
  </r>
  <r>
    <n v="3373"/>
    <x v="2044"/>
    <s v="The Rules is a brand new black-comedy, serial-killer-romance debuting at the Edinburgh Fringe this August and we need your help!"/>
    <n v="2000"/>
    <n v="2005"/>
    <x v="0"/>
    <x v="1"/>
    <s v="GBP"/>
    <n v="1437235200"/>
    <x v="2047"/>
    <b v="0"/>
    <x v="119"/>
    <b v="1"/>
    <s v="theater/plays"/>
    <x v="1692"/>
    <n v="66.833333333333329"/>
    <x v="3"/>
    <x v="4"/>
  </r>
  <r>
    <n v="3775"/>
    <x v="2045"/>
    <s v="Travis Kent joins forces with some of today's brightest contemporary composers for an evening full of firsts at 54 Below."/>
    <n v="2000"/>
    <n v="2005"/>
    <x v="0"/>
    <x v="0"/>
    <s v="USD"/>
    <n v="1428552000"/>
    <x v="2048"/>
    <b v="0"/>
    <x v="103"/>
    <b v="1"/>
    <s v="theater/musical"/>
    <x v="1692"/>
    <n v="143.21428571428572"/>
    <x v="3"/>
    <x v="20"/>
  </r>
  <r>
    <n v="417"/>
    <x v="2046"/>
    <s v="An unexpected kidney donor acts on faith in order to rescue a fellow cyclist from his failing body. The true story of Pete and Kelly."/>
    <n v="10500"/>
    <n v="10526"/>
    <x v="0"/>
    <x v="0"/>
    <s v="USD"/>
    <n v="1365395580"/>
    <x v="2049"/>
    <b v="0"/>
    <x v="32"/>
    <b v="1"/>
    <s v="film &amp; video/documentary"/>
    <x v="1693"/>
    <n v="202.42307692307693"/>
    <x v="4"/>
    <x v="14"/>
  </r>
  <r>
    <n v="32"/>
    <x v="2047"/>
    <s v="Approaching a milestone birthday, Gail abandons her group of yuppie stay-at-home mom friends for the vibrant and rowdy gay community."/>
    <n v="28450"/>
    <n v="28520"/>
    <x v="0"/>
    <x v="0"/>
    <s v="USD"/>
    <n v="1463111940"/>
    <x v="2050"/>
    <b v="0"/>
    <x v="253"/>
    <b v="1"/>
    <s v="film &amp; video/television"/>
    <x v="1694"/>
    <n v="320.44943820224717"/>
    <x v="4"/>
    <x v="16"/>
  </r>
  <r>
    <n v="3687"/>
    <x v="2048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051"/>
    <b v="0"/>
    <x v="36"/>
    <b v="1"/>
    <s v="theater/plays"/>
    <x v="1695"/>
    <n v="200.49"/>
    <x v="3"/>
    <x v="4"/>
  </r>
  <r>
    <n v="2808"/>
    <x v="2049"/>
    <s v="Seat of the Pants mounts our first show in a black box space that could become permanent; can you help us excel and seal the deal?"/>
    <n v="4500"/>
    <n v="4511"/>
    <x v="0"/>
    <x v="0"/>
    <s v="USD"/>
    <n v="1440274735"/>
    <x v="2052"/>
    <b v="0"/>
    <x v="381"/>
    <b v="1"/>
    <s v="theater/plays"/>
    <x v="1696"/>
    <n v="65.376811594202906"/>
    <x v="3"/>
    <x v="4"/>
  </r>
  <r>
    <n v="16"/>
    <x v="2050"/>
    <s v="We want to create a Sizzle Reel to pitch a Reality TV Series to TV Executive starring artists Art Moose will use new artists each week."/>
    <n v="12000"/>
    <n v="12029"/>
    <x v="0"/>
    <x v="0"/>
    <s v="USD"/>
    <n v="1402896600"/>
    <x v="2053"/>
    <b v="0"/>
    <x v="251"/>
    <b v="1"/>
    <s v="film &amp; video/television"/>
    <x v="1697"/>
    <n v="171.84285714285716"/>
    <x v="4"/>
    <x v="16"/>
  </r>
  <r>
    <n v="20"/>
    <x v="2051"/>
    <s v="Help us reach our goal &amp; pay the drama dept that is performing the hard read, which is set for October 2015."/>
    <n v="2000"/>
    <n v="2004"/>
    <x v="0"/>
    <x v="0"/>
    <s v="USD"/>
    <n v="1442167912"/>
    <x v="2054"/>
    <b v="0"/>
    <x v="36"/>
    <b v="1"/>
    <s v="film &amp; video/television"/>
    <x v="1698"/>
    <n v="80.16"/>
    <x v="4"/>
    <x v="16"/>
  </r>
  <r>
    <n v="533"/>
    <x v="2052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55"/>
    <b v="0"/>
    <x v="118"/>
    <b v="1"/>
    <s v="theater/plays"/>
    <x v="1698"/>
    <n v="117.88235294117646"/>
    <x v="3"/>
    <x v="4"/>
  </r>
  <r>
    <n v="3829"/>
    <x v="2053"/>
    <s v="A play that illustrates the symptoms of PTSD, shows its effect on families, and demonstrates some of the difficulties of treating it."/>
    <n v="500"/>
    <n v="501"/>
    <x v="0"/>
    <x v="0"/>
    <s v="USD"/>
    <n v="1472676371"/>
    <x v="2056"/>
    <b v="0"/>
    <x v="278"/>
    <b v="1"/>
    <s v="theater/plays"/>
    <x v="1698"/>
    <n v="62.625"/>
    <x v="3"/>
    <x v="4"/>
  </r>
  <r>
    <n v="386"/>
    <x v="2054"/>
    <s v="Eight friends reunite to achieve their childhood dream of designing, constructing, and launching a homemade submarine."/>
    <n v="600"/>
    <n v="601"/>
    <x v="0"/>
    <x v="0"/>
    <s v="USD"/>
    <n v="1439246991"/>
    <x v="2057"/>
    <b v="0"/>
    <x v="175"/>
    <b v="1"/>
    <s v="film &amp; video/documentary"/>
    <x v="1699"/>
    <n v="46.230769230769234"/>
    <x v="4"/>
    <x v="14"/>
  </r>
  <r>
    <n v="1602"/>
    <x v="2055"/>
    <s v="We need the help of fans of both music and film alike to help us create our collective vision for this song."/>
    <n v="1500"/>
    <n v="1502.5"/>
    <x v="0"/>
    <x v="0"/>
    <s v="USD"/>
    <n v="1318633200"/>
    <x v="2058"/>
    <b v="0"/>
    <x v="192"/>
    <b v="1"/>
    <s v="music/rock"/>
    <x v="1699"/>
    <n v="46.953125"/>
    <x v="2"/>
    <x v="2"/>
  </r>
  <r>
    <n v="1828"/>
    <x v="2056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59"/>
    <b v="0"/>
    <x v="201"/>
    <b v="1"/>
    <s v="music/rock"/>
    <x v="1700"/>
    <n v="417.33333333333331"/>
    <x v="2"/>
    <x v="2"/>
  </r>
  <r>
    <n v="2971"/>
    <x v="2057"/>
    <s v="An Asian-Jewish-American family collides with music, food, and identity crises in this world premiere New York theater production."/>
    <n v="3200"/>
    <n v="3205"/>
    <x v="0"/>
    <x v="0"/>
    <s v="USD"/>
    <n v="1409500078"/>
    <x v="2060"/>
    <b v="0"/>
    <x v="249"/>
    <b v="1"/>
    <s v="theater/plays"/>
    <x v="1701"/>
    <n v="74.534883720930239"/>
    <x v="3"/>
    <x v="4"/>
  </r>
  <r>
    <n v="1838"/>
    <x v="2058"/>
    <s v="Paul Haasch is producing his first music video! With awesome people involved and a great vision, it is sure to be an amazing piece."/>
    <n v="1000"/>
    <n v="1001.49"/>
    <x v="0"/>
    <x v="0"/>
    <s v="USD"/>
    <n v="1317438000"/>
    <x v="2061"/>
    <b v="0"/>
    <x v="24"/>
    <b v="1"/>
    <s v="music/rock"/>
    <x v="1702"/>
    <n v="35.767499999999998"/>
    <x v="2"/>
    <x v="2"/>
  </r>
  <r>
    <n v="59"/>
    <x v="2059"/>
    <s v="An electronic music producer stuck in his blue collar life has overnight success thrown at him when his music leaks on the internet."/>
    <n v="20000"/>
    <n v="20025.14"/>
    <x v="0"/>
    <x v="0"/>
    <s v="USD"/>
    <n v="1442264400"/>
    <x v="2062"/>
    <b v="0"/>
    <x v="189"/>
    <b v="1"/>
    <s v="film &amp; video/television"/>
    <x v="1703"/>
    <n v="606.82242424242418"/>
    <x v="4"/>
    <x v="16"/>
  </r>
  <r>
    <n v="2975"/>
    <x v="2060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063"/>
    <b v="0"/>
    <x v="210"/>
    <b v="1"/>
    <s v="theater/plays"/>
    <x v="1704"/>
    <n v="70.884955752212392"/>
    <x v="3"/>
    <x v="4"/>
  </r>
  <r>
    <n v="3695"/>
    <x v="2061"/>
    <s v="Tony-Award Winning Play, The History Boys brought to you by the Independent Student Production Company Narrative Series: Page to Stage!"/>
    <n v="4000"/>
    <n v="4005"/>
    <x v="0"/>
    <x v="0"/>
    <s v="USD"/>
    <n v="1421009610"/>
    <x v="2064"/>
    <b v="0"/>
    <x v="189"/>
    <b v="1"/>
    <s v="theater/plays"/>
    <x v="1704"/>
    <n v="121.36363636363636"/>
    <x v="3"/>
    <x v="4"/>
  </r>
  <r>
    <n v="2177"/>
    <x v="2062"/>
    <s v="Stone Horse ~ _x000a_Doing what they do best, laying down honest and _x000a_proper Rock-n-Roll guaranteed to soothe your soul!"/>
    <n v="2500"/>
    <n v="2503"/>
    <x v="0"/>
    <x v="0"/>
    <s v="USD"/>
    <n v="1465192867"/>
    <x v="2065"/>
    <b v="0"/>
    <x v="235"/>
    <b v="1"/>
    <s v="music/rock"/>
    <x v="1705"/>
    <n v="65.868421052631575"/>
    <x v="2"/>
    <x v="2"/>
  </r>
  <r>
    <n v="2246"/>
    <x v="2063"/>
    <s v="The BESPOKE GEEK is a brand new clothing company from Bletchley, England producing handmade and individual hoodies for geeks."/>
    <n v="2500"/>
    <n v="2503"/>
    <x v="0"/>
    <x v="1"/>
    <s v="GBP"/>
    <n v="1441393210"/>
    <x v="2066"/>
    <b v="0"/>
    <x v="258"/>
    <b v="1"/>
    <s v="games/tabletop games"/>
    <x v="1705"/>
    <n v="43.912280701754383"/>
    <x v="1"/>
    <x v="1"/>
  </r>
  <r>
    <n v="3213"/>
    <x v="2064"/>
    <s v="3 boys, 1 white dress and a hoover collide in this explosive new play by John Fitzpatrick. Life's a wedding disco. Let's dance."/>
    <n v="6000"/>
    <n v="6007"/>
    <x v="0"/>
    <x v="1"/>
    <s v="GBP"/>
    <n v="1437934759"/>
    <x v="2067"/>
    <b v="1"/>
    <x v="171"/>
    <b v="1"/>
    <s v="theater/plays"/>
    <x v="1706"/>
    <n v="127.80851063829788"/>
    <x v="3"/>
    <x v="4"/>
  </r>
  <r>
    <n v="3219"/>
    <x v="2065"/>
    <s v="Eyes Closed is a collaborative play and docudrama about New Yorkers and their dreams."/>
    <n v="20000"/>
    <n v="20022"/>
    <x v="0"/>
    <x v="0"/>
    <s v="USD"/>
    <n v="1427063747"/>
    <x v="2068"/>
    <b v="1"/>
    <x v="354"/>
    <b v="1"/>
    <s v="theater/plays"/>
    <x v="1707"/>
    <n v="168.25210084033614"/>
    <x v="3"/>
    <x v="4"/>
  </r>
  <r>
    <n v="2288"/>
    <x v="2066"/>
    <s v="Technocracy will be released on digital media on June 26th, but we all know analog is king!  Help us press this album on vinyl!"/>
    <n v="1000"/>
    <n v="1001"/>
    <x v="0"/>
    <x v="0"/>
    <s v="USD"/>
    <n v="1340733600"/>
    <x v="2069"/>
    <b v="0"/>
    <x v="36"/>
    <b v="1"/>
    <s v="music/rock"/>
    <x v="1708"/>
    <n v="40.04"/>
    <x v="2"/>
    <x v="2"/>
  </r>
  <r>
    <n v="2482"/>
    <x v="2067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70"/>
    <b v="0"/>
    <x v="36"/>
    <b v="1"/>
    <s v="music/indie rock"/>
    <x v="1708"/>
    <n v="40.04"/>
    <x v="2"/>
    <x v="13"/>
  </r>
  <r>
    <n v="2560"/>
    <x v="2068"/>
    <s v="New CD of favourite chamber music by Welsh composer Michael Parkin featuring debut recordings by outstanding young musicians."/>
    <n v="3000"/>
    <n v="3003"/>
    <x v="0"/>
    <x v="1"/>
    <s v="GBP"/>
    <n v="1425682174"/>
    <x v="2071"/>
    <b v="0"/>
    <x v="262"/>
    <b v="1"/>
    <s v="music/classical music"/>
    <x v="1708"/>
    <n v="143"/>
    <x v="2"/>
    <x v="18"/>
  </r>
  <r>
    <n v="3622"/>
    <x v="2069"/>
    <s v="5 actors. 39 characters. 1 epic adventure. Presented by the Cradle Theatre Company."/>
    <n v="1000"/>
    <n v="1000.99"/>
    <x v="0"/>
    <x v="0"/>
    <s v="USD"/>
    <n v="1411874580"/>
    <x v="2072"/>
    <b v="0"/>
    <x v="262"/>
    <b v="1"/>
    <s v="theater/plays"/>
    <x v="1709"/>
    <n v="47.666190476190479"/>
    <x v="3"/>
    <x v="4"/>
  </r>
  <r>
    <n v="3316"/>
    <x v="2070"/>
    <s v="Gorgeousness that which sits in the root of Loveness._x000a_Other than this there is no endearment for or otherwise_x000a_to describe."/>
    <n v="11737"/>
    <n v="11747.18"/>
    <x v="0"/>
    <x v="0"/>
    <s v="USD"/>
    <n v="1407506040"/>
    <x v="2073"/>
    <b v="0"/>
    <x v="211"/>
    <b v="1"/>
    <s v="theater/plays"/>
    <x v="1710"/>
    <n v="93.977440000000001"/>
    <x v="3"/>
    <x v="4"/>
  </r>
  <r>
    <n v="1851"/>
    <x v="2071"/>
    <s v="I have recorded 3 solo blues/rock/surf albums of original music, but they're only digitally released - I want there to be real CD's!"/>
    <n v="1300"/>
    <n v="1301"/>
    <x v="0"/>
    <x v="0"/>
    <s v="USD"/>
    <n v="1406509200"/>
    <x v="2074"/>
    <b v="0"/>
    <x v="87"/>
    <b v="1"/>
    <s v="music/rock"/>
    <x v="1711"/>
    <n v="50.03846153846154"/>
    <x v="2"/>
    <x v="2"/>
  </r>
  <r>
    <n v="3310"/>
    <x v="2072"/>
    <s v="A new play about coming coming home, recovery, and trying to find God in the process."/>
    <n v="6500"/>
    <n v="6505"/>
    <x v="0"/>
    <x v="0"/>
    <s v="USD"/>
    <n v="1444169825"/>
    <x v="2075"/>
    <b v="0"/>
    <x v="257"/>
    <b v="1"/>
    <s v="theater/plays"/>
    <x v="1711"/>
    <n v="209.83870967741936"/>
    <x v="3"/>
    <x v="4"/>
  </r>
  <r>
    <n v="3297"/>
    <x v="2073"/>
    <s v="A father loses his family in a freak plane crash and goes on to murder the air traffic controller he holds responsible."/>
    <n v="5500"/>
    <n v="5504"/>
    <x v="0"/>
    <x v="1"/>
    <s v="GBP"/>
    <n v="1438037940"/>
    <x v="2076"/>
    <b v="0"/>
    <x v="117"/>
    <b v="1"/>
    <s v="theater/plays"/>
    <x v="1712"/>
    <n v="125.09090909090909"/>
    <x v="3"/>
    <x v="4"/>
  </r>
  <r>
    <n v="1824"/>
    <x v="2074"/>
    <s v="cd fund raiser"/>
    <n v="3000"/>
    <n v="3002"/>
    <x v="0"/>
    <x v="0"/>
    <s v="USD"/>
    <n v="1389146880"/>
    <x v="2077"/>
    <b v="0"/>
    <x v="390"/>
    <b v="1"/>
    <s v="music/rock"/>
    <x v="1713"/>
    <n v="75.05"/>
    <x v="2"/>
    <x v="2"/>
  </r>
  <r>
    <n v="2286"/>
    <x v="2075"/>
    <s v="Arson In The Suburbs is ready to release its FIRST three song E.P. and looking to raise funds to get back in the studio! RnFnR!"/>
    <n v="1500"/>
    <n v="1501"/>
    <x v="0"/>
    <x v="0"/>
    <s v="USD"/>
    <n v="1378439940"/>
    <x v="2078"/>
    <b v="0"/>
    <x v="103"/>
    <b v="1"/>
    <s v="music/rock"/>
    <x v="1713"/>
    <n v="107.21428571428571"/>
    <x v="2"/>
    <x v="2"/>
  </r>
  <r>
    <n v="3590"/>
    <x v="2076"/>
    <s v="Two men on trial for desertion, confined within a Glasshouse. How long can friendship last? How much can a man stand before he breaks?"/>
    <n v="5000"/>
    <n v="5003"/>
    <x v="0"/>
    <x v="1"/>
    <s v="GBP"/>
    <n v="1413792034"/>
    <x v="2079"/>
    <b v="0"/>
    <x v="243"/>
    <b v="1"/>
    <s v="theater/plays"/>
    <x v="1714"/>
    <n v="68.534246575342465"/>
    <x v="3"/>
    <x v="4"/>
  </r>
  <r>
    <n v="2487"/>
    <x v="2077"/>
    <s v="Raise enough money to fund the copyright cost for the full length indie rock record we spent the year recording."/>
    <n v="1500"/>
    <n v="1500.76"/>
    <x v="0"/>
    <x v="0"/>
    <s v="USD"/>
    <n v="1338083997"/>
    <x v="2080"/>
    <b v="0"/>
    <x v="235"/>
    <b v="1"/>
    <s v="music/indie rock"/>
    <x v="1715"/>
    <n v="39.493684210526318"/>
    <x v="2"/>
    <x v="13"/>
  </r>
  <r>
    <n v="3216"/>
    <x v="2078"/>
    <s v="Brute (winner of the 2015 IdeasTap Underbelly Award) is new writing based on the true story of a rather twisted, horrible schoolgirl."/>
    <n v="2000"/>
    <n v="2001"/>
    <x v="0"/>
    <x v="1"/>
    <s v="GBP"/>
    <n v="1436625000"/>
    <x v="2081"/>
    <b v="1"/>
    <x v="7"/>
    <b v="1"/>
    <s v="theater/plays"/>
    <x v="1716"/>
    <n v="57.171428571428571"/>
    <x v="3"/>
    <x v="4"/>
  </r>
  <r>
    <n v="3602"/>
    <x v="2079"/>
    <s v="A student directed and student performed production of Shakespeare's Macbeth in Milwaukee's beautiful Lake Park on June 3rd &amp; 4th"/>
    <n v="4000"/>
    <n v="4002"/>
    <x v="0"/>
    <x v="0"/>
    <s v="USD"/>
    <n v="1463520479"/>
    <x v="2082"/>
    <b v="0"/>
    <x v="137"/>
    <b v="1"/>
    <s v="theater/plays"/>
    <x v="1716"/>
    <n v="81.673469387755105"/>
    <x v="3"/>
    <x v="4"/>
  </r>
  <r>
    <n v="8"/>
    <x v="2080"/>
    <s v="Help us raise the funds to film our pilot episode!"/>
    <n v="3500"/>
    <n v="3501.52"/>
    <x v="0"/>
    <x v="0"/>
    <s v="USD"/>
    <n v="1460754000"/>
    <x v="2083"/>
    <b v="0"/>
    <x v="233"/>
    <b v="1"/>
    <s v="film &amp; video/television"/>
    <x v="1717"/>
    <n v="291.79333333333335"/>
    <x v="4"/>
    <x v="16"/>
  </r>
  <r>
    <n v="747"/>
    <x v="2081"/>
    <s v="My creations are born in different cultural environment around the globe with Â« what is already there Â» and act as a social impulse"/>
    <n v="7000"/>
    <n v="7003"/>
    <x v="0"/>
    <x v="14"/>
    <s v="EUR"/>
    <n v="1421319240"/>
    <x v="2084"/>
    <b v="0"/>
    <x v="214"/>
    <b v="1"/>
    <s v="publishing/nonfiction"/>
    <x v="1718"/>
    <n v="127.32727272727273"/>
    <x v="5"/>
    <x v="15"/>
  </r>
  <r>
    <n v="3312"/>
    <x v="2082"/>
    <s v="Bare Theatre presents one of Shakespeare's most notorious characters in the final chapter of the War of the Roses saga."/>
    <n v="2500"/>
    <n v="2501"/>
    <x v="0"/>
    <x v="0"/>
    <s v="USD"/>
    <n v="1478901600"/>
    <x v="2085"/>
    <b v="0"/>
    <x v="255"/>
    <b v="1"/>
    <s v="theater/plays"/>
    <x v="1719"/>
    <n v="61"/>
    <x v="3"/>
    <x v="4"/>
  </r>
  <r>
    <n v="3557"/>
    <x v="2083"/>
    <s v="A play by April Yvette Thompson. A Gullah Healer Woman and an Afro-Cuban Priest forge a new world of magic &amp; dreams in Jim Crow Miami."/>
    <n v="100000"/>
    <n v="100036"/>
    <x v="0"/>
    <x v="0"/>
    <s v="USD"/>
    <n v="1399271911"/>
    <x v="2086"/>
    <b v="0"/>
    <x v="486"/>
    <b v="1"/>
    <s v="theater/plays"/>
    <x v="1720"/>
    <n v="179.27598566308242"/>
    <x v="3"/>
    <x v="4"/>
  </r>
  <r>
    <n v="1603"/>
    <x v="2084"/>
    <s v="An exercise in the wild and dangerous world of solo musicianship by Maxwell D Feinstein."/>
    <n v="2000"/>
    <n v="2000.66"/>
    <x v="0"/>
    <x v="0"/>
    <s v="USD"/>
    <n v="1327723459"/>
    <x v="2087"/>
    <b v="0"/>
    <x v="119"/>
    <b v="1"/>
    <s v="music/rock"/>
    <x v="1721"/>
    <n v="66.688666666666663"/>
    <x v="2"/>
    <x v="2"/>
  </r>
  <r>
    <n v="799"/>
    <x v="2085"/>
    <s v="Los Angeles-based recording artist Ryan Caskey joined forces with producer Eddie Hedges to record alternative rock masterworks."/>
    <n v="5000"/>
    <n v="5001"/>
    <x v="0"/>
    <x v="0"/>
    <s v="USD"/>
    <n v="1335542446"/>
    <x v="2088"/>
    <b v="0"/>
    <x v="24"/>
    <b v="1"/>
    <s v="music/rock"/>
    <x v="1722"/>
    <n v="178.60714285714286"/>
    <x v="2"/>
    <x v="2"/>
  </r>
  <r>
    <n v="3578"/>
    <x v="2086"/>
    <s v="An unsparing, slightly surreal look at the effects of the private rented sector on two young women. Based on real events."/>
    <n v="1500"/>
    <n v="1500.2"/>
    <x v="0"/>
    <x v="1"/>
    <s v="GBP"/>
    <n v="1462037777"/>
    <x v="2089"/>
    <b v="0"/>
    <x v="293"/>
    <b v="1"/>
    <s v="theater/plays"/>
    <x v="1723"/>
    <n v="40.545945945945945"/>
    <x v="3"/>
    <x v="4"/>
  </r>
  <r>
    <n v="82"/>
    <x v="2087"/>
    <s v="A short film about the tragically hilarious events that occur when a fearful and panicky 6-year old boy loses his first baby tooth."/>
    <n v="4000"/>
    <n v="4000.5"/>
    <x v="0"/>
    <x v="0"/>
    <s v="USD"/>
    <n v="1318189261"/>
    <x v="2090"/>
    <b v="0"/>
    <x v="355"/>
    <b v="1"/>
    <s v="film &amp; video/shorts"/>
    <x v="1724"/>
    <n v="40.005000000000003"/>
    <x v="4"/>
    <x v="6"/>
  </r>
  <r>
    <n v="3376"/>
    <x v="2088"/>
    <s v="3 college grads struggling to fund their social network. 1 bratty blackmailing student. 1 dreamy Asian business man. 1 awesome play."/>
    <n v="8000"/>
    <n v="8001"/>
    <x v="0"/>
    <x v="0"/>
    <s v="USD"/>
    <n v="1429976994"/>
    <x v="2091"/>
    <b v="0"/>
    <x v="108"/>
    <b v="1"/>
    <s v="theater/plays"/>
    <x v="1724"/>
    <n v="421.10526315789474"/>
    <x v="3"/>
    <x v="4"/>
  </r>
  <r>
    <n v="3384"/>
    <x v="2089"/>
    <s v="Six gay men, emotional baggage, and online dating: what could go wrong? A play about looking for love and finding something better."/>
    <n v="6000"/>
    <n v="6000.66"/>
    <x v="0"/>
    <x v="0"/>
    <s v="USD"/>
    <n v="1448074800"/>
    <x v="2092"/>
    <b v="0"/>
    <x v="334"/>
    <b v="1"/>
    <s v="theater/plays"/>
    <x v="1725"/>
    <n v="93.760312499999998"/>
    <x v="3"/>
    <x v="4"/>
  </r>
  <r>
    <n v="1026"/>
    <x v="2090"/>
    <s v="Changing Stations is an 11-track classical-contemporary album by Daniel Liam Glyn, based on the 11 main lines of the London Underground"/>
    <n v="7000"/>
    <n v="7000.58"/>
    <x v="0"/>
    <x v="1"/>
    <s v="GBP"/>
    <n v="1459414016"/>
    <x v="2093"/>
    <b v="1"/>
    <x v="223"/>
    <b v="1"/>
    <s v="music/electronic music"/>
    <x v="1726"/>
    <n v="57.381803278688523"/>
    <x v="2"/>
    <x v="10"/>
  </r>
  <r>
    <n v="2474"/>
    <x v="209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94"/>
    <b v="0"/>
    <x v="235"/>
    <b v="1"/>
    <s v="music/indie rock"/>
    <x v="1727"/>
    <n v="131.58368421052631"/>
    <x v="2"/>
    <x v="13"/>
  </r>
  <r>
    <n v="3815"/>
    <x v="2092"/>
    <s v="Come and help us make the Canterbury Shakespeare Festival a reality"/>
    <n v="1000"/>
    <n v="1000.01"/>
    <x v="0"/>
    <x v="1"/>
    <s v="GBP"/>
    <n v="1440111600"/>
    <x v="2095"/>
    <b v="0"/>
    <x v="135"/>
    <b v="1"/>
    <s v="theater/plays"/>
    <x v="1728"/>
    <n v="50.000500000000002"/>
    <x v="3"/>
    <x v="4"/>
  </r>
  <r>
    <n v="3417"/>
    <x v="2093"/>
    <s v="Fury Theatre is bringing Mamet's powerful play, Oleanna, to life!  Help us get ahead of funding so we can keep theater affordable."/>
    <n v="1700"/>
    <n v="1700.01"/>
    <x v="0"/>
    <x v="0"/>
    <s v="USD"/>
    <n v="1414284180"/>
    <x v="2096"/>
    <b v="0"/>
    <x v="50"/>
    <b v="1"/>
    <s v="theater/plays"/>
    <x v="1729"/>
    <n v="37.777999999999999"/>
    <x v="3"/>
    <x v="4"/>
  </r>
  <r>
    <n v="31"/>
    <x v="2094"/>
    <s v="After a two-year hiatus, The Alan Katz Show is coming back! But it can't unless we can get a 16gb flash drive valued at $12.71!"/>
    <n v="13"/>
    <n v="13"/>
    <x v="0"/>
    <x v="0"/>
    <s v="USD"/>
    <n v="1453748434"/>
    <x v="2097"/>
    <b v="0"/>
    <x v="215"/>
    <b v="1"/>
    <s v="film &amp; video/television"/>
    <x v="1730"/>
    <n v="13"/>
    <x v="4"/>
    <x v="16"/>
  </r>
  <r>
    <n v="41"/>
    <x v="2095"/>
    <s v="A TV series that takes place in a high school setting with religions,morals,&amp; ethics as a guiding message for students &amp; their families"/>
    <n v="2000"/>
    <n v="2000"/>
    <x v="0"/>
    <x v="0"/>
    <s v="USD"/>
    <n v="1412516354"/>
    <x v="2098"/>
    <b v="0"/>
    <x v="108"/>
    <b v="1"/>
    <s v="film &amp; video/television"/>
    <x v="1730"/>
    <n v="105.26315789473684"/>
    <x v="4"/>
    <x v="16"/>
  </r>
  <r>
    <n v="44"/>
    <x v="2096"/>
    <s v="The Creator of the hit FOX show THE BOURBON LOUNGE brings you BIG WHISKEY. A new travel show exploring whiskey like you've never seen."/>
    <n v="2000"/>
    <n v="2000"/>
    <x v="0"/>
    <x v="0"/>
    <s v="USD"/>
    <n v="1412648537"/>
    <x v="2099"/>
    <b v="0"/>
    <x v="134"/>
    <b v="1"/>
    <s v="film &amp; video/television"/>
    <x v="1730"/>
    <n v="133.33333333333334"/>
    <x v="4"/>
    <x v="16"/>
  </r>
  <r>
    <n v="49"/>
    <x v="2097"/>
    <s v="Driving Jersey is real people telling real stories."/>
    <n v="12000"/>
    <n v="12000"/>
    <x v="0"/>
    <x v="0"/>
    <s v="USD"/>
    <n v="1445660045"/>
    <x v="2100"/>
    <b v="0"/>
    <x v="191"/>
    <b v="1"/>
    <s v="film &amp; video/television"/>
    <x v="1730"/>
    <n v="137.93103448275863"/>
    <x v="4"/>
    <x v="16"/>
  </r>
  <r>
    <n v="50"/>
    <x v="2098"/>
    <s v="A brand new dating show which helps one lucky lady find her Mr Right with difficult decisions to make along the way."/>
    <n v="600"/>
    <n v="600"/>
    <x v="0"/>
    <x v="1"/>
    <s v="GBP"/>
    <n v="1422637200"/>
    <x v="2101"/>
    <b v="0"/>
    <x v="163"/>
    <b v="1"/>
    <s v="film &amp; video/television"/>
    <x v="1730"/>
    <n v="27.272727272727273"/>
    <x v="4"/>
    <x v="16"/>
  </r>
  <r>
    <n v="73"/>
    <x v="2099"/>
    <s v="A scientist on the brink of a discovery that will revolutionize society sees her work destroyed in an experiment gone horribly wrong."/>
    <n v="900"/>
    <n v="900"/>
    <x v="0"/>
    <x v="0"/>
    <s v="USD"/>
    <n v="1304395140"/>
    <x v="2102"/>
    <b v="0"/>
    <x v="176"/>
    <b v="1"/>
    <s v="film &amp; video/shorts"/>
    <x v="1730"/>
    <n v="50"/>
    <x v="4"/>
    <x v="6"/>
  </r>
  <r>
    <n v="84"/>
    <x v="2100"/>
    <s v="&quot;A sociopath crosses paths with the person he must confront about his wife's murder, it might be himself&quot;"/>
    <n v="500"/>
    <n v="500"/>
    <x v="0"/>
    <x v="0"/>
    <s v="USD"/>
    <n v="1305483086"/>
    <x v="2103"/>
    <b v="0"/>
    <x v="352"/>
    <b v="1"/>
    <s v="film &amp; video/shorts"/>
    <x v="1730"/>
    <n v="71.428571428571431"/>
    <x v="4"/>
    <x v="6"/>
  </r>
  <r>
    <n v="100"/>
    <x v="2101"/>
    <s v="Two sisters share a fragile relationship. When their mother dies and they inherit the family house, old problems rise to the surface."/>
    <n v="5000"/>
    <n v="5000"/>
    <x v="0"/>
    <x v="0"/>
    <s v="USD"/>
    <n v="1352055886"/>
    <x v="2104"/>
    <b v="0"/>
    <x v="87"/>
    <b v="1"/>
    <s v="film &amp; video/shorts"/>
    <x v="1730"/>
    <n v="192.30769230769232"/>
    <x v="4"/>
    <x v="6"/>
  </r>
  <r>
    <n v="101"/>
    <x v="2102"/>
    <s v="The spatiotemporal boundaries between a manâ€™s life, and that of his father dissolve. A reflection on experience, image, and memory."/>
    <n v="3500"/>
    <n v="3500"/>
    <x v="0"/>
    <x v="0"/>
    <s v="USD"/>
    <n v="1359052710"/>
    <x v="2105"/>
    <b v="0"/>
    <x v="7"/>
    <b v="1"/>
    <s v="film &amp; video/shorts"/>
    <x v="1730"/>
    <n v="100"/>
    <x v="4"/>
    <x v="6"/>
  </r>
  <r>
    <n v="139"/>
    <x v="2103"/>
    <s v="When  Rome is infected with a zombie plague, Lucius Agrippa and a small group fights for survival"/>
    <n v="500"/>
    <n v="500"/>
    <x v="1"/>
    <x v="0"/>
    <s v="USD"/>
    <n v="1436738772"/>
    <x v="2106"/>
    <b v="0"/>
    <x v="215"/>
    <b v="0"/>
    <s v="film &amp; video/science fiction"/>
    <x v="1730"/>
    <n v="500"/>
    <x v="4"/>
    <x v="22"/>
  </r>
  <r>
    <n v="294"/>
    <x v="210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107"/>
    <b v="1"/>
    <x v="61"/>
    <b v="1"/>
    <s v="film &amp; video/documentary"/>
    <x v="1730"/>
    <n v="100"/>
    <x v="4"/>
    <x v="14"/>
  </r>
  <r>
    <n v="390"/>
    <x v="2105"/>
    <s v="Join UCF as they dive into the creative and community outreach for the families in St. Vincent and the Grenadines."/>
    <n v="1000"/>
    <n v="1000"/>
    <x v="0"/>
    <x v="0"/>
    <s v="USD"/>
    <n v="1431046372"/>
    <x v="2108"/>
    <b v="0"/>
    <x v="103"/>
    <b v="1"/>
    <s v="film &amp; video/documentary"/>
    <x v="1730"/>
    <n v="71.428571428571431"/>
    <x v="4"/>
    <x v="14"/>
  </r>
  <r>
    <n v="525"/>
    <x v="2106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109"/>
    <b v="0"/>
    <x v="233"/>
    <b v="1"/>
    <s v="theater/plays"/>
    <x v="1730"/>
    <n v="1000"/>
    <x v="3"/>
    <x v="4"/>
  </r>
  <r>
    <n v="531"/>
    <x v="2107"/>
    <s v="SYLVIA is a modern romantic comedy about a marriage and a talking dog. Directed by Jeanna Michaels. January 12 through January 29, 2017"/>
    <n v="4000"/>
    <n v="4000"/>
    <x v="0"/>
    <x v="0"/>
    <s v="USD"/>
    <n v="1481957940"/>
    <x v="2110"/>
    <b v="0"/>
    <x v="257"/>
    <b v="1"/>
    <s v="theater/plays"/>
    <x v="1730"/>
    <n v="129.03225806451613"/>
    <x v="3"/>
    <x v="4"/>
  </r>
  <r>
    <n v="782"/>
    <x v="2108"/>
    <s v="After almost three years of being out of music, I've decided to finally make the solo record I've wanted to do for years."/>
    <n v="700"/>
    <n v="700"/>
    <x v="0"/>
    <x v="0"/>
    <s v="USD"/>
    <n v="1345918302"/>
    <x v="2111"/>
    <b v="0"/>
    <x v="103"/>
    <b v="1"/>
    <s v="music/rock"/>
    <x v="1730"/>
    <n v="50"/>
    <x v="2"/>
    <x v="2"/>
  </r>
  <r>
    <n v="804"/>
    <x v="2109"/>
    <s v="Hope and Inspiration.  That is what this project is all about. In the midst of a dark and broken world our stories can speak life."/>
    <n v="5500"/>
    <n v="5500"/>
    <x v="0"/>
    <x v="0"/>
    <s v="USD"/>
    <n v="1311393540"/>
    <x v="2112"/>
    <b v="0"/>
    <x v="176"/>
    <b v="1"/>
    <s v="music/rock"/>
    <x v="1730"/>
    <n v="305.55555555555554"/>
    <x v="2"/>
    <x v="2"/>
  </r>
  <r>
    <n v="808"/>
    <x v="2110"/>
    <s v="The Micronite Filters have a blood curdling sonic adventure ready for psychedelic swirled vinyl for the best possible auditory journey."/>
    <n v="4500"/>
    <n v="4500"/>
    <x v="0"/>
    <x v="7"/>
    <s v="CAD"/>
    <n v="1419224340"/>
    <x v="2113"/>
    <b v="0"/>
    <x v="249"/>
    <b v="1"/>
    <s v="music/rock"/>
    <x v="1730"/>
    <n v="104.65116279069767"/>
    <x v="2"/>
    <x v="2"/>
  </r>
  <r>
    <n v="821"/>
    <x v="2111"/>
    <s v="Bizness Suit - NEW ALBUM - We're going to LA to record the best rock album ever - bluesy funky Rock n Roll with soul"/>
    <n v="17482"/>
    <n v="17482"/>
    <x v="0"/>
    <x v="0"/>
    <s v="USD"/>
    <n v="1430712060"/>
    <x v="2114"/>
    <b v="0"/>
    <x v="254"/>
    <b v="1"/>
    <s v="music/rock"/>
    <x v="1730"/>
    <n v="224.12820512820514"/>
    <x v="2"/>
    <x v="2"/>
  </r>
  <r>
    <n v="847"/>
    <x v="2112"/>
    <s v="MUSIC WITH MEANING!  MUSIC THAT MATTERS!!!"/>
    <n v="10"/>
    <n v="10"/>
    <x v="0"/>
    <x v="0"/>
    <s v="USD"/>
    <n v="1436555376"/>
    <x v="2115"/>
    <b v="0"/>
    <x v="215"/>
    <b v="1"/>
    <s v="music/metal"/>
    <x v="1730"/>
    <n v="10"/>
    <x v="2"/>
    <x v="17"/>
  </r>
  <r>
    <n v="848"/>
    <x v="2113"/>
    <s v="God Am, a Grunge/Doom metal band, who have been trying to fund the production of our EP to bring you a unique aural assault."/>
    <n v="300"/>
    <n v="300"/>
    <x v="0"/>
    <x v="0"/>
    <s v="USD"/>
    <n v="1429038033"/>
    <x v="2116"/>
    <b v="0"/>
    <x v="224"/>
    <b v="1"/>
    <s v="music/metal"/>
    <x v="1730"/>
    <n v="18.75"/>
    <x v="2"/>
    <x v="17"/>
  </r>
  <r>
    <n v="853"/>
    <x v="2114"/>
    <s v="Help release a CD of sloggoth's first album &quot;sloggoth&quot;.  All contributors of $5 or more get a CD when the goal is met!"/>
    <n v="300"/>
    <n v="300"/>
    <x v="0"/>
    <x v="0"/>
    <s v="USD"/>
    <n v="1424116709"/>
    <x v="2117"/>
    <b v="0"/>
    <x v="183"/>
    <b v="1"/>
    <s v="music/metal"/>
    <x v="1730"/>
    <n v="30"/>
    <x v="2"/>
    <x v="17"/>
  </r>
  <r>
    <n v="857"/>
    <x v="2115"/>
    <s v="Modern Post-Hardcore/Electro music (Hardstyle, EDM, Trap, Dubstep, Dembow, House)."/>
    <n v="1200"/>
    <n v="1200"/>
    <x v="0"/>
    <x v="8"/>
    <s v="EUR"/>
    <n v="1448463431"/>
    <x v="2118"/>
    <b v="0"/>
    <x v="133"/>
    <b v="1"/>
    <s v="music/metal"/>
    <x v="1730"/>
    <n v="50"/>
    <x v="2"/>
    <x v="17"/>
  </r>
  <r>
    <n v="1302"/>
    <x v="2116"/>
    <s v="Boys of a Certain Age is a unique and special show that we're trying to remount in New York City in 2017."/>
    <n v="2500"/>
    <n v="2500"/>
    <x v="0"/>
    <x v="0"/>
    <s v="USD"/>
    <n v="1480559011"/>
    <x v="2119"/>
    <b v="0"/>
    <x v="61"/>
    <b v="1"/>
    <s v="theater/plays"/>
    <x v="1730"/>
    <n v="50"/>
    <x v="3"/>
    <x v="4"/>
  </r>
  <r>
    <n v="1363"/>
    <x v="2117"/>
    <s v="Identifying cancer and disease products we use everyday and are totally unaware of. Then substituting them with healthy alternatives"/>
    <n v="200"/>
    <n v="200"/>
    <x v="0"/>
    <x v="0"/>
    <s v="USD"/>
    <n v="1455523140"/>
    <x v="2120"/>
    <b v="0"/>
    <x v="78"/>
    <b v="1"/>
    <s v="publishing/nonfiction"/>
    <x v="1730"/>
    <n v="40"/>
    <x v="5"/>
    <x v="15"/>
  </r>
  <r>
    <n v="1633"/>
    <x v="2118"/>
    <s v="We are a four piece rock band that has played shows in and around NYC including Mercury Lounge.  Two of our members are now in LA."/>
    <n v="10000"/>
    <n v="10000"/>
    <x v="0"/>
    <x v="0"/>
    <s v="USD"/>
    <n v="1326690000"/>
    <x v="2121"/>
    <b v="0"/>
    <x v="197"/>
    <b v="1"/>
    <s v="music/rock"/>
    <x v="1730"/>
    <n v="172.41379310344828"/>
    <x v="2"/>
    <x v="2"/>
  </r>
  <r>
    <n v="1639"/>
    <x v="2119"/>
    <s v="We've written the music and now it's time to record. We're excited to work with Nic at Different Fur studios but we need your help!"/>
    <n v="1800"/>
    <n v="1800"/>
    <x v="0"/>
    <x v="0"/>
    <s v="USD"/>
    <n v="1330789165"/>
    <x v="2122"/>
    <b v="0"/>
    <x v="108"/>
    <b v="1"/>
    <s v="music/rock"/>
    <x v="1730"/>
    <n v="94.736842105263165"/>
    <x v="2"/>
    <x v="2"/>
  </r>
  <r>
    <n v="1642"/>
    <x v="2120"/>
    <s v="Pop Garden Radio Presents: The Rock on the Road Tour Season 2 CD. 23 great Pop tracks from independent Pop artists."/>
    <n v="1200"/>
    <n v="1200"/>
    <x v="0"/>
    <x v="0"/>
    <s v="USD"/>
    <n v="1308011727"/>
    <x v="2123"/>
    <b v="0"/>
    <x v="24"/>
    <b v="1"/>
    <s v="music/pop"/>
    <x v="1730"/>
    <n v="42.857142857142854"/>
    <x v="2"/>
    <x v="7"/>
  </r>
  <r>
    <n v="1689"/>
    <x v="2121"/>
    <s v="Praising the Living God in the second half of life."/>
    <n v="2400"/>
    <n v="2400"/>
    <x v="2"/>
    <x v="0"/>
    <s v="USD"/>
    <n v="1489700230"/>
    <x v="2124"/>
    <b v="0"/>
    <x v="103"/>
    <b v="0"/>
    <s v="music/faith"/>
    <x v="1730"/>
    <n v="171.42857142857142"/>
    <x v="2"/>
    <x v="21"/>
  </r>
  <r>
    <n v="1822"/>
    <x v="2122"/>
    <s v="Wood Butcher needs your help to make this happen. Buy a CD, support local music!"/>
    <n v="300"/>
    <n v="300"/>
    <x v="0"/>
    <x v="7"/>
    <s v="CAD"/>
    <n v="1391194860"/>
    <x v="2125"/>
    <b v="0"/>
    <x v="234"/>
    <b v="1"/>
    <s v="music/rock"/>
    <x v="1730"/>
    <n v="27.272727272727273"/>
    <x v="2"/>
    <x v="2"/>
  </r>
  <r>
    <n v="1845"/>
    <x v="2123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126"/>
    <b v="0"/>
    <x v="108"/>
    <b v="1"/>
    <s v="music/rock"/>
    <x v="1730"/>
    <n v="52.631578947368418"/>
    <x v="2"/>
    <x v="2"/>
  </r>
  <r>
    <n v="1857"/>
    <x v="2124"/>
    <s v="We need to get back to Nashville to record our second record, a full LP this time.  It ain't cheap and we need your help!"/>
    <n v="3000"/>
    <n v="3000"/>
    <x v="0"/>
    <x v="0"/>
    <s v="USD"/>
    <n v="1410546413"/>
    <x v="2127"/>
    <b v="0"/>
    <x v="163"/>
    <b v="1"/>
    <s v="music/rock"/>
    <x v="1730"/>
    <n v="136.36363636363637"/>
    <x v="2"/>
    <x v="2"/>
  </r>
  <r>
    <n v="2095"/>
    <x v="2125"/>
    <s v="This CD celebrates a journey beginning with the death of a father and culminating with the joyous victory expressed in music!"/>
    <n v="2500"/>
    <n v="2500"/>
    <x v="0"/>
    <x v="0"/>
    <s v="USD"/>
    <n v="1317576973"/>
    <x v="2128"/>
    <b v="0"/>
    <x v="163"/>
    <b v="1"/>
    <s v="music/indie rock"/>
    <x v="1730"/>
    <n v="113.63636363636364"/>
    <x v="2"/>
    <x v="13"/>
  </r>
  <r>
    <n v="2097"/>
    <x v="2126"/>
    <s v="Engine is ready to record our sophomore release. The songs are written, the musicians are ready. Help us bring this into existence!"/>
    <n v="3000"/>
    <n v="3000"/>
    <x v="0"/>
    <x v="0"/>
    <s v="USD"/>
    <n v="1322751735"/>
    <x v="2129"/>
    <b v="0"/>
    <x v="235"/>
    <b v="1"/>
    <s v="music/indie rock"/>
    <x v="1730"/>
    <n v="78.94736842105263"/>
    <x v="2"/>
    <x v="13"/>
  </r>
  <r>
    <n v="2112"/>
    <x v="2127"/>
    <s v="BBB is going back into the studio to record and release &quot;Felix From Canada&quot; by popular demand.  We need your help!"/>
    <n v="300"/>
    <n v="300"/>
    <x v="0"/>
    <x v="0"/>
    <s v="USD"/>
    <n v="1366064193"/>
    <x v="2130"/>
    <b v="0"/>
    <x v="234"/>
    <b v="1"/>
    <s v="music/indie rock"/>
    <x v="1730"/>
    <n v="27.272727272727273"/>
    <x v="2"/>
    <x v="13"/>
  </r>
  <r>
    <n v="2169"/>
    <x v="2128"/>
    <s v="An innovative new YouTube series reviewing the HOT new music technology that people love. For Rockers, Jazzers, Rappers and everyone"/>
    <n v="153"/>
    <n v="153"/>
    <x v="0"/>
    <x v="0"/>
    <s v="USD"/>
    <n v="1488473351"/>
    <x v="2131"/>
    <b v="0"/>
    <x v="352"/>
    <b v="1"/>
    <s v="music/rock"/>
    <x v="1730"/>
    <n v="21.857142857142858"/>
    <x v="2"/>
    <x v="2"/>
  </r>
  <r>
    <n v="2172"/>
    <x v="2129"/>
    <s v="hey friends. We are Hollow Point 9._x000a_We are calling on you to help us._x000a_In our journey to make our debut album."/>
    <n v="1000"/>
    <n v="1000"/>
    <x v="0"/>
    <x v="0"/>
    <s v="USD"/>
    <n v="1429365320"/>
    <x v="2132"/>
    <b v="0"/>
    <x v="175"/>
    <b v="1"/>
    <s v="music/rock"/>
    <x v="1730"/>
    <n v="76.92307692307692"/>
    <x v="2"/>
    <x v="2"/>
  </r>
  <r>
    <n v="2207"/>
    <x v="2130"/>
    <s v="Each piece has a story behind it. Not of some life drama but of an experience you live whilst listening; Happiness evoking"/>
    <n v="2000"/>
    <n v="2000"/>
    <x v="0"/>
    <x v="0"/>
    <s v="USD"/>
    <n v="1384580373"/>
    <x v="2133"/>
    <b v="0"/>
    <x v="352"/>
    <b v="1"/>
    <s v="music/electronic music"/>
    <x v="1730"/>
    <n v="285.71428571428572"/>
    <x v="2"/>
    <x v="10"/>
  </r>
  <r>
    <n v="2466"/>
    <x v="2131"/>
    <s v="With big dreams and big sounds, Jesse Alexander's Debut album titled &quot;For Once&quot; brings Indie Rock to a whole new level."/>
    <n v="2500"/>
    <n v="2500"/>
    <x v="0"/>
    <x v="0"/>
    <s v="USD"/>
    <n v="1368066453"/>
    <x v="2134"/>
    <b v="0"/>
    <x v="32"/>
    <b v="1"/>
    <s v="music/indie rock"/>
    <x v="1730"/>
    <n v="48.07692307692308"/>
    <x v="2"/>
    <x v="13"/>
  </r>
  <r>
    <n v="2473"/>
    <x v="2132"/>
    <s v="Wrote some new songs and it turned into an album. I even have a title already, &quot;Oh My Soul&quot;. Would love your support!"/>
    <n v="2000"/>
    <n v="2000"/>
    <x v="0"/>
    <x v="0"/>
    <s v="USD"/>
    <n v="1352573869"/>
    <x v="2135"/>
    <b v="0"/>
    <x v="171"/>
    <b v="1"/>
    <s v="music/indie rock"/>
    <x v="1730"/>
    <n v="42.553191489361701"/>
    <x v="2"/>
    <x v="13"/>
  </r>
  <r>
    <n v="2480"/>
    <x v="2133"/>
    <s v="We are a band from Long Beach, Ca looking to record our first EP. Any little bit counts and your support would mean the world to us!"/>
    <n v="2000"/>
    <n v="2000"/>
    <x v="0"/>
    <x v="0"/>
    <s v="USD"/>
    <n v="1444516084"/>
    <x v="2136"/>
    <b v="0"/>
    <x v="278"/>
    <b v="1"/>
    <s v="music/indie rock"/>
    <x v="1730"/>
    <n v="250"/>
    <x v="2"/>
    <x v="13"/>
  </r>
  <r>
    <n v="2496"/>
    <x v="2134"/>
    <s v="Be a part of making the first Lynn Haven album, &quot;Fair Weather Friends.&quot;"/>
    <n v="6000"/>
    <n v="6000"/>
    <x v="0"/>
    <x v="0"/>
    <s v="USD"/>
    <n v="1364597692"/>
    <x v="2137"/>
    <b v="0"/>
    <x v="183"/>
    <b v="1"/>
    <s v="music/indie rock"/>
    <x v="1730"/>
    <n v="600"/>
    <x v="2"/>
    <x v="13"/>
  </r>
  <r>
    <n v="2522"/>
    <x v="2135"/>
    <s v="Based on Don DeLilloâ€™s powerful post-9/11 novel, Falling Man captures the first moments of the terrorist attacks that changed the world"/>
    <n v="5000"/>
    <n v="5000"/>
    <x v="0"/>
    <x v="0"/>
    <s v="USD"/>
    <n v="1461336720"/>
    <x v="2138"/>
    <b v="0"/>
    <x v="295"/>
    <b v="1"/>
    <s v="music/classical music"/>
    <x v="1730"/>
    <n v="185.18518518518519"/>
    <x v="2"/>
    <x v="18"/>
  </r>
  <r>
    <n v="2530"/>
    <x v="2136"/>
    <s v="With your help the Tulsa Youth Symphony will have its premiere appearance at the opening of the OK Mozart Festival, June 6th"/>
    <n v="6500"/>
    <n v="6500"/>
    <x v="0"/>
    <x v="0"/>
    <s v="USD"/>
    <n v="1429505400"/>
    <x v="2139"/>
    <b v="0"/>
    <x v="201"/>
    <b v="1"/>
    <s v="music/classical music"/>
    <x v="1730"/>
    <n v="135.41666666666666"/>
    <x v="2"/>
    <x v="18"/>
  </r>
  <r>
    <n v="2635"/>
    <x v="2137"/>
    <s v="Help UTS Ontario students raise money to get their experiments on the ISS. Promote space science in Canada! We can't do it without you!"/>
    <n v="11500"/>
    <n v="11500"/>
    <x v="0"/>
    <x v="7"/>
    <s v="CAD"/>
    <n v="1425937761"/>
    <x v="2140"/>
    <b v="0"/>
    <x v="109"/>
    <b v="1"/>
    <s v="technology/space exploration"/>
    <x v="1730"/>
    <n v="136.9047619047619"/>
    <x v="0"/>
    <x v="5"/>
  </r>
  <r>
    <n v="2821"/>
    <x v="2138"/>
    <s v="Help us share an untold story of Britain's involvement in the slave trade, in the church where Wilberforce began his abolition campaign"/>
    <n v="1000"/>
    <n v="1000"/>
    <x v="0"/>
    <x v="1"/>
    <s v="GBP"/>
    <n v="1411510135"/>
    <x v="2141"/>
    <b v="0"/>
    <x v="7"/>
    <b v="1"/>
    <s v="theater/plays"/>
    <x v="1730"/>
    <n v="28.571428571428573"/>
    <x v="3"/>
    <x v="4"/>
  </r>
  <r>
    <n v="2822"/>
    <x v="2139"/>
    <s v="A campaign to support the artists creating Theatre Forever's The Nature Crown, premiering in the Guthrie Theater's Dowling Studio!"/>
    <n v="6000"/>
    <n v="6000"/>
    <x v="0"/>
    <x v="0"/>
    <s v="USD"/>
    <n v="1427469892"/>
    <x v="2142"/>
    <b v="0"/>
    <x v="96"/>
    <b v="1"/>
    <s v="theater/plays"/>
    <x v="1730"/>
    <n v="63.829787234042556"/>
    <x v="3"/>
    <x v="4"/>
  </r>
  <r>
    <n v="2830"/>
    <x v="2140"/>
    <s v="Avalon is a new South African Township play and Nakhtik is a  danced political lecture."/>
    <n v="3000"/>
    <n v="3000"/>
    <x v="0"/>
    <x v="0"/>
    <s v="USD"/>
    <n v="1399867140"/>
    <x v="2143"/>
    <b v="0"/>
    <x v="234"/>
    <b v="1"/>
    <s v="theater/plays"/>
    <x v="1730"/>
    <n v="272.72727272727275"/>
    <x v="3"/>
    <x v="4"/>
  </r>
  <r>
    <n v="2837"/>
    <x v="2141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44"/>
    <b v="0"/>
    <x v="262"/>
    <b v="1"/>
    <s v="theater/plays"/>
    <x v="1730"/>
    <n v="40.476190476190474"/>
    <x v="3"/>
    <x v="4"/>
  </r>
  <r>
    <n v="2922"/>
    <x v="2142"/>
    <s v="We as a Performing Arts College are to perform 'Les Miserables'. We need backing in order to afford the set, costume and other aspects."/>
    <n v="500"/>
    <n v="500"/>
    <x v="0"/>
    <x v="1"/>
    <s v="GBP"/>
    <n v="1431982727"/>
    <x v="2145"/>
    <b v="0"/>
    <x v="460"/>
    <b v="1"/>
    <s v="theater/musical"/>
    <x v="1730"/>
    <n v="83.333333333333329"/>
    <x v="3"/>
    <x v="20"/>
  </r>
  <r>
    <n v="2923"/>
    <x v="2143"/>
    <s v="Spreading the love of theatre, one step at a time. I would like to produce a reading of one of my favorite musicals"/>
    <n v="300"/>
    <n v="300"/>
    <x v="0"/>
    <x v="0"/>
    <s v="USD"/>
    <n v="1422068400"/>
    <x v="2146"/>
    <b v="0"/>
    <x v="183"/>
    <b v="1"/>
    <s v="theater/musical"/>
    <x v="1730"/>
    <n v="30"/>
    <x v="3"/>
    <x v="20"/>
  </r>
  <r>
    <n v="2928"/>
    <x v="2144"/>
    <s v="This is a touring production for schools in the Treasure Valley!"/>
    <n v="1000"/>
    <n v="1000"/>
    <x v="0"/>
    <x v="0"/>
    <s v="USD"/>
    <n v="1457135846"/>
    <x v="2147"/>
    <b v="0"/>
    <x v="133"/>
    <b v="1"/>
    <s v="theater/musical"/>
    <x v="1730"/>
    <n v="41.666666666666664"/>
    <x v="3"/>
    <x v="20"/>
  </r>
  <r>
    <n v="2988"/>
    <x v="2145"/>
    <s v="Since October 2015 the Shoebox Theatre has become a hub of creativity - The next step in our journey is to hang stage curtains!"/>
    <n v="1000"/>
    <n v="1000"/>
    <x v="0"/>
    <x v="1"/>
    <s v="GBP"/>
    <n v="1466412081"/>
    <x v="2148"/>
    <b v="0"/>
    <x v="24"/>
    <b v="1"/>
    <s v="theater/spaces"/>
    <x v="1730"/>
    <n v="35.714285714285715"/>
    <x v="3"/>
    <x v="12"/>
  </r>
  <r>
    <n v="2990"/>
    <x v="2146"/>
    <s v="We are a non-profit revitalizing the Gloria Theatre - our gift to the community - and we need your help #arts #community #theater"/>
    <n v="10000"/>
    <n v="10000"/>
    <x v="0"/>
    <x v="0"/>
    <s v="USD"/>
    <n v="1452174420"/>
    <x v="2149"/>
    <b v="0"/>
    <x v="295"/>
    <b v="1"/>
    <s v="theater/spaces"/>
    <x v="1730"/>
    <n v="370.37037037037038"/>
    <x v="3"/>
    <x v="12"/>
  </r>
  <r>
    <n v="3000"/>
    <x v="2147"/>
    <s v="A benefit show featuring musicians, dancers &amp; poets all under age 30 to raise money in support of LGBTQ rights and programs."/>
    <n v="500"/>
    <n v="500"/>
    <x v="0"/>
    <x v="0"/>
    <s v="USD"/>
    <n v="1485885600"/>
    <x v="2150"/>
    <b v="0"/>
    <x v="278"/>
    <b v="1"/>
    <s v="theater/spaces"/>
    <x v="1730"/>
    <n v="62.5"/>
    <x v="3"/>
    <x v="12"/>
  </r>
  <r>
    <n v="3031"/>
    <x v="2148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51"/>
    <b v="0"/>
    <x v="231"/>
    <b v="1"/>
    <s v="theater/spaces"/>
    <x v="1730"/>
    <n v="51.724137931034484"/>
    <x v="3"/>
    <x v="12"/>
  </r>
  <r>
    <n v="3185"/>
    <x v="2149"/>
    <s v="I've written, and am producing, a fun new play with a gorgeous cast for this year's Edfringe and it just needs a little extra dough :)"/>
    <n v="1000"/>
    <n v="1000"/>
    <x v="0"/>
    <x v="1"/>
    <s v="GBP"/>
    <n v="1405553241"/>
    <x v="2152"/>
    <b v="1"/>
    <x v="133"/>
    <b v="1"/>
    <s v="theater/plays"/>
    <x v="1730"/>
    <n v="41.666666666666664"/>
    <x v="3"/>
    <x v="4"/>
  </r>
  <r>
    <n v="3287"/>
    <x v="2150"/>
    <s v="An inspirational one-man play about crisis, community, and the search for wholeness."/>
    <n v="2500"/>
    <n v="2500"/>
    <x v="0"/>
    <x v="7"/>
    <s v="CAD"/>
    <n v="1448733628"/>
    <x v="2153"/>
    <b v="0"/>
    <x v="204"/>
    <b v="1"/>
    <s v="theater/plays"/>
    <x v="1730"/>
    <n v="73.529411764705884"/>
    <x v="3"/>
    <x v="4"/>
  </r>
  <r>
    <n v="3332"/>
    <x v="2151"/>
    <s v="Two marine biologists are at odds during an important expedition. When a stranded shark refuses to die, things get weird."/>
    <n v="6000"/>
    <n v="6000"/>
    <x v="0"/>
    <x v="0"/>
    <s v="USD"/>
    <n v="1405802330"/>
    <x v="2154"/>
    <b v="0"/>
    <x v="348"/>
    <b v="1"/>
    <s v="theater/plays"/>
    <x v="1730"/>
    <n v="72.289156626506028"/>
    <x v="3"/>
    <x v="4"/>
  </r>
  <r>
    <n v="3336"/>
    <x v="2152"/>
    <s v="A theatrical adaptation of Oscar Wilde's short stories, presented by Suitcase Civilians at The Space, April 5-10 2016."/>
    <n v="250"/>
    <n v="250"/>
    <x v="0"/>
    <x v="1"/>
    <s v="GBP"/>
    <n v="1459845246"/>
    <x v="2155"/>
    <b v="0"/>
    <x v="297"/>
    <b v="1"/>
    <s v="theater/plays"/>
    <x v="1730"/>
    <n v="27.777777777777779"/>
    <x v="3"/>
    <x v="4"/>
  </r>
  <r>
    <n v="3341"/>
    <x v="2153"/>
    <s v="A London flat, two stories play simultaneously. Irish mapmaker 1821, Iranian artist present day. Each senses the other. Worlds collide."/>
    <n v="3350"/>
    <n v="3350"/>
    <x v="0"/>
    <x v="1"/>
    <s v="GBP"/>
    <n v="1465750800"/>
    <x v="2156"/>
    <b v="0"/>
    <x v="24"/>
    <b v="1"/>
    <s v="theater/plays"/>
    <x v="1730"/>
    <n v="119.64285714285714"/>
    <x v="3"/>
    <x v="4"/>
  </r>
  <r>
    <n v="3375"/>
    <x v="2154"/>
    <s v="Production of wickedly funny new play for two women, written by iconic songwriter and ex-London's Burning man, Chris Larner"/>
    <n v="3000"/>
    <n v="3000"/>
    <x v="0"/>
    <x v="1"/>
    <s v="GBP"/>
    <n v="1400423973"/>
    <x v="2157"/>
    <b v="0"/>
    <x v="118"/>
    <b v="1"/>
    <s v="theater/plays"/>
    <x v="1730"/>
    <n v="176.47058823529412"/>
    <x v="3"/>
    <x v="4"/>
  </r>
  <r>
    <n v="3385"/>
    <x v="2155"/>
    <s v="An Equity Reading of a new play; Intimate drama about a family dealing with consequence of actions after a school shooting."/>
    <n v="2000"/>
    <n v="2000"/>
    <x v="0"/>
    <x v="0"/>
    <s v="USD"/>
    <n v="1418244552"/>
    <x v="2158"/>
    <b v="0"/>
    <x v="134"/>
    <b v="1"/>
    <s v="theater/plays"/>
    <x v="1730"/>
    <n v="133.33333333333334"/>
    <x v="3"/>
    <x v="4"/>
  </r>
  <r>
    <n v="3392"/>
    <x v="2156"/>
    <s v="Life is more than the days you have left. 1 in 3 tells of two normal people &amp; their confrontation with mortality and the dice of fate."/>
    <n v="500"/>
    <n v="500"/>
    <x v="0"/>
    <x v="1"/>
    <s v="GBP"/>
    <n v="1462565855"/>
    <x v="2159"/>
    <b v="0"/>
    <x v="233"/>
    <b v="1"/>
    <s v="theater/plays"/>
    <x v="1730"/>
    <n v="41.666666666666664"/>
    <x v="3"/>
    <x v="4"/>
  </r>
  <r>
    <n v="3403"/>
    <x v="2157"/>
    <s v="Two worlds, one bond - no turning back._x000a_A dark comedy about domestic abuse and the power of an unlikely friendship"/>
    <n v="2000"/>
    <n v="2000"/>
    <x v="0"/>
    <x v="1"/>
    <s v="GBP"/>
    <n v="1435230324"/>
    <x v="2160"/>
    <b v="0"/>
    <x v="118"/>
    <b v="1"/>
    <s v="theater/plays"/>
    <x v="1730"/>
    <n v="117.64705882352941"/>
    <x v="3"/>
    <x v="4"/>
  </r>
  <r>
    <n v="3412"/>
    <x v="2158"/>
    <s v="Rough Haired Pointer present for the first time ever Joe Orton's 'Fred &amp; Madge' at the Hope Theatre, Islington this Sept and Oct"/>
    <n v="3000"/>
    <n v="3000"/>
    <x v="0"/>
    <x v="1"/>
    <s v="GBP"/>
    <n v="1411858862"/>
    <x v="2161"/>
    <b v="0"/>
    <x v="87"/>
    <b v="1"/>
    <s v="theater/plays"/>
    <x v="1730"/>
    <n v="115.38461538461539"/>
    <x v="3"/>
    <x v="4"/>
  </r>
  <r>
    <n v="3415"/>
    <x v="2159"/>
    <s v="We are raising funds to allow for enhanced scenic, costume, and lighting design. Every dollar helps!"/>
    <n v="200"/>
    <n v="200"/>
    <x v="0"/>
    <x v="0"/>
    <s v="USD"/>
    <n v="1460935800"/>
    <x v="2162"/>
    <b v="0"/>
    <x v="297"/>
    <b v="1"/>
    <s v="theater/plays"/>
    <x v="1730"/>
    <n v="22.222222222222221"/>
    <x v="3"/>
    <x v="4"/>
  </r>
  <r>
    <n v="3427"/>
    <x v="2160"/>
    <s v="A new play developed in collaboration with graduating theatre makers, premiering at the Edinburgh Fringe Festival 2014."/>
    <n v="1500"/>
    <n v="1500"/>
    <x v="0"/>
    <x v="1"/>
    <s v="GBP"/>
    <n v="1404314952"/>
    <x v="2163"/>
    <b v="0"/>
    <x v="231"/>
    <b v="1"/>
    <s v="theater/plays"/>
    <x v="1730"/>
    <n v="51.724137931034484"/>
    <x v="3"/>
    <x v="4"/>
  </r>
  <r>
    <n v="3431"/>
    <x v="2161"/>
    <s v="Our 1st full season!  We need your help to fund costumes, sets, props &amp; help bringing these wonderful shows to the stage!"/>
    <n v="2000"/>
    <n v="2000"/>
    <x v="0"/>
    <x v="0"/>
    <s v="USD"/>
    <n v="1408383153"/>
    <x v="2164"/>
    <b v="0"/>
    <x v="262"/>
    <b v="1"/>
    <s v="theater/plays"/>
    <x v="1730"/>
    <n v="95.238095238095241"/>
    <x v="3"/>
    <x v="4"/>
  </r>
  <r>
    <n v="3442"/>
    <x v="2162"/>
    <s v="An Evening of Radio aims to showcase original work written by undergraduate playwriting students in the style of live staged readings."/>
    <n v="250"/>
    <n v="250"/>
    <x v="0"/>
    <x v="0"/>
    <s v="USD"/>
    <n v="1433016672"/>
    <x v="2165"/>
    <b v="0"/>
    <x v="278"/>
    <b v="1"/>
    <s v="theater/plays"/>
    <x v="1730"/>
    <n v="31.25"/>
    <x v="3"/>
    <x v="4"/>
  </r>
  <r>
    <n v="3445"/>
    <x v="2163"/>
    <s v="Rehearsal &amp; development of our first project as Axon Theatre: &quot;The Star-Spangled Girl&quot; in South Wales."/>
    <n v="2000"/>
    <n v="2000"/>
    <x v="0"/>
    <x v="1"/>
    <s v="GBP"/>
    <n v="1445604236"/>
    <x v="2166"/>
    <b v="0"/>
    <x v="257"/>
    <b v="1"/>
    <s v="theater/plays"/>
    <x v="1730"/>
    <n v="64.516129032258064"/>
    <x v="3"/>
    <x v="4"/>
  </r>
  <r>
    <n v="3473"/>
    <x v="2164"/>
    <s v="A modern telling of the Greek myth. Sisyphus defies the Gods and attempts to change the world order... but can he overcome his fate?"/>
    <n v="4900"/>
    <n v="4900"/>
    <x v="0"/>
    <x v="0"/>
    <s v="USD"/>
    <n v="1426883220"/>
    <x v="2167"/>
    <b v="0"/>
    <x v="189"/>
    <b v="1"/>
    <s v="theater/plays"/>
    <x v="1730"/>
    <n v="148.4848484848485"/>
    <x v="3"/>
    <x v="4"/>
  </r>
  <r>
    <n v="3493"/>
    <x v="2165"/>
    <s v="We need your help purchasing a stage for our production of the Wizard of Oz! This program is helping children with autism. Thank you!"/>
    <n v="1500"/>
    <n v="1500"/>
    <x v="0"/>
    <x v="0"/>
    <s v="USD"/>
    <n v="1408252260"/>
    <x v="2168"/>
    <b v="0"/>
    <x v="231"/>
    <b v="1"/>
    <s v="theater/plays"/>
    <x v="1730"/>
    <n v="51.724137931034484"/>
    <x v="3"/>
    <x v="4"/>
  </r>
  <r>
    <n v="3494"/>
    <x v="2166"/>
    <s v="&quot;Special in a Bad Way&quot; is a comedy that questions American Public Schools in their treatment of the so called, 'learning disabled.'"/>
    <n v="400"/>
    <n v="400"/>
    <x v="0"/>
    <x v="0"/>
    <s v="USD"/>
    <n v="1480140000"/>
    <x v="2169"/>
    <b v="0"/>
    <x v="175"/>
    <b v="1"/>
    <s v="theater/plays"/>
    <x v="1730"/>
    <n v="30.76923076923077"/>
    <x v="3"/>
    <x v="4"/>
  </r>
  <r>
    <n v="3504"/>
    <x v="2167"/>
    <s v="The Sterling Lion Theater Company is a non-profit theater group established for the benefit of the Connecticut lower Naugatuck Valley."/>
    <n v="1000"/>
    <n v="1000"/>
    <x v="0"/>
    <x v="0"/>
    <s v="USD"/>
    <n v="1447959491"/>
    <x v="2170"/>
    <b v="0"/>
    <x v="278"/>
    <b v="1"/>
    <s v="theater/plays"/>
    <x v="1730"/>
    <n v="125"/>
    <x v="3"/>
    <x v="4"/>
  </r>
  <r>
    <n v="3512"/>
    <x v="2168"/>
    <s v="We're making a hard hitting, innovative play which will open your eyes to what mental illness is like in the mind of the sufferer."/>
    <n v="1000"/>
    <n v="1000"/>
    <x v="0"/>
    <x v="1"/>
    <s v="GBP"/>
    <n v="1429789992"/>
    <x v="2171"/>
    <b v="0"/>
    <x v="118"/>
    <b v="1"/>
    <s v="theater/plays"/>
    <x v="1730"/>
    <n v="58.823529411764703"/>
    <x v="3"/>
    <x v="4"/>
  </r>
  <r>
    <n v="3516"/>
    <x v="2169"/>
    <s v="A new play about a lesser known yet pivotal event in American history, about a group of WWI Veterans fighting for their rights."/>
    <n v="2500"/>
    <n v="2500"/>
    <x v="0"/>
    <x v="0"/>
    <s v="USD"/>
    <n v="1410145200"/>
    <x v="2172"/>
    <b v="0"/>
    <x v="234"/>
    <b v="1"/>
    <s v="theater/plays"/>
    <x v="1730"/>
    <n v="227.27272727272728"/>
    <x v="3"/>
    <x v="4"/>
  </r>
  <r>
    <n v="3517"/>
    <x v="2170"/>
    <s v="Support an outstanding cast of actors to take on a professional production of a masterpiece of modern theatre"/>
    <n v="4000"/>
    <n v="4000"/>
    <x v="0"/>
    <x v="1"/>
    <s v="GBP"/>
    <n v="1404471600"/>
    <x v="2173"/>
    <b v="0"/>
    <x v="175"/>
    <b v="1"/>
    <s v="theater/plays"/>
    <x v="1730"/>
    <n v="307.69230769230768"/>
    <x v="3"/>
    <x v="4"/>
  </r>
  <r>
    <n v="3522"/>
    <x v="2171"/>
    <s v="New show with 2 performers and an original score, bringing the true story of this forgotten WW1 heroine to audiences in the southwest."/>
    <n v="1395"/>
    <n v="1395"/>
    <x v="0"/>
    <x v="1"/>
    <s v="GBP"/>
    <n v="1442311560"/>
    <x v="2174"/>
    <b v="0"/>
    <x v="204"/>
    <b v="1"/>
    <s v="theater/plays"/>
    <x v="1730"/>
    <n v="41.029411764705884"/>
    <x v="3"/>
    <x v="4"/>
  </r>
  <r>
    <n v="3530"/>
    <x v="2172"/>
    <s v="â€œFar From Fictionâ€ is a powerful play, written by Sally Willis, offering insights into a new understanding of  female psychology."/>
    <n v="2750"/>
    <n v="2750"/>
    <x v="0"/>
    <x v="1"/>
    <s v="GBP"/>
    <n v="1460318400"/>
    <x v="2175"/>
    <b v="0"/>
    <x v="163"/>
    <b v="1"/>
    <s v="theater/plays"/>
    <x v="1730"/>
    <n v="125"/>
    <x v="3"/>
    <x v="4"/>
  </r>
  <r>
    <n v="3544"/>
    <x v="2173"/>
    <s v="Death &amp; Pretzels presents the world premiere of Paul Pasulka's Gruoch, or Lady Macbeth"/>
    <n v="2500"/>
    <n v="2500"/>
    <x v="0"/>
    <x v="0"/>
    <s v="USD"/>
    <n v="1425758257"/>
    <x v="2176"/>
    <b v="0"/>
    <x v="133"/>
    <b v="1"/>
    <s v="theater/plays"/>
    <x v="1730"/>
    <n v="104.16666666666667"/>
    <x v="3"/>
    <x v="4"/>
  </r>
  <r>
    <n v="3552"/>
    <x v="2174"/>
    <s v="Support Lock&amp;Key Theatre's 'Timon of Athens' by donating to our printing! Every penny goes to posters, programmes, flyers and scripts."/>
    <n v="773"/>
    <n v="773"/>
    <x v="0"/>
    <x v="1"/>
    <s v="GBP"/>
    <n v="1403964324"/>
    <x v="2177"/>
    <b v="0"/>
    <x v="135"/>
    <b v="1"/>
    <s v="theater/plays"/>
    <x v="1730"/>
    <n v="38.65"/>
    <x v="3"/>
    <x v="4"/>
  </r>
  <r>
    <n v="3555"/>
    <x v="2175"/>
    <s v="Baby Living Room is a project created by Spazio Farma Mestre for children: free theatre for kids as sustainable education for families"/>
    <n v="2400"/>
    <n v="2400"/>
    <x v="0"/>
    <x v="4"/>
    <s v="EUR"/>
    <n v="1479382594"/>
    <x v="2178"/>
    <b v="0"/>
    <x v="103"/>
    <b v="1"/>
    <s v="theater/plays"/>
    <x v="1730"/>
    <n v="171.42857142857142"/>
    <x v="3"/>
    <x v="4"/>
  </r>
  <r>
    <n v="3572"/>
    <x v="2176"/>
    <s v="A darkly comic one woman show by Abram Rooney as part of The Camden Fringe 2015."/>
    <n v="500"/>
    <n v="500"/>
    <x v="0"/>
    <x v="1"/>
    <s v="GBP"/>
    <n v="1434894082"/>
    <x v="2179"/>
    <b v="0"/>
    <x v="297"/>
    <b v="1"/>
    <s v="theater/plays"/>
    <x v="1730"/>
    <n v="55.555555555555557"/>
    <x v="3"/>
    <x v="4"/>
  </r>
  <r>
    <n v="3576"/>
    <x v="2177"/>
    <s v="Vote here for whatever show you want to see next year! No gimmick, no stretch goals, just a simple vote and a free ticket."/>
    <n v="100"/>
    <n v="100"/>
    <x v="0"/>
    <x v="0"/>
    <s v="USD"/>
    <n v="1480947054"/>
    <x v="2180"/>
    <b v="0"/>
    <x v="78"/>
    <b v="1"/>
    <s v="theater/plays"/>
    <x v="1730"/>
    <n v="20"/>
    <x v="3"/>
    <x v="4"/>
  </r>
  <r>
    <n v="3579"/>
    <x v="2178"/>
    <s v="Following success with 'The Canada Boys' and 'Parachute', we are looking for financial help from the community with our new production"/>
    <n v="500"/>
    <n v="500"/>
    <x v="0"/>
    <x v="1"/>
    <s v="GBP"/>
    <n v="1459444656"/>
    <x v="2181"/>
    <b v="0"/>
    <x v="103"/>
    <b v="1"/>
    <s v="theater/plays"/>
    <x v="1730"/>
    <n v="35.714285714285715"/>
    <x v="3"/>
    <x v="4"/>
  </r>
  <r>
    <n v="3581"/>
    <x v="2179"/>
    <s v="An extraordinary, punchy and provocative new play, providing a voice for women to address their sexuality and self worth. #EDFREAK"/>
    <n v="1500"/>
    <n v="1500"/>
    <x v="0"/>
    <x v="1"/>
    <s v="GBP"/>
    <n v="1406719110"/>
    <x v="2182"/>
    <b v="0"/>
    <x v="50"/>
    <b v="1"/>
    <s v="theater/plays"/>
    <x v="1730"/>
    <n v="33.333333333333336"/>
    <x v="3"/>
    <x v="4"/>
  </r>
  <r>
    <n v="3608"/>
    <x v="2180"/>
    <s v="Help us get the show on the road! Petrification is a new play about home, memory and identity and we need your help to tour."/>
    <n v="800"/>
    <n v="800"/>
    <x v="0"/>
    <x v="1"/>
    <s v="GBP"/>
    <n v="1466172000"/>
    <x v="2183"/>
    <b v="0"/>
    <x v="295"/>
    <b v="1"/>
    <s v="theater/plays"/>
    <x v="1730"/>
    <n v="29.62962962962963"/>
    <x v="3"/>
    <x v="4"/>
  </r>
  <r>
    <n v="3613"/>
    <x v="2181"/>
    <s v="a woman walks into a bar except she looks like a man and no one's serving drinks. one night only"/>
    <n v="1250"/>
    <n v="1250"/>
    <x v="0"/>
    <x v="0"/>
    <s v="USD"/>
    <n v="1403964574"/>
    <x v="2184"/>
    <b v="0"/>
    <x v="135"/>
    <b v="1"/>
    <s v="theater/plays"/>
    <x v="1730"/>
    <n v="62.5"/>
    <x v="3"/>
    <x v="4"/>
  </r>
  <r>
    <n v="3627"/>
    <x v="2182"/>
    <s v="One Shot Theatre Company is an organization that promotes youth theatre for social change, putting on shows that open a social dialogue"/>
    <n v="2000"/>
    <n v="2000"/>
    <x v="0"/>
    <x v="0"/>
    <s v="USD"/>
    <n v="1463803140"/>
    <x v="2185"/>
    <b v="0"/>
    <x v="231"/>
    <b v="1"/>
    <s v="theater/plays"/>
    <x v="1730"/>
    <n v="68.965517241379317"/>
    <x v="3"/>
    <x v="4"/>
  </r>
  <r>
    <n v="3650"/>
    <x v="2183"/>
    <s v="A terse and delicate dissection of male emotions from a rural perspective: fathers and sons, legacy and heritage, molasses and mud."/>
    <n v="500"/>
    <n v="500"/>
    <x v="0"/>
    <x v="1"/>
    <s v="GBP"/>
    <n v="1454412584"/>
    <x v="2186"/>
    <b v="0"/>
    <x v="118"/>
    <b v="1"/>
    <s v="theater/plays"/>
    <x v="1730"/>
    <n v="29.411764705882351"/>
    <x v="3"/>
    <x v="4"/>
  </r>
  <r>
    <n v="3660"/>
    <x v="2184"/>
    <s v="We are a young company who have been accepted to put on our play at The Courtyard Theatre. We need Â£250 for flyers, props and costume!"/>
    <n v="250"/>
    <n v="250"/>
    <x v="0"/>
    <x v="1"/>
    <s v="GBP"/>
    <n v="1419368925"/>
    <x v="2187"/>
    <b v="0"/>
    <x v="163"/>
    <b v="1"/>
    <s v="theater/plays"/>
    <x v="1730"/>
    <n v="11.363636363636363"/>
    <x v="3"/>
    <x v="4"/>
  </r>
  <r>
    <n v="3666"/>
    <x v="2185"/>
    <s v="Artistic Internship @ Ojai Playwrights Conference"/>
    <n v="1200"/>
    <n v="1200"/>
    <x v="0"/>
    <x v="0"/>
    <s v="USD"/>
    <n v="1406185200"/>
    <x v="2188"/>
    <b v="0"/>
    <x v="235"/>
    <b v="1"/>
    <s v="theater/plays"/>
    <x v="1730"/>
    <n v="31.578947368421051"/>
    <x v="3"/>
    <x v="4"/>
  </r>
  <r>
    <n v="3674"/>
    <x v="2186"/>
    <s v="Theaterprojekt 12. Kl. Waldorfschule Essen. 2 junge Regisseure bringen volles Engagement &amp; Zeit ein. FÃ¼r ihre Finanzierung sammeln wir."/>
    <n v="4500"/>
    <n v="4500"/>
    <x v="0"/>
    <x v="2"/>
    <s v="EUR"/>
    <n v="1472936229"/>
    <x v="2189"/>
    <b v="0"/>
    <x v="257"/>
    <b v="1"/>
    <s v="theater/plays"/>
    <x v="1730"/>
    <n v="145.16129032258064"/>
    <x v="3"/>
    <x v="4"/>
  </r>
  <r>
    <n v="3761"/>
    <x v="2187"/>
    <s v="liveartshow returns with a new work at the Arcola this summer. Marsha is a story combining opera, dance and theatre... with a unicorn"/>
    <n v="500"/>
    <n v="500"/>
    <x v="0"/>
    <x v="1"/>
    <s v="GBP"/>
    <n v="1439247600"/>
    <x v="2190"/>
    <b v="0"/>
    <x v="5"/>
    <b v="1"/>
    <s v="theater/musical"/>
    <x v="1730"/>
    <n v="166.66666666666666"/>
    <x v="3"/>
    <x v="20"/>
  </r>
  <r>
    <n v="3763"/>
    <x v="2188"/>
    <s v="A musical about two guys writing a musical about...two guys writing a musical."/>
    <n v="5000"/>
    <n v="5000"/>
    <x v="0"/>
    <x v="0"/>
    <s v="USD"/>
    <n v="1427907626"/>
    <x v="2191"/>
    <b v="0"/>
    <x v="363"/>
    <b v="1"/>
    <s v="theater/musical"/>
    <x v="1730"/>
    <n v="64.935064935064929"/>
    <x v="3"/>
    <x v="20"/>
  </r>
  <r>
    <n v="3764"/>
    <x v="2189"/>
    <s v="Talented, hard-working performers for Into the Woods JR need your help in renting microphones for our show!"/>
    <n v="1500"/>
    <n v="1500"/>
    <x v="0"/>
    <x v="0"/>
    <s v="USD"/>
    <n v="1464482160"/>
    <x v="2192"/>
    <b v="0"/>
    <x v="295"/>
    <b v="1"/>
    <s v="theater/musical"/>
    <x v="1730"/>
    <n v="55.555555555555557"/>
    <x v="3"/>
    <x v="20"/>
  </r>
  <r>
    <n v="3769"/>
    <x v="2190"/>
    <s v="&quot;I wanted to tell the story of two people in love, who were never in the same place at the same time.&quot;- Jason Robert Brown"/>
    <n v="1100"/>
    <n v="1100"/>
    <x v="0"/>
    <x v="0"/>
    <s v="USD"/>
    <n v="1460730079"/>
    <x v="2193"/>
    <b v="0"/>
    <x v="134"/>
    <b v="1"/>
    <s v="theater/musical"/>
    <x v="1730"/>
    <n v="73.333333333333329"/>
    <x v="3"/>
    <x v="20"/>
  </r>
  <r>
    <n v="3770"/>
    <x v="2191"/>
    <s v="The incredible story of woman's fight to clear her brother from the charge of cowardice in the Great War, brought to life musically"/>
    <n v="2000"/>
    <n v="2000"/>
    <x v="0"/>
    <x v="1"/>
    <s v="GBP"/>
    <n v="1434234010"/>
    <x v="2194"/>
    <b v="0"/>
    <x v="135"/>
    <b v="1"/>
    <s v="theater/musical"/>
    <x v="1730"/>
    <n v="100"/>
    <x v="3"/>
    <x v="20"/>
  </r>
  <r>
    <n v="3774"/>
    <x v="2192"/>
    <s v="Mabel Moon and her co-pilot Silvertoes are coming to earth in the form of a 35 minute interactive and educational musical adventure  !"/>
    <n v="2500"/>
    <n v="2500"/>
    <x v="0"/>
    <x v="7"/>
    <s v="CAD"/>
    <n v="1428606055"/>
    <x v="2195"/>
    <b v="0"/>
    <x v="36"/>
    <b v="1"/>
    <s v="theater/musical"/>
    <x v="1730"/>
    <n v="100"/>
    <x v="3"/>
    <x v="20"/>
  </r>
  <r>
    <n v="3808"/>
    <x v="2193"/>
    <s v="Following a sell-out run in Loughborough, Time at the Bar! is heading to this year's Fringe Festival... But we need your help!"/>
    <n v="1000"/>
    <n v="1000"/>
    <x v="0"/>
    <x v="1"/>
    <s v="GBP"/>
    <n v="1429955619"/>
    <x v="2196"/>
    <b v="0"/>
    <x v="133"/>
    <b v="1"/>
    <s v="theater/plays"/>
    <x v="1730"/>
    <n v="41.666666666666664"/>
    <x v="3"/>
    <x v="4"/>
  </r>
  <r>
    <n v="3828"/>
    <x v="2194"/>
    <s v="In 1942 three black and one Puerto Rican jazz musicians from Harlem join the segregated US Marines. We see &quot;Love In Time of War&quot;"/>
    <n v="5000"/>
    <n v="5000"/>
    <x v="0"/>
    <x v="0"/>
    <s v="USD"/>
    <n v="1420033187"/>
    <x v="2197"/>
    <b v="0"/>
    <x v="24"/>
    <b v="1"/>
    <s v="theater/plays"/>
    <x v="1730"/>
    <n v="178.57142857142858"/>
    <x v="3"/>
    <x v="4"/>
  </r>
  <r>
    <n v="1062"/>
    <x v="2195"/>
    <s v="SEE US ON PATREON www.badgirlartwork.com"/>
    <n v="199"/>
    <n v="190"/>
    <x v="1"/>
    <x v="0"/>
    <s v="USD"/>
    <n v="1468351341"/>
    <x v="2198"/>
    <b v="0"/>
    <x v="198"/>
    <b v="0"/>
    <s v="journalism/audio"/>
    <x v="1731"/>
    <n v="47.5"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x v="2199"/>
    <b v="0"/>
    <x v="293"/>
    <b v="0"/>
    <s v="theater/musical"/>
    <x v="1732"/>
    <n v="145.40540540540542"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x v="2200"/>
    <b v="0"/>
    <x v="183"/>
    <b v="0"/>
    <s v="theater/plays"/>
    <x v="1733"/>
    <n v="248.5"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x v="2201"/>
    <b v="0"/>
    <x v="239"/>
    <b v="0"/>
    <s v="technology/wearables"/>
    <x v="1734"/>
    <n v="379.22767857142856"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x v="2202"/>
    <b v="0"/>
    <x v="151"/>
    <b v="0"/>
    <s v="technology/wearables"/>
    <x v="1735"/>
    <n v="301.93916666666667"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x v="2203"/>
    <b v="0"/>
    <x v="487"/>
    <b v="0"/>
    <s v="technology/wearables"/>
    <x v="1736"/>
    <n v="120.39184269662923"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x v="2204"/>
    <b v="0"/>
    <x v="144"/>
    <b v="0"/>
    <s v="technology/wearables"/>
    <x v="1737"/>
    <n v="216.33684210526314"/>
    <x v="0"/>
    <x v="3"/>
  </r>
  <r>
    <n v="1585"/>
    <x v="2202"/>
    <s v="We've explored some of the most amazing places in New Zealand and can't think of a better way to share our experiences than a photo :)"/>
    <n v="2000"/>
    <n v="1580"/>
    <x v="3"/>
    <x v="7"/>
    <s v="CAD"/>
    <n v="1482663600"/>
    <x v="2205"/>
    <b v="0"/>
    <x v="233"/>
    <b v="0"/>
    <s v="photography/places"/>
    <x v="1738"/>
    <n v="131.66666666666666"/>
    <x v="6"/>
    <x v="24"/>
  </r>
  <r>
    <n v="707"/>
    <x v="2203"/>
    <s v="Forget your headphones. Wear Hy all day for voice-controlled music, calls, biometrics and more, with a huge battery and hidden fit."/>
    <n v="68000"/>
    <n v="53670.6"/>
    <x v="3"/>
    <x v="1"/>
    <s v="GBP"/>
    <n v="1483286127"/>
    <x v="2206"/>
    <b v="0"/>
    <x v="173"/>
    <b v="0"/>
    <s v="technology/wearables"/>
    <x v="1739"/>
    <n v="117.69868421052631"/>
    <x v="0"/>
    <x v="3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x v="2207"/>
    <b v="0"/>
    <x v="293"/>
    <b v="0"/>
    <s v="theater/plays"/>
    <x v="1740"/>
    <n v="105.54054054054055"/>
    <x v="3"/>
    <x v="4"/>
  </r>
  <r>
    <n v="3144"/>
    <x v="2205"/>
    <s v="Two women, one love, one must die: a multicultural cast in a play about the denied holocaust of Libyan Jews. Premieres in March in NYC"/>
    <n v="10000"/>
    <n v="7540"/>
    <x v="2"/>
    <x v="0"/>
    <s v="USD"/>
    <n v="1489903200"/>
    <x v="2208"/>
    <b v="0"/>
    <x v="119"/>
    <b v="0"/>
    <s v="theater/plays"/>
    <x v="1741"/>
    <n v="251.33333333333334"/>
    <x v="3"/>
    <x v="4"/>
  </r>
  <r>
    <n v="1005"/>
    <x v="2206"/>
    <s v="The Forcite Alpine helmet records 4K footage and keeps you connected all in one sleek design."/>
    <n v="200000"/>
    <n v="150102"/>
    <x v="1"/>
    <x v="0"/>
    <s v="USD"/>
    <n v="1446217183"/>
    <x v="2209"/>
    <b v="0"/>
    <x v="488"/>
    <b v="0"/>
    <s v="technology/wearables"/>
    <x v="1742"/>
    <n v="932.31055900621118"/>
    <x v="0"/>
    <x v="3"/>
  </r>
  <r>
    <n v="885"/>
    <x v="2207"/>
    <s v="Cobrette Bardole's widely anticipated sophomore release is ready for tracking and he needs your help to make it a reality!"/>
    <n v="1000"/>
    <n v="750"/>
    <x v="3"/>
    <x v="0"/>
    <s v="USD"/>
    <n v="1483137311"/>
    <x v="2210"/>
    <b v="0"/>
    <x v="262"/>
    <b v="0"/>
    <s v="music/indie rock"/>
    <x v="1743"/>
    <n v="35.714285714285715"/>
    <x v="2"/>
    <x v="13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x v="2211"/>
    <b v="0"/>
    <x v="20"/>
    <b v="0"/>
    <s v="technology/wearables"/>
    <x v="1744"/>
    <n v="405.5"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x v="2212"/>
    <b v="0"/>
    <x v="144"/>
    <b v="0"/>
    <s v="games/mobile games"/>
    <x v="1745"/>
    <n v="49.11578947368421"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x v="2213"/>
    <b v="0"/>
    <x v="189"/>
    <b v="0"/>
    <s v="theater/plays"/>
    <x v="1746"/>
    <n v="106.96969696969697"/>
    <x v="3"/>
    <x v="4"/>
  </r>
  <r>
    <n v="1341"/>
    <x v="2211"/>
    <s v="BRILLAR: Your Kids Ultimate Wearable Companion. Educates, Rewards, Entertains, Calls, Motivates, Messages + Tracks Location &amp; Steps."/>
    <n v="25000"/>
    <n v="17590"/>
    <x v="1"/>
    <x v="1"/>
    <s v="GBP"/>
    <n v="1475333917"/>
    <x v="2214"/>
    <b v="0"/>
    <x v="105"/>
    <b v="0"/>
    <s v="technology/wearables"/>
    <x v="1747"/>
    <n v="382.39130434782606"/>
    <x v="0"/>
    <x v="3"/>
  </r>
  <r>
    <n v="774"/>
    <x v="2212"/>
    <s v="Arabella seeks studio time to professionally read her novel, making it available to listeners as an audio book on audible.com"/>
    <n v="500"/>
    <n v="351"/>
    <x v="3"/>
    <x v="0"/>
    <s v="USD"/>
    <n v="1393181018"/>
    <x v="2215"/>
    <b v="0"/>
    <x v="297"/>
    <b v="0"/>
    <s v="publishing/fiction"/>
    <x v="1748"/>
    <n v="39"/>
    <x v="5"/>
    <x v="26"/>
  </r>
  <r>
    <n v="4022"/>
    <x v="2213"/>
    <s v="Help us produce a video of the first Original Pronunciation Merchant of Venice."/>
    <n v="18000"/>
    <n v="12521"/>
    <x v="3"/>
    <x v="0"/>
    <s v="USD"/>
    <n v="1422759240"/>
    <x v="2216"/>
    <b v="0"/>
    <x v="72"/>
    <b v="0"/>
    <s v="theater/plays"/>
    <x v="1749"/>
    <n v="63.558375634517766"/>
    <x v="3"/>
    <x v="4"/>
  </r>
  <r>
    <n v="1728"/>
    <x v="2214"/>
    <s v="Be in God's presence through instrumental covers of hymns. Help me build a home studio to freely distribute this album."/>
    <n v="1250"/>
    <n v="855"/>
    <x v="3"/>
    <x v="0"/>
    <s v="USD"/>
    <n v="1445439674"/>
    <x v="2217"/>
    <b v="0"/>
    <x v="352"/>
    <b v="0"/>
    <s v="music/faith"/>
    <x v="1750"/>
    <n v="122.14285714285714"/>
    <x v="2"/>
    <x v="21"/>
  </r>
  <r>
    <n v="3123"/>
    <x v="2215"/>
    <s v="The Larchmont Playhouse is threatened! Help save the theater by becoming a Preservation Member of The Larchmont Playhouse."/>
    <n v="125000"/>
    <n v="85192"/>
    <x v="1"/>
    <x v="0"/>
    <s v="USD"/>
    <n v="1468108198"/>
    <x v="2218"/>
    <b v="0"/>
    <x v="424"/>
    <b v="0"/>
    <s v="theater/spaces"/>
    <x v="1751"/>
    <n v="244.80459770114942"/>
    <x v="3"/>
    <x v="12"/>
  </r>
  <r>
    <n v="877"/>
    <x v="2216"/>
    <s v="The Saxidentals are a Laie, HI based saxophone quartet. We have been playing gigs all around Laie and would love to make a music video!"/>
    <n v="2000"/>
    <n v="1351"/>
    <x v="3"/>
    <x v="0"/>
    <s v="USD"/>
    <n v="1387479360"/>
    <x v="2219"/>
    <b v="0"/>
    <x v="231"/>
    <b v="0"/>
    <s v="music/jazz"/>
    <x v="1752"/>
    <n v="46.586206896551722"/>
    <x v="2"/>
    <x v="27"/>
  </r>
  <r>
    <n v="1797"/>
    <x v="2217"/>
    <s v="A photography book that serves as a call to action for Congress to stand up for survivors of domestic and sexual assault."/>
    <n v="10000"/>
    <n v="6755"/>
    <x v="3"/>
    <x v="0"/>
    <s v="USD"/>
    <n v="1481809189"/>
    <x v="2220"/>
    <b v="1"/>
    <x v="247"/>
    <b v="0"/>
    <s v="photography/photobooks"/>
    <x v="1752"/>
    <n v="48.25"/>
    <x v="6"/>
    <x v="9"/>
  </r>
  <r>
    <n v="3906"/>
    <x v="2218"/>
    <s v="We will workshop, stage and develop new writing, devised work and adaptations. A joyful leap into the possibilities of an idea!"/>
    <n v="1500"/>
    <n v="1010"/>
    <x v="3"/>
    <x v="1"/>
    <s v="GBP"/>
    <n v="1435325100"/>
    <x v="2221"/>
    <b v="0"/>
    <x v="224"/>
    <b v="0"/>
    <s v="theater/plays"/>
    <x v="1753"/>
    <n v="63.125"/>
    <x v="3"/>
    <x v="4"/>
  </r>
  <r>
    <n v="3062"/>
    <x v="2219"/>
    <s v="In our 30th year we are relocating to the world famous Choo Choo on The South Side. We will be remodeling the old Station House."/>
    <n v="10000"/>
    <n v="6684"/>
    <x v="3"/>
    <x v="0"/>
    <s v="USD"/>
    <n v="1443636000"/>
    <x v="2222"/>
    <b v="0"/>
    <x v="237"/>
    <b v="0"/>
    <s v="theater/spaces"/>
    <x v="1754"/>
    <n v="99.761194029850742"/>
    <x v="3"/>
    <x v="12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23"/>
    <b v="0"/>
    <x v="59"/>
    <b v="0"/>
    <s v="technology/wearables"/>
    <x v="1755"/>
    <n v="201.60393258426967"/>
    <x v="0"/>
    <x v="3"/>
  </r>
  <r>
    <n v="1775"/>
    <x v="2221"/>
    <s v="Rarely seen images of Muhammad Ali in his prime as he trained in Miami Beach at the famous 5th Street Gym in the early 70s"/>
    <n v="32500"/>
    <n v="21158"/>
    <x v="3"/>
    <x v="0"/>
    <s v="USD"/>
    <n v="1414193160"/>
    <x v="2224"/>
    <b v="1"/>
    <x v="471"/>
    <b v="0"/>
    <s v="photography/photobooks"/>
    <x v="1756"/>
    <n v="170.62903225806451"/>
    <x v="6"/>
    <x v="9"/>
  </r>
  <r>
    <n v="1704"/>
    <x v="2222"/>
    <s v="We want to record an album of popular praise &amp; worship songs with our own influence and style."/>
    <n v="2000"/>
    <n v="1302"/>
    <x v="3"/>
    <x v="0"/>
    <s v="USD"/>
    <n v="1424056873"/>
    <x v="2225"/>
    <b v="0"/>
    <x v="234"/>
    <b v="0"/>
    <s v="music/faith"/>
    <x v="1757"/>
    <n v="118.36363636363636"/>
    <x v="2"/>
    <x v="21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x v="2226"/>
    <b v="0"/>
    <x v="297"/>
    <b v="0"/>
    <s v="theater/musical"/>
    <x v="1758"/>
    <n v="14.444444444444445"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x v="2227"/>
    <b v="0"/>
    <x v="233"/>
    <b v="0"/>
    <s v="film &amp; video/animation"/>
    <x v="1759"/>
    <n v="40"/>
    <x v="4"/>
    <x v="28"/>
  </r>
  <r>
    <n v="2674"/>
    <x v="2225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28"/>
    <b v="1"/>
    <x v="448"/>
    <b v="0"/>
    <s v="technology/makerspaces"/>
    <x v="1760"/>
    <n v="128.61988304093566"/>
    <x v="0"/>
    <x v="19"/>
  </r>
  <r>
    <n v="1076"/>
    <x v="2226"/>
    <s v="A comical point and click adventure by veteran team of Broken Sword and Monkey Island fame - Steve Ince and Bill Tiller"/>
    <n v="75000"/>
    <n v="47074"/>
    <x v="3"/>
    <x v="0"/>
    <s v="USD"/>
    <n v="1410426250"/>
    <x v="2229"/>
    <b v="0"/>
    <x v="489"/>
    <b v="0"/>
    <s v="games/video games"/>
    <x v="1761"/>
    <n v="48.281025641025643"/>
    <x v="1"/>
    <x v="2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x v="2230"/>
    <b v="0"/>
    <x v="352"/>
    <b v="0"/>
    <s v="theater/plays"/>
    <x v="1762"/>
    <n v="486.42857142857144"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x v="2231"/>
    <b v="1"/>
    <x v="93"/>
    <b v="0"/>
    <s v="photography/photobooks"/>
    <x v="1763"/>
    <n v="109.93525179856115"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x v="2232"/>
    <b v="0"/>
    <x v="5"/>
    <b v="0"/>
    <s v="theater/plays"/>
    <x v="1764"/>
    <n v="203.66666666666666"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x v="2233"/>
    <b v="0"/>
    <x v="118"/>
    <b v="0"/>
    <s v="theater/plays"/>
    <x v="1765"/>
    <n v="179.11764705882354"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x v="2234"/>
    <b v="0"/>
    <x v="215"/>
    <b v="0"/>
    <s v="film &amp; video/drama"/>
    <x v="1766"/>
    <n v="3000"/>
    <x v="4"/>
    <x v="30"/>
  </r>
  <r>
    <n v="4039"/>
    <x v="2232"/>
    <s v="Help stage an original One Act Play that brings awareness to Alzheimer's in its debut performance."/>
    <n v="500"/>
    <n v="300"/>
    <x v="3"/>
    <x v="0"/>
    <s v="USD"/>
    <n v="1448949540"/>
    <x v="2235"/>
    <b v="0"/>
    <x v="78"/>
    <b v="0"/>
    <s v="theater/plays"/>
    <x v="1766"/>
    <n v="60"/>
    <x v="3"/>
    <x v="4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x v="2236"/>
    <b v="0"/>
    <x v="323"/>
    <b v="0"/>
    <s v="theater/spaces"/>
    <x v="1767"/>
    <n v="61.307692307692307"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x v="2237"/>
    <b v="0"/>
    <x v="133"/>
    <b v="0"/>
    <s v="theater/musical"/>
    <x v="1768"/>
    <n v="174"/>
    <x v="3"/>
    <x v="20"/>
  </r>
  <r>
    <n v="2955"/>
    <x v="2235"/>
    <s v="Stage Door Theater needs a stage for its current and future productions. Can you help?"/>
    <n v="1200"/>
    <n v="715"/>
    <x v="1"/>
    <x v="0"/>
    <s v="USD"/>
    <n v="1434476849"/>
    <x v="2238"/>
    <b v="0"/>
    <x v="234"/>
    <b v="0"/>
    <s v="theater/spaces"/>
    <x v="1769"/>
    <n v="65"/>
    <x v="3"/>
    <x v="12"/>
  </r>
  <r>
    <n v="1765"/>
    <x v="2236"/>
    <s v="Everyday I meet new people and everyday I learn a new story. These are the most popular of those stories from the first year of OTWISI."/>
    <n v="12500"/>
    <n v="7433.48"/>
    <x v="3"/>
    <x v="0"/>
    <s v="USD"/>
    <n v="1407972712"/>
    <x v="2239"/>
    <b v="1"/>
    <x v="158"/>
    <b v="0"/>
    <s v="photography/photobooks"/>
    <x v="1770"/>
    <n v="72.16970873786407"/>
    <x v="6"/>
    <x v="9"/>
  </r>
  <r>
    <n v="1912"/>
    <x v="2237"/>
    <s v="Finally! Electrical Wiring Testing Made Easy...  Designed by a Professional for Professionals, Homeowners and DIYs, Too!"/>
    <n v="5000"/>
    <n v="2965"/>
    <x v="3"/>
    <x v="0"/>
    <s v="USD"/>
    <n v="1433395560"/>
    <x v="2240"/>
    <b v="0"/>
    <x v="307"/>
    <b v="0"/>
    <s v="technology/gadgets"/>
    <x v="1771"/>
    <n v="70.595238095238102"/>
    <x v="0"/>
    <x v="31"/>
  </r>
  <r>
    <n v="3195"/>
    <x v="2238"/>
    <s v="Emerson Sings is the first cabaret to celebrate the work of up and coming musical theater composers who are alumni of Emerson College."/>
    <n v="3500"/>
    <n v="2070"/>
    <x v="3"/>
    <x v="0"/>
    <s v="USD"/>
    <n v="1423750542"/>
    <x v="2241"/>
    <b v="0"/>
    <x v="127"/>
    <b v="0"/>
    <s v="theater/musical"/>
    <x v="1772"/>
    <n v="53.07692307692308"/>
    <x v="3"/>
    <x v="20"/>
  </r>
  <r>
    <n v="998"/>
    <x v="2239"/>
    <s v="Ollinfit is the first wearable fitness trainer with 3 sensors for superior accuracy, feedback and results."/>
    <n v="60000"/>
    <n v="35135"/>
    <x v="3"/>
    <x v="7"/>
    <s v="CAD"/>
    <n v="1447909401"/>
    <x v="2242"/>
    <b v="0"/>
    <x v="402"/>
    <b v="0"/>
    <s v="technology/wearables"/>
    <x v="1773"/>
    <n v="153.42794759825327"/>
    <x v="0"/>
    <x v="3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x v="2243"/>
    <b v="0"/>
    <x v="352"/>
    <b v="0"/>
    <s v="film &amp; video/drama"/>
    <x v="1774"/>
    <n v="54.285714285714285"/>
    <x v="4"/>
    <x v="30"/>
  </r>
  <r>
    <n v="3122"/>
    <x v="2241"/>
    <s v="cancelled until further notice"/>
    <n v="199"/>
    <n v="116"/>
    <x v="1"/>
    <x v="0"/>
    <s v="USD"/>
    <n v="1478733732"/>
    <x v="2244"/>
    <b v="0"/>
    <x v="312"/>
    <b v="0"/>
    <s v="theater/spaces"/>
    <x v="1775"/>
    <n v="58"/>
    <x v="3"/>
    <x v="12"/>
  </r>
  <r>
    <n v="689"/>
    <x v="2242"/>
    <s v="The Lifeclock One is an officially licensed, supercharged version of Snake Plisskenâ€™s countdown watch from Escape from New York."/>
    <n v="200000"/>
    <n v="115297.5"/>
    <x v="3"/>
    <x v="0"/>
    <s v="USD"/>
    <n v="1481173140"/>
    <x v="2245"/>
    <b v="0"/>
    <x v="322"/>
    <b v="0"/>
    <s v="technology/wearables"/>
    <x v="1776"/>
    <n v="343.14732142857144"/>
    <x v="0"/>
    <x v="3"/>
  </r>
  <r>
    <n v="3116"/>
    <x v="2243"/>
    <s v="Creating a consuite for CoreCon. A focus on the insanity of asylums and early medical practices from history."/>
    <n v="750"/>
    <n v="430"/>
    <x v="3"/>
    <x v="0"/>
    <s v="USD"/>
    <n v="1427890925"/>
    <x v="2246"/>
    <b v="0"/>
    <x v="183"/>
    <b v="0"/>
    <s v="theater/spaces"/>
    <x v="1777"/>
    <n v="43"/>
    <x v="3"/>
    <x v="12"/>
  </r>
  <r>
    <n v="3998"/>
    <x v="2244"/>
    <s v="Forsaken Angels, a powerful new play by William Leary, author of DCMTA's Best Of 2014 Play Masquerade."/>
    <n v="1250"/>
    <n v="715"/>
    <x v="3"/>
    <x v="0"/>
    <s v="USD"/>
    <n v="1427580426"/>
    <x v="2247"/>
    <b v="0"/>
    <x v="233"/>
    <b v="0"/>
    <s v="theater/plays"/>
    <x v="1778"/>
    <n v="59.583333333333336"/>
    <x v="3"/>
    <x v="4"/>
  </r>
  <r>
    <n v="1770"/>
    <x v="2245"/>
    <s v="Auto-Archives non-profit library will publish a book of previously unseen 60s and 70s motor racing images by photographer Peter Darley."/>
    <n v="24500"/>
    <n v="13846"/>
    <x v="3"/>
    <x v="0"/>
    <s v="USD"/>
    <n v="1413312194"/>
    <x v="2248"/>
    <b v="1"/>
    <x v="483"/>
    <b v="0"/>
    <s v="photography/photobooks"/>
    <x v="1779"/>
    <n v="150.5"/>
    <x v="6"/>
    <x v="9"/>
  </r>
  <r>
    <n v="978"/>
    <x v="2246"/>
    <s v="hidn tempo is an intelligent watch band that allows you to monitor your stress and manage it anywhere, anytime."/>
    <n v="172889"/>
    <n v="97273"/>
    <x v="3"/>
    <x v="10"/>
    <s v="SEK"/>
    <n v="1456385101"/>
    <x v="2249"/>
    <b v="0"/>
    <x v="403"/>
    <b v="0"/>
    <s v="technology/wearables"/>
    <x v="1780"/>
    <n v="790.83739837398377"/>
    <x v="0"/>
    <x v="3"/>
  </r>
  <r>
    <n v="216"/>
    <x v="2247"/>
    <s v="A nostalgic film about the unorthodox teacher we all wish we had, the girl we all fell for, and the friend we didn't expect to make."/>
    <n v="50000"/>
    <n v="27849.22"/>
    <x v="3"/>
    <x v="0"/>
    <s v="USD"/>
    <n v="1429740037"/>
    <x v="2250"/>
    <b v="0"/>
    <x v="109"/>
    <b v="0"/>
    <s v="film &amp; video/drama"/>
    <x v="1781"/>
    <n v="331.53833333333336"/>
    <x v="4"/>
    <x v="30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x v="2251"/>
    <b v="0"/>
    <x v="36"/>
    <b v="0"/>
    <s v="theater/musical"/>
    <x v="1782"/>
    <n v="109.04"/>
    <x v="3"/>
    <x v="20"/>
  </r>
  <r>
    <n v="4056"/>
    <x v="2249"/>
    <s v="American Pride is a play centered on the Poetry of one Iraq War veteran, and follows her journey through war and back home."/>
    <n v="1500"/>
    <n v="795"/>
    <x v="3"/>
    <x v="0"/>
    <s v="USD"/>
    <n v="1467575940"/>
    <x v="2252"/>
    <b v="0"/>
    <x v="297"/>
    <b v="0"/>
    <s v="theater/plays"/>
    <x v="1783"/>
    <n v="88.333333333333329"/>
    <x v="3"/>
    <x v="4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x v="2253"/>
    <b v="0"/>
    <x v="105"/>
    <b v="0"/>
    <s v="theater/musical"/>
    <x v="1784"/>
    <n v="44.760869565217391"/>
    <x v="3"/>
    <x v="20"/>
  </r>
  <r>
    <n v="1917"/>
    <x v="2251"/>
    <s v="Let's build a legendary brand altogether"/>
    <n v="390000"/>
    <n v="205025"/>
    <x v="3"/>
    <x v="20"/>
    <s v="HKD"/>
    <n v="1486708133"/>
    <x v="2254"/>
    <b v="0"/>
    <x v="251"/>
    <b v="0"/>
    <s v="technology/gadgets"/>
    <x v="1785"/>
    <n v="2928.9285714285716"/>
    <x v="0"/>
    <x v="31"/>
  </r>
  <r>
    <n v="1817"/>
    <x v="2252"/>
    <s v="Hundreds of breathtaking rodeo photographs collected in a beautiful coffee table book."/>
    <n v="18000"/>
    <n v="9419"/>
    <x v="3"/>
    <x v="0"/>
    <s v="USD"/>
    <n v="1485759540"/>
    <x v="2255"/>
    <b v="0"/>
    <x v="355"/>
    <b v="0"/>
    <s v="photography/photobooks"/>
    <x v="1786"/>
    <n v="94.19"/>
    <x v="6"/>
    <x v="9"/>
  </r>
  <r>
    <n v="3199"/>
    <x v="2253"/>
    <s v="The Milburn Stone Theatre needs your help to bring its high-flying next blockbuster musical, TARZAN, to life!"/>
    <n v="5000"/>
    <n v="2608"/>
    <x v="3"/>
    <x v="0"/>
    <s v="USD"/>
    <n v="1410037200"/>
    <x v="2256"/>
    <b v="0"/>
    <x v="230"/>
    <b v="0"/>
    <s v="theater/musical"/>
    <x v="1787"/>
    <n v="49.20754716981132"/>
    <x v="3"/>
    <x v="20"/>
  </r>
  <r>
    <n v="2755"/>
    <x v="2254"/>
    <s v="Colourful and imaginative book app for children, will be relished especially by those with Irish roots."/>
    <n v="500"/>
    <n v="260"/>
    <x v="3"/>
    <x v="9"/>
    <s v="EUR"/>
    <n v="1428519527"/>
    <x v="2257"/>
    <b v="0"/>
    <x v="134"/>
    <b v="0"/>
    <s v="publishing/children's books"/>
    <x v="1788"/>
    <n v="17.333333333333332"/>
    <x v="5"/>
    <x v="32"/>
  </r>
  <r>
    <n v="3141"/>
    <x v="2255"/>
    <s v="We are a theatre society from the Groningen University in the Netherlands. _x000a_We would be more than happy for some help funding the play."/>
    <n v="500"/>
    <n v="258"/>
    <x v="2"/>
    <x v="14"/>
    <s v="EUR"/>
    <n v="1492372800"/>
    <x v="2258"/>
    <b v="0"/>
    <x v="278"/>
    <b v="0"/>
    <s v="theater/plays"/>
    <x v="1789"/>
    <n v="32.25"/>
    <x v="3"/>
    <x v="4"/>
  </r>
  <r>
    <n v="776"/>
    <x v="2256"/>
    <s v="Would anything change if women were in charge? Book Clubs, readers, and critics herald the latest by award-winning author, Aguila."/>
    <n v="7000"/>
    <n v="3598"/>
    <x v="3"/>
    <x v="0"/>
    <s v="USD"/>
    <n v="1444539600"/>
    <x v="2259"/>
    <b v="0"/>
    <x v="258"/>
    <b v="0"/>
    <s v="publishing/fiction"/>
    <x v="1790"/>
    <n v="63.122807017543863"/>
    <x v="5"/>
    <x v="26"/>
  </r>
  <r>
    <n v="3631"/>
    <x v="2257"/>
    <s v="A revival of Shadowbox Live's Off-Broadway Rock Opera to uncompromisingly explore the darker urges of humankind. But we need your help!"/>
    <n v="17100"/>
    <n v="8725"/>
    <x v="3"/>
    <x v="0"/>
    <s v="USD"/>
    <n v="1411444740"/>
    <x v="2260"/>
    <b v="0"/>
    <x v="73"/>
    <b v="0"/>
    <s v="theater/musical"/>
    <x v="1791"/>
    <n v="147.88135593220338"/>
    <x v="3"/>
    <x v="20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x v="2261"/>
    <b v="0"/>
    <x v="204"/>
    <b v="0"/>
    <s v="music/world music"/>
    <x v="1792"/>
    <n v="74.617647058823536"/>
    <x v="2"/>
    <x v="33"/>
  </r>
  <r>
    <n v="204"/>
    <x v="2259"/>
    <s v="A feature film based on the true story of Bruce and Denise Morcombe and their battle for justice for their missing son Daniel."/>
    <n v="300000"/>
    <n v="152165"/>
    <x v="3"/>
    <x v="6"/>
    <s v="AUD"/>
    <n v="1470319203"/>
    <x v="2262"/>
    <b v="0"/>
    <x v="490"/>
    <b v="0"/>
    <s v="film &amp; video/drama"/>
    <x v="1793"/>
    <n v="117.68368136117556"/>
    <x v="4"/>
    <x v="30"/>
  </r>
  <r>
    <n v="2676"/>
    <x v="2260"/>
    <s v="Our aim is to provide high-end equipment and space for Toronto coders, filmmakers, and artists to develop cutting-edge VR content."/>
    <n v="2100"/>
    <n v="1058"/>
    <x v="3"/>
    <x v="7"/>
    <s v="CAD"/>
    <n v="1463929174"/>
    <x v="2263"/>
    <b v="0"/>
    <x v="297"/>
    <b v="0"/>
    <s v="technology/makerspaces"/>
    <x v="1794"/>
    <n v="117.55555555555556"/>
    <x v="0"/>
    <x v="19"/>
  </r>
  <r>
    <n v="483"/>
    <x v="2261"/>
    <s v="Help to fund a children's animation Series. Teaching good morals and conduct. Also includes simplified teachings about Islam and Allah."/>
    <n v="15000"/>
    <n v="7530"/>
    <x v="3"/>
    <x v="1"/>
    <s v="GBP"/>
    <n v="1359434672"/>
    <x v="2264"/>
    <b v="0"/>
    <x v="185"/>
    <b v="0"/>
    <s v="film &amp; video/animation"/>
    <x v="1795"/>
    <n v="51.224489795918366"/>
    <x v="4"/>
    <x v="28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x v="2265"/>
    <b v="0"/>
    <x v="78"/>
    <b v="0"/>
    <s v="theater/plays"/>
    <x v="1796"/>
    <n v="60"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x v="2266"/>
    <b v="0"/>
    <x v="247"/>
    <b v="0"/>
    <s v="technology/wearables"/>
    <x v="1797"/>
    <n v="176.36428571428573"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x v="2267"/>
    <b v="0"/>
    <x v="224"/>
    <b v="0"/>
    <s v="photography/nature"/>
    <x v="1798"/>
    <n v="132.1875"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x v="2268"/>
    <b v="0"/>
    <x v="247"/>
    <b v="0"/>
    <s v="photography/photobooks"/>
    <x v="1799"/>
    <n v="42.157142857142858"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x v="2269"/>
    <b v="0"/>
    <x v="257"/>
    <b v="0"/>
    <s v="theater/plays"/>
    <x v="1800"/>
    <n v="47.258064516129032"/>
    <x v="3"/>
    <x v="4"/>
  </r>
  <r>
    <n v="1802"/>
    <x v="2267"/>
    <s v="Inner Darkness turned into a photobook. Personal work i shot during my recovery...in Berlin."/>
    <n v="3500"/>
    <n v="1697"/>
    <x v="3"/>
    <x v="2"/>
    <s v="EUR"/>
    <n v="1435442340"/>
    <x v="2270"/>
    <b v="1"/>
    <x v="176"/>
    <b v="0"/>
    <s v="photography/photobooks"/>
    <x v="1801"/>
    <n v="94.277777777777771"/>
    <x v="6"/>
    <x v="9"/>
  </r>
  <r>
    <n v="2323"/>
    <x v="2268"/>
    <s v="You can never go wrong with a Beef Stick, great taste with no fillers and can easily goes with you everywhere."/>
    <n v="250"/>
    <n v="120"/>
    <x v="2"/>
    <x v="0"/>
    <s v="USD"/>
    <n v="1490033247"/>
    <x v="2271"/>
    <b v="0"/>
    <x v="198"/>
    <b v="0"/>
    <s v="food/small batch"/>
    <x v="1802"/>
    <n v="30"/>
    <x v="7"/>
    <x v="11"/>
  </r>
  <r>
    <n v="1692"/>
    <x v="2269"/>
    <s v="After 3 years.....It's time for some new music! Album #2 is in motion and I can't wait to share it with all of you!"/>
    <n v="5000"/>
    <n v="2390"/>
    <x v="2"/>
    <x v="0"/>
    <s v="USD"/>
    <n v="1490572740"/>
    <x v="2272"/>
    <b v="0"/>
    <x v="134"/>
    <b v="0"/>
    <s v="music/faith"/>
    <x v="1803"/>
    <n v="159.33333333333334"/>
    <x v="2"/>
    <x v="21"/>
  </r>
  <r>
    <n v="3976"/>
    <x v="2270"/>
    <s v="Rossumâ€™s Universal Robots are the perfect workforce, without emotions, needs, or souls. But they are changing. Becoming more like us..."/>
    <n v="1300"/>
    <n v="620"/>
    <x v="3"/>
    <x v="0"/>
    <s v="USD"/>
    <n v="1406876400"/>
    <x v="2273"/>
    <b v="0"/>
    <x v="183"/>
    <b v="0"/>
    <s v="theater/plays"/>
    <x v="1804"/>
    <n v="62"/>
    <x v="3"/>
    <x v="4"/>
  </r>
  <r>
    <n v="1786"/>
    <x v="2271"/>
    <s v="A photo book that shows a timeless trip from Portugal to Sri Lanka in a subjective point of view through an old Hasselblad objective."/>
    <n v="1900"/>
    <n v="905"/>
    <x v="3"/>
    <x v="14"/>
    <s v="EUR"/>
    <n v="1418649177"/>
    <x v="2274"/>
    <b v="1"/>
    <x v="231"/>
    <b v="0"/>
    <s v="photography/photobooks"/>
    <x v="1805"/>
    <n v="31.206896551724139"/>
    <x v="6"/>
    <x v="9"/>
  </r>
  <r>
    <n v="1919"/>
    <x v="2272"/>
    <s v="Use preprogrammed firmware or program your own with AVR-ISP or Arduino ISP.  Device is based on the Atmel ATtiny13A microcontroller."/>
    <n v="500"/>
    <n v="237"/>
    <x v="3"/>
    <x v="0"/>
    <s v="USD"/>
    <n v="1432069249"/>
    <x v="2275"/>
    <b v="0"/>
    <x v="278"/>
    <b v="0"/>
    <s v="technology/gadgets"/>
    <x v="1806"/>
    <n v="29.625"/>
    <x v="0"/>
    <x v="31"/>
  </r>
  <r>
    <n v="1019"/>
    <x v="2273"/>
    <s v="Tempi Is a Wearable Bluetooth Device That Gives Accurate Temperature and Humidity Readings."/>
    <n v="45000"/>
    <n v="21300"/>
    <x v="1"/>
    <x v="0"/>
    <s v="USD"/>
    <n v="1423092149"/>
    <x v="2276"/>
    <b v="0"/>
    <x v="491"/>
    <b v="0"/>
    <s v="technology/wearables"/>
    <x v="1807"/>
    <n v="53.25"/>
    <x v="0"/>
    <x v="3"/>
  </r>
  <r>
    <n v="4036"/>
    <x v="2274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77"/>
    <b v="0"/>
    <x v="118"/>
    <b v="0"/>
    <s v="theater/plays"/>
    <x v="1808"/>
    <n v="166.05882352941177"/>
    <x v="3"/>
    <x v="4"/>
  </r>
  <r>
    <n v="969"/>
    <x v="2275"/>
    <s v="Geek &amp; Chic Smart Jewelry Collection, Wearables Meet Style!"/>
    <n v="30000"/>
    <n v="14000"/>
    <x v="3"/>
    <x v="18"/>
    <s v="MXN"/>
    <n v="1486624607"/>
    <x v="2278"/>
    <b v="0"/>
    <x v="234"/>
    <b v="0"/>
    <s v="technology/wearables"/>
    <x v="1809"/>
    <n v="1272.7272727272727"/>
    <x v="0"/>
    <x v="3"/>
  </r>
  <r>
    <n v="1903"/>
    <x v="2276"/>
    <s v="A cool smart laser pointer for presenting professionals. Unique by design, widest functional coverage for both IOS and Android."/>
    <n v="3000"/>
    <n v="1398"/>
    <x v="3"/>
    <x v="0"/>
    <s v="USD"/>
    <n v="1485541791"/>
    <x v="2279"/>
    <b v="0"/>
    <x v="255"/>
    <b v="0"/>
    <s v="technology/gadgets"/>
    <x v="1810"/>
    <n v="34.097560975609753"/>
    <x v="0"/>
    <x v="31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x v="2280"/>
    <b v="0"/>
    <x v="395"/>
    <b v="0"/>
    <s v="technology/wearables"/>
    <x v="1811"/>
    <n v="20.342105263157894"/>
    <x v="0"/>
    <x v="3"/>
  </r>
  <r>
    <n v="3207"/>
    <x v="2278"/>
    <s v="We are proud to be doing The Last Five Years as our debut! Now, our little company needs your help to make our big dreams come true!"/>
    <n v="5500"/>
    <n v="2550"/>
    <x v="3"/>
    <x v="0"/>
    <s v="USD"/>
    <n v="1429767607"/>
    <x v="2281"/>
    <b v="0"/>
    <x v="20"/>
    <b v="0"/>
    <s v="theater/musical"/>
    <x v="1812"/>
    <n v="70.833333333333329"/>
    <x v="3"/>
    <x v="20"/>
  </r>
  <r>
    <n v="2701"/>
    <x v="2279"/>
    <s v="We have been working extra hard to get our new training space ready and with a little extra help we hope to dream big for the future!"/>
    <n v="3400"/>
    <n v="1570"/>
    <x v="2"/>
    <x v="9"/>
    <s v="EUR"/>
    <n v="1491586534"/>
    <x v="2282"/>
    <b v="0"/>
    <x v="105"/>
    <b v="0"/>
    <s v="theater/spaces"/>
    <x v="1813"/>
    <n v="34.130434782608695"/>
    <x v="3"/>
    <x v="12"/>
  </r>
  <r>
    <n v="960"/>
    <x v="2280"/>
    <s v="Kai sits right behind your ear and lets you access a smart voice interface 24/7. Call, text, search, and even call an Uber."/>
    <n v="55650"/>
    <n v="25655"/>
    <x v="3"/>
    <x v="0"/>
    <s v="USD"/>
    <n v="1489500155"/>
    <x v="2283"/>
    <b v="0"/>
    <x v="261"/>
    <b v="0"/>
    <s v="technology/wearables"/>
    <x v="1814"/>
    <n v="136.46276595744681"/>
    <x v="0"/>
    <x v="3"/>
  </r>
  <r>
    <n v="970"/>
    <x v="2281"/>
    <s v="Stainless Steel Modular Ring with screw on bezels for WiFi + Bluetooth + NFC Wireless modules with open source IOS and Android Apps"/>
    <n v="5000"/>
    <n v="2296"/>
    <x v="3"/>
    <x v="7"/>
    <s v="CAD"/>
    <n v="1485147540"/>
    <x v="2284"/>
    <b v="0"/>
    <x v="103"/>
    <b v="0"/>
    <s v="technology/wearables"/>
    <x v="1815"/>
    <n v="164"/>
    <x v="0"/>
    <x v="3"/>
  </r>
  <r>
    <n v="1774"/>
    <x v="2282"/>
    <s v="A photo book of the artist's present and future portraits from 2013 to 2015, including actor and human rights activist George Takei."/>
    <n v="2500"/>
    <n v="1148"/>
    <x v="3"/>
    <x v="0"/>
    <s v="USD"/>
    <n v="1417273140"/>
    <x v="2285"/>
    <b v="1"/>
    <x v="175"/>
    <b v="0"/>
    <s v="photography/photobooks"/>
    <x v="1815"/>
    <n v="88.307692307692307"/>
    <x v="6"/>
    <x v="9"/>
  </r>
  <r>
    <n v="1767"/>
    <x v="2283"/>
    <s v="A photographic search for the true meaning of pride for ones country during the World Cup"/>
    <n v="5000"/>
    <n v="2286"/>
    <x v="3"/>
    <x v="0"/>
    <s v="USD"/>
    <n v="1407080884"/>
    <x v="2286"/>
    <b v="1"/>
    <x v="127"/>
    <b v="0"/>
    <s v="photography/photobooks"/>
    <x v="1816"/>
    <n v="58.615384615384613"/>
    <x v="6"/>
    <x v="9"/>
  </r>
  <r>
    <n v="1556"/>
    <x v="2284"/>
    <s v="To gather a collection of photographs for a coffee table book that displays the beauty of Canada's west."/>
    <n v="1500"/>
    <n v="677"/>
    <x v="3"/>
    <x v="7"/>
    <s v="CAD"/>
    <n v="1467603624"/>
    <x v="2287"/>
    <b v="0"/>
    <x v="233"/>
    <b v="0"/>
    <s v="photography/nature"/>
    <x v="1817"/>
    <n v="56.416666666666664"/>
    <x v="6"/>
    <x v="34"/>
  </r>
  <r>
    <n v="211"/>
    <x v="2285"/>
    <s v="The Heart of a Woman and The Heart of a Man is a feature film written by Jennie Marie Pacelli, based on real people and true events"/>
    <n v="5000"/>
    <n v="2230"/>
    <x v="3"/>
    <x v="0"/>
    <s v="USD"/>
    <n v="1442634617"/>
    <x v="2288"/>
    <b v="0"/>
    <x v="233"/>
    <b v="0"/>
    <s v="film &amp; video/drama"/>
    <x v="1818"/>
    <n v="185.83333333333334"/>
    <x v="4"/>
    <x v="30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x v="2289"/>
    <b v="0"/>
    <x v="313"/>
    <b v="0"/>
    <s v="technology/wearables"/>
    <x v="1819"/>
    <n v="174.94736842105263"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x v="2290"/>
    <b v="0"/>
    <x v="352"/>
    <b v="0"/>
    <s v="music/faith"/>
    <x v="1820"/>
    <n v="253.14285714285714"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x v="2291"/>
    <b v="0"/>
    <x v="232"/>
    <b v="0"/>
    <s v="theater/plays"/>
    <x v="1821"/>
    <n v="57.173913043478258"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x v="2292"/>
    <b v="0"/>
    <x v="243"/>
    <b v="0"/>
    <s v="technology/wearables"/>
    <x v="1822"/>
    <n v="89.191780821917803"/>
    <x v="0"/>
    <x v="3"/>
  </r>
  <r>
    <n v="1920"/>
    <x v="2290"/>
    <s v="A new concept in bike light safety, protecting cyclists from being hit in the side. Bright, amber sideways."/>
    <n v="10000"/>
    <n v="4303"/>
    <x v="3"/>
    <x v="1"/>
    <s v="GBP"/>
    <n v="1445468400"/>
    <x v="2293"/>
    <b v="0"/>
    <x v="52"/>
    <b v="0"/>
    <s v="technology/gadgets"/>
    <x v="1823"/>
    <n v="40.980952380952381"/>
    <x v="0"/>
    <x v="3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x v="2294"/>
    <b v="0"/>
    <x v="201"/>
    <b v="0"/>
    <s v="games/mobile games"/>
    <x v="1824"/>
    <n v="58.083333333333336"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x v="2295"/>
    <b v="0"/>
    <x v="165"/>
    <b v="0"/>
    <s v="technology/gadgets"/>
    <x v="1825"/>
    <n v="215.95959595959596"/>
    <x v="0"/>
    <x v="31"/>
  </r>
  <r>
    <n v="1717"/>
    <x v="2293"/>
    <s v="Our first record created to reach, inspire, and ultimately express the love of Jesus to our generation."/>
    <n v="3265"/>
    <n v="1395"/>
    <x v="3"/>
    <x v="0"/>
    <s v="USD"/>
    <n v="1461211200"/>
    <x v="2296"/>
    <b v="0"/>
    <x v="255"/>
    <b v="0"/>
    <s v="music/faith"/>
    <x v="1826"/>
    <n v="34.024390243902438"/>
    <x v="2"/>
    <x v="21"/>
  </r>
  <r>
    <n v="1987"/>
    <x v="2294"/>
    <s v="A collection of images that depicts the beauty and diversity within Ethiopia"/>
    <n v="5500"/>
    <n v="2336"/>
    <x v="3"/>
    <x v="1"/>
    <s v="GBP"/>
    <n v="1425223276"/>
    <x v="2297"/>
    <b v="0"/>
    <x v="24"/>
    <b v="0"/>
    <s v="photography/people"/>
    <x v="1827"/>
    <n v="83.428571428571431"/>
    <x v="6"/>
    <x v="35"/>
  </r>
  <r>
    <n v="3105"/>
    <x v="2295"/>
    <s v="My hope is to raise $5845 and replace old stained and mismatched border curtains, cyclorama curtain, and backdrop."/>
    <n v="5845"/>
    <n v="2476"/>
    <x v="3"/>
    <x v="0"/>
    <s v="USD"/>
    <n v="1413694800"/>
    <x v="2298"/>
    <b v="0"/>
    <x v="257"/>
    <b v="0"/>
    <s v="theater/spaces"/>
    <x v="1828"/>
    <n v="79.870967741935488"/>
    <x v="3"/>
    <x v="12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x v="2299"/>
    <b v="0"/>
    <x v="252"/>
    <b v="0"/>
    <s v="technology/wearables"/>
    <x v="1829"/>
    <n v="364.35454545454547"/>
    <x v="0"/>
    <x v="3"/>
  </r>
  <r>
    <n v="2868"/>
    <x v="229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300"/>
    <b v="0"/>
    <x v="123"/>
    <b v="0"/>
    <s v="theater/plays"/>
    <x v="1830"/>
    <n v="105.02933333333334"/>
    <x v="3"/>
    <x v="4"/>
  </r>
  <r>
    <n v="196"/>
    <x v="2298"/>
    <s v="A moving short film about a retired female boxer who develops a relationship with a young journalist who idolises her"/>
    <n v="3500"/>
    <n v="1465"/>
    <x v="3"/>
    <x v="1"/>
    <s v="GBP"/>
    <n v="1444510800"/>
    <x v="2301"/>
    <b v="0"/>
    <x v="108"/>
    <b v="0"/>
    <s v="film &amp; video/drama"/>
    <x v="1831"/>
    <n v="77.10526315789474"/>
    <x v="4"/>
    <x v="30"/>
  </r>
  <r>
    <n v="2854"/>
    <x v="2299"/>
    <s v="Almost Random Theatre's play about a candidate - with no policies - who is seeking election in May 2015"/>
    <n v="1000"/>
    <n v="417"/>
    <x v="3"/>
    <x v="1"/>
    <s v="GBP"/>
    <n v="1431018719"/>
    <x v="2302"/>
    <b v="0"/>
    <x v="103"/>
    <b v="0"/>
    <s v="theater/plays"/>
    <x v="1832"/>
    <n v="29.785714285714285"/>
    <x v="3"/>
    <x v="4"/>
  </r>
  <r>
    <n v="864"/>
    <x v="2300"/>
    <s v="Help to make an album that will stand out in the pantheon of LDS music, an album of the highest musical and artistic standards."/>
    <n v="6500"/>
    <n v="2700"/>
    <x v="3"/>
    <x v="0"/>
    <s v="USD"/>
    <n v="1381917540"/>
    <x v="2303"/>
    <b v="0"/>
    <x v="82"/>
    <b v="0"/>
    <s v="music/jazz"/>
    <x v="1833"/>
    <n v="34.177215189873415"/>
    <x v="2"/>
    <x v="27"/>
  </r>
  <r>
    <n v="3844"/>
    <x v="2301"/>
    <s v="A comedy about a Christopher Walken Club.  This show was chosen to perform in DC!  Help the production get to our nation's capital."/>
    <n v="9800"/>
    <n v="4066"/>
    <x v="3"/>
    <x v="0"/>
    <s v="USD"/>
    <n v="1401778740"/>
    <x v="2304"/>
    <b v="1"/>
    <x v="61"/>
    <b v="0"/>
    <s v="theater/plays"/>
    <x v="1834"/>
    <n v="81.319999999999993"/>
    <x v="3"/>
    <x v="4"/>
  </r>
  <r>
    <n v="1808"/>
    <x v="2302"/>
    <s v="An Iranian Journey exposes the duality of life in modern Iran where youth navigate a thicket of Islamic laws and customs to live freely"/>
    <n v="28000"/>
    <n v="11594"/>
    <x v="3"/>
    <x v="0"/>
    <s v="USD"/>
    <n v="1486830030"/>
    <x v="2305"/>
    <b v="1"/>
    <x v="151"/>
    <b v="0"/>
    <s v="photography/photobooks"/>
    <x v="1835"/>
    <n v="120.77083333333333"/>
    <x v="6"/>
    <x v="9"/>
  </r>
  <r>
    <n v="769"/>
    <x v="2303"/>
    <s v="Over a year of dedication has produced amazing photos and stirring words. The last step is to help those words appear in a printed book"/>
    <n v="4000"/>
    <n v="1656"/>
    <x v="3"/>
    <x v="0"/>
    <s v="USD"/>
    <n v="1388102094"/>
    <x v="2306"/>
    <b v="0"/>
    <x v="32"/>
    <b v="0"/>
    <s v="publishing/fiction"/>
    <x v="1836"/>
    <n v="31.846153846153847"/>
    <x v="5"/>
    <x v="26"/>
  </r>
  <r>
    <n v="1570"/>
    <x v="2304"/>
    <s v="A Coloring Book of Breathtaking Beauties_x000a_To Calm the Heart and Soul"/>
    <n v="6000"/>
    <n v="2484"/>
    <x v="1"/>
    <x v="0"/>
    <s v="USD"/>
    <n v="1460140282"/>
    <x v="2307"/>
    <b v="0"/>
    <x v="32"/>
    <b v="0"/>
    <s v="publishing/art books"/>
    <x v="1836"/>
    <n v="47.769230769230766"/>
    <x v="5"/>
    <x v="36"/>
  </r>
  <r>
    <n v="2406"/>
    <x v="2305"/>
    <s v="Be a part of something BIG, support us in opening the best burger truck in Tacoma! ~ &quot;So I donâ€™t have to dream alone!&quot;"/>
    <n v="3250"/>
    <n v="1345"/>
    <x v="3"/>
    <x v="0"/>
    <s v="USD"/>
    <n v="1421635190"/>
    <x v="2308"/>
    <b v="0"/>
    <x v="224"/>
    <b v="0"/>
    <s v="food/food trucks"/>
    <x v="1837"/>
    <n v="84.0625"/>
    <x v="7"/>
    <x v="37"/>
  </r>
  <r>
    <n v="1106"/>
    <x v="2306"/>
    <s v="Collect coins and save civilians while you blast your way through tons of zombies! Unlock new characters and levels!"/>
    <n v="400"/>
    <n v="165"/>
    <x v="3"/>
    <x v="0"/>
    <s v="USD"/>
    <n v="1333557975"/>
    <x v="2309"/>
    <b v="0"/>
    <x v="352"/>
    <b v="0"/>
    <s v="games/video games"/>
    <x v="1838"/>
    <n v="23.571428571428573"/>
    <x v="1"/>
    <x v="29"/>
  </r>
  <r>
    <n v="886"/>
    <x v="2307"/>
    <s v="The time has finally come... Sap Laughter is in the process of updating our merchandise setup, and we need your help making it happen!"/>
    <n v="500"/>
    <n v="205"/>
    <x v="3"/>
    <x v="0"/>
    <s v="USD"/>
    <n v="1473972813"/>
    <x v="2310"/>
    <b v="0"/>
    <x v="352"/>
    <b v="0"/>
    <s v="music/indie rock"/>
    <x v="1839"/>
    <n v="29.285714285714285"/>
    <x v="2"/>
    <x v="13"/>
  </r>
  <r>
    <n v="876"/>
    <x v="2308"/>
    <s v="What was the greatest record shop ever?  DOBELLS!"/>
    <n v="3152"/>
    <n v="1286"/>
    <x v="3"/>
    <x v="1"/>
    <s v="GBP"/>
    <n v="1359978927"/>
    <x v="2311"/>
    <b v="0"/>
    <x v="50"/>
    <b v="0"/>
    <s v="music/jazz"/>
    <x v="1840"/>
    <n v="28.577777777777779"/>
    <x v="2"/>
    <x v="27"/>
  </r>
  <r>
    <n v="892"/>
    <x v="2309"/>
    <s v="ADCA would like to complete the production of its debut CD, in order to bring the joys of chamber music to its fans, new and old."/>
    <n v="6000"/>
    <n v="2445"/>
    <x v="3"/>
    <x v="0"/>
    <s v="USD"/>
    <n v="1280635200"/>
    <x v="2312"/>
    <b v="0"/>
    <x v="118"/>
    <b v="0"/>
    <s v="music/indie rock"/>
    <x v="1841"/>
    <n v="143.8235294117647"/>
    <x v="2"/>
    <x v="13"/>
  </r>
  <r>
    <n v="1315"/>
    <x v="2310"/>
    <s v="Zoom will happen - THANK YOU! Received outside funding due amazing early success!"/>
    <n v="100000"/>
    <n v="40404"/>
    <x v="1"/>
    <x v="0"/>
    <s v="USD"/>
    <n v="1446771600"/>
    <x v="2313"/>
    <b v="0"/>
    <x v="435"/>
    <b v="0"/>
    <s v="technology/wearables"/>
    <x v="1842"/>
    <n v="162.91935483870967"/>
    <x v="0"/>
    <x v="3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x v="2314"/>
    <b v="0"/>
    <x v="78"/>
    <b v="0"/>
    <s v="film &amp; video/drama"/>
    <x v="1843"/>
    <n v="80.2"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x v="2315"/>
    <b v="0"/>
    <x v="133"/>
    <b v="0"/>
    <s v="music/indie rock"/>
    <x v="1844"/>
    <n v="83.375"/>
    <x v="2"/>
    <x v="13"/>
  </r>
  <r>
    <n v="177"/>
    <x v="2313"/>
    <s v="I'm making a modern day version of the bible story &quot; The Good Samaritan&quot;"/>
    <n v="450"/>
    <n v="180"/>
    <x v="3"/>
    <x v="0"/>
    <s v="USD"/>
    <n v="1427155726"/>
    <x v="2316"/>
    <b v="0"/>
    <x v="352"/>
    <b v="0"/>
    <s v="film &amp; video/drama"/>
    <x v="1845"/>
    <n v="25.714285714285715"/>
    <x v="4"/>
    <x v="30"/>
  </r>
  <r>
    <n v="896"/>
    <x v="2314"/>
    <s v="The people have spoken...the stars have aligned...Hardsoul Poets are making a new record and we want our fans on the front lines."/>
    <n v="8000"/>
    <n v="3200"/>
    <x v="3"/>
    <x v="0"/>
    <s v="USD"/>
    <n v="1440734400"/>
    <x v="2317"/>
    <b v="0"/>
    <x v="263"/>
    <b v="0"/>
    <s v="music/indie rock"/>
    <x v="1845"/>
    <n v="44.444444444444443"/>
    <x v="2"/>
    <x v="13"/>
  </r>
  <r>
    <n v="952"/>
    <x v="2315"/>
    <s v="Audionoggin: Wireless personal surround sound for the athlete in everyone."/>
    <n v="49000"/>
    <n v="19572"/>
    <x v="3"/>
    <x v="0"/>
    <s v="USD"/>
    <n v="1479483812"/>
    <x v="2318"/>
    <b v="0"/>
    <x v="367"/>
    <b v="0"/>
    <s v="technology/wearables"/>
    <x v="1846"/>
    <n v="99.857142857142861"/>
    <x v="0"/>
    <x v="3"/>
  </r>
  <r>
    <n v="1784"/>
    <x v="2316"/>
    <s v="I want to publish my first photo book and make prints based on a series of rooftop cityscapes I took in 2014 of the city that I love."/>
    <n v="5000"/>
    <n v="1988"/>
    <x v="3"/>
    <x v="0"/>
    <s v="USD"/>
    <n v="1422674700"/>
    <x v="2319"/>
    <b v="1"/>
    <x v="189"/>
    <b v="0"/>
    <s v="photography/photobooks"/>
    <x v="1847"/>
    <n v="60.242424242424242"/>
    <x v="6"/>
    <x v="9"/>
  </r>
  <r>
    <n v="1780"/>
    <x v="2317"/>
    <s v="It is time to recognize and give to the indigenus groups the credit they deserve. It is time to understand where we come from."/>
    <n v="30000"/>
    <n v="11923"/>
    <x v="3"/>
    <x v="0"/>
    <s v="USD"/>
    <n v="1467469510"/>
    <x v="2320"/>
    <b v="1"/>
    <x v="444"/>
    <b v="0"/>
    <s v="photography/photobooks"/>
    <x v="1848"/>
    <n v="78.440789473684205"/>
    <x v="6"/>
    <x v="9"/>
  </r>
  <r>
    <n v="1304"/>
    <x v="2318"/>
    <s v="Deal with the cold like a boss with battery-powered heating device that will heat you up in the most extreme environment."/>
    <n v="40000"/>
    <n v="15851"/>
    <x v="1"/>
    <x v="1"/>
    <s v="GBP"/>
    <n v="1489376405"/>
    <x v="2321"/>
    <b v="0"/>
    <x v="286"/>
    <b v="0"/>
    <s v="technology/wearables"/>
    <x v="1849"/>
    <n v="152.41346153846155"/>
    <x v="0"/>
    <x v="3"/>
  </r>
  <r>
    <n v="1137"/>
    <x v="2319"/>
    <s v="This classic online RPG is being overhauled to run on more devices with an interface better suited for both mobile and widescreen."/>
    <n v="25000"/>
    <n v="9875"/>
    <x v="3"/>
    <x v="0"/>
    <s v="USD"/>
    <n v="1461440421"/>
    <x v="2322"/>
    <b v="0"/>
    <x v="127"/>
    <b v="0"/>
    <s v="games/mobile games"/>
    <x v="1850"/>
    <n v="253.2051282051282"/>
    <x v="1"/>
    <x v="25"/>
  </r>
  <r>
    <n v="671"/>
    <x v="2320"/>
    <s v="SmoothEye tracks eye movements to accurately measure alertness and focus level, allowing you to easily and reliably test your brain."/>
    <n v="30000"/>
    <n v="11828"/>
    <x v="3"/>
    <x v="0"/>
    <s v="USD"/>
    <n v="1421208000"/>
    <x v="2323"/>
    <b v="0"/>
    <x v="134"/>
    <b v="0"/>
    <s v="technology/wearables"/>
    <x v="1851"/>
    <n v="788.5333333333333"/>
    <x v="0"/>
    <x v="3"/>
  </r>
  <r>
    <n v="1910"/>
    <x v="2321"/>
    <s v="Thinking Cleaner is an add-on for your iRobotÂ® RoombaÂ® 700/800 that makes it smarter and aware of its owner."/>
    <n v="85000"/>
    <n v="33486"/>
    <x v="3"/>
    <x v="14"/>
    <s v="EUR"/>
    <n v="1446331500"/>
    <x v="2324"/>
    <b v="0"/>
    <x v="476"/>
    <b v="0"/>
    <s v="technology/gadgets"/>
    <x v="1852"/>
    <n v="117.49473684210527"/>
    <x v="0"/>
    <x v="31"/>
  </r>
  <r>
    <n v="442"/>
    <x v="2322"/>
    <s v="Doomsday is here"/>
    <n v="17000"/>
    <n v="6691"/>
    <x v="3"/>
    <x v="0"/>
    <s v="USD"/>
    <n v="1424380783"/>
    <x v="2325"/>
    <b v="0"/>
    <x v="118"/>
    <b v="0"/>
    <s v="film &amp; video/animation"/>
    <x v="1853"/>
    <n v="393.58823529411762"/>
    <x v="4"/>
    <x v="28"/>
  </r>
  <r>
    <n v="894"/>
    <x v="2323"/>
    <s v="Help Saint Sebastian finish their debut album, Melancholy Breakdown, accompanied by a short documentary film about fibromyalgia."/>
    <n v="20000"/>
    <n v="7834"/>
    <x v="3"/>
    <x v="0"/>
    <s v="USD"/>
    <n v="1465169610"/>
    <x v="2326"/>
    <b v="0"/>
    <x v="230"/>
    <b v="0"/>
    <s v="music/indie rock"/>
    <x v="1854"/>
    <n v="147.81132075471697"/>
    <x v="2"/>
    <x v="13"/>
  </r>
  <r>
    <n v="2321"/>
    <x v="2324"/>
    <s v="Universal organic liquid seasoning brewed all natural from lupine, oat, salt and water for soups, salads, stews and more"/>
    <n v="10557"/>
    <n v="4130"/>
    <x v="2"/>
    <x v="5"/>
    <s v="EUR"/>
    <n v="1491282901"/>
    <x v="2327"/>
    <b v="0"/>
    <x v="334"/>
    <b v="0"/>
    <s v="food/small batch"/>
    <x v="1855"/>
    <n v="64.53125"/>
    <x v="7"/>
    <x v="11"/>
  </r>
  <r>
    <n v="3102"/>
    <x v="2325"/>
    <s v="Imagine being able to take a performance anywhere! Meet the Theatre Bath Bus - a magical performance space where anything is possible."/>
    <n v="16000"/>
    <n v="6258"/>
    <x v="3"/>
    <x v="1"/>
    <s v="GBP"/>
    <n v="1471939818"/>
    <x v="2328"/>
    <b v="0"/>
    <x v="160"/>
    <b v="0"/>
    <s v="theater/spaces"/>
    <x v="1856"/>
    <n v="69.533333333333331"/>
    <x v="3"/>
    <x v="12"/>
  </r>
  <r>
    <n v="2598"/>
    <x v="2326"/>
    <s v="I'm ready to make Tulsa happy and aware that love and kindness go hand in hand with good food!"/>
    <n v="3000"/>
    <n v="1170"/>
    <x v="3"/>
    <x v="0"/>
    <s v="USD"/>
    <n v="1443039001"/>
    <x v="2329"/>
    <b v="0"/>
    <x v="103"/>
    <b v="0"/>
    <s v="food/food trucks"/>
    <x v="1857"/>
    <n v="83.571428571428569"/>
    <x v="7"/>
    <x v="37"/>
  </r>
  <r>
    <n v="959"/>
    <x v="2327"/>
    <s v="The Pi (Arduino-Compatible) is a new kind of wearable. It's a diy smartwatch with a round display, touch ring, and a powerful CPU!"/>
    <n v="50000"/>
    <n v="19430"/>
    <x v="3"/>
    <x v="0"/>
    <s v="USD"/>
    <n v="1421640665"/>
    <x v="2330"/>
    <b v="0"/>
    <x v="448"/>
    <b v="0"/>
    <s v="technology/wearables"/>
    <x v="1858"/>
    <n v="113.62573099415205"/>
    <x v="0"/>
    <x v="3"/>
  </r>
  <r>
    <n v="1795"/>
    <x v="2328"/>
    <s v="A photography book documenting the impact of the ISAF mission on the Afghan people of Mazar-e Sharif."/>
    <n v="28000"/>
    <n v="10846"/>
    <x v="3"/>
    <x v="2"/>
    <s v="EUR"/>
    <n v="1476460800"/>
    <x v="2331"/>
    <b v="1"/>
    <x v="248"/>
    <b v="0"/>
    <s v="photography/photobooks"/>
    <x v="1859"/>
    <n v="133.90123456790124"/>
    <x v="6"/>
    <x v="9"/>
  </r>
  <r>
    <n v="1069"/>
    <x v="2329"/>
    <s v="A run-n-gun zombie survival game where you scavenge for items to make the night a little less scary."/>
    <n v="2200"/>
    <n v="850"/>
    <x v="3"/>
    <x v="0"/>
    <s v="USD"/>
    <n v="1385447459"/>
    <x v="2332"/>
    <b v="0"/>
    <x v="262"/>
    <b v="0"/>
    <s v="games/video games"/>
    <x v="1860"/>
    <n v="40.476190476190474"/>
    <x v="1"/>
    <x v="29"/>
  </r>
  <r>
    <n v="951"/>
    <x v="2330"/>
    <s v="Revolutionizing the way we walk our dogs!"/>
    <n v="50000"/>
    <n v="19195"/>
    <x v="3"/>
    <x v="0"/>
    <s v="USD"/>
    <n v="1465054872"/>
    <x v="2333"/>
    <b v="0"/>
    <x v="370"/>
    <b v="0"/>
    <s v="technology/wearables"/>
    <x v="1861"/>
    <n v="158.63636363636363"/>
    <x v="0"/>
    <x v="3"/>
  </r>
  <r>
    <n v="930"/>
    <x v="2331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34"/>
    <b v="0"/>
    <x v="78"/>
    <b v="0"/>
    <s v="music/jazz"/>
    <x v="1862"/>
    <n v="69"/>
    <x v="2"/>
    <x v="27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x v="2335"/>
    <b v="0"/>
    <x v="278"/>
    <b v="0"/>
    <s v="theater/plays"/>
    <x v="1863"/>
    <n v="119.125"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x v="2336"/>
    <b v="0"/>
    <x v="103"/>
    <b v="0"/>
    <s v="theater/plays"/>
    <x v="1864"/>
    <n v="81.571428571428569"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x v="2337"/>
    <b v="0"/>
    <x v="175"/>
    <b v="0"/>
    <s v="theater/plays"/>
    <x v="1865"/>
    <n v="11.615384615384615"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x v="2338"/>
    <b v="0"/>
    <x v="103"/>
    <b v="0"/>
    <s v="theater/plays"/>
    <x v="1865"/>
    <n v="32.357142857142854"/>
    <x v="3"/>
    <x v="4"/>
  </r>
  <r>
    <n v="4052"/>
    <x v="2336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39"/>
    <b v="0"/>
    <x v="175"/>
    <b v="0"/>
    <s v="theater/plays"/>
    <x v="1866"/>
    <n v="86.615384615384613"/>
    <x v="3"/>
    <x v="4"/>
  </r>
  <r>
    <n v="4044"/>
    <x v="2337"/>
    <s v="A bilingual play in The New Works Festival at UT that crosses cultures and explores what it means to be confident with who you are."/>
    <n v="600"/>
    <n v="225"/>
    <x v="3"/>
    <x v="0"/>
    <s v="USD"/>
    <n v="1428642000"/>
    <x v="2340"/>
    <b v="0"/>
    <x v="198"/>
    <b v="0"/>
    <s v="theater/plays"/>
    <x v="1867"/>
    <n v="56.25"/>
    <x v="3"/>
    <x v="4"/>
  </r>
  <r>
    <n v="3911"/>
    <x v="2338"/>
    <s v="â€˜Ministers of Graceâ€™ imagines what the movie Ghostbusters would be like if written by William Shakespeare."/>
    <n v="8000"/>
    <n v="2993"/>
    <x v="3"/>
    <x v="0"/>
    <s v="USD"/>
    <n v="1417033777"/>
    <x v="2341"/>
    <b v="0"/>
    <x v="20"/>
    <b v="0"/>
    <s v="theater/plays"/>
    <x v="1868"/>
    <n v="83.138888888888886"/>
    <x v="3"/>
    <x v="4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x v="2342"/>
    <b v="0"/>
    <x v="278"/>
    <b v="0"/>
    <s v="music/indie rock"/>
    <x v="1869"/>
    <n v="35"/>
    <x v="2"/>
    <x v="13"/>
  </r>
  <r>
    <n v="4035"/>
    <x v="2340"/>
    <s v="&quot;Stories are where you go to look for the truth of your own life.&quot; (Frank Delaney)"/>
    <n v="10000"/>
    <n v="3685"/>
    <x v="3"/>
    <x v="0"/>
    <s v="USD"/>
    <n v="1413925887"/>
    <x v="2343"/>
    <b v="0"/>
    <x v="36"/>
    <b v="0"/>
    <s v="theater/plays"/>
    <x v="1870"/>
    <n v="147.4"/>
    <x v="3"/>
    <x v="4"/>
  </r>
  <r>
    <n v="554"/>
    <x v="2341"/>
    <s v="grplife helps non-profit and community groups engage their members while upholding an attitude of responsibility for their information"/>
    <n v="3870"/>
    <n v="1416"/>
    <x v="3"/>
    <x v="0"/>
    <s v="USD"/>
    <n v="1413735972"/>
    <x v="2344"/>
    <b v="0"/>
    <x v="163"/>
    <b v="0"/>
    <s v="technology/web"/>
    <x v="1871"/>
    <n v="64.36363636363636"/>
    <x v="0"/>
    <x v="38"/>
  </r>
  <r>
    <n v="2911"/>
    <x v="2342"/>
    <s v="The Most Beautiful Things in Japan are Hidden...Our different &amp; original play from the Japanese folk tale The Bamboo Cutters Daughter."/>
    <n v="1800"/>
    <n v="657"/>
    <x v="3"/>
    <x v="0"/>
    <s v="USD"/>
    <n v="1435429626"/>
    <x v="2345"/>
    <b v="0"/>
    <x v="103"/>
    <b v="0"/>
    <s v="theater/plays"/>
    <x v="1872"/>
    <n v="46.928571428571431"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x v="2346"/>
    <b v="0"/>
    <x v="278"/>
    <b v="0"/>
    <s v="theater/plays"/>
    <x v="1872"/>
    <n v="91.25"/>
    <x v="3"/>
    <x v="4"/>
  </r>
  <r>
    <n v="3635"/>
    <x v="2344"/>
    <s v="Mary's Son is a pop opera about Jesus and the hope he brings to all people."/>
    <n v="3500"/>
    <n v="1276"/>
    <x v="3"/>
    <x v="0"/>
    <s v="USD"/>
    <n v="1461186676"/>
    <x v="2347"/>
    <b v="0"/>
    <x v="183"/>
    <b v="0"/>
    <s v="theater/musical"/>
    <x v="1873"/>
    <n v="127.6"/>
    <x v="3"/>
    <x v="20"/>
  </r>
  <r>
    <n v="1805"/>
    <x v="2345"/>
    <s v="The production of the book about my long term project &quot;The Travellers&quot;, Ireland`s biggest minority group with a nomadic origin."/>
    <n v="22500"/>
    <n v="8191"/>
    <x v="3"/>
    <x v="2"/>
    <s v="EUR"/>
    <n v="1443808800"/>
    <x v="2348"/>
    <b v="1"/>
    <x v="223"/>
    <b v="0"/>
    <s v="photography/photobooks"/>
    <x v="1874"/>
    <n v="67.139344262295083"/>
    <x v="6"/>
    <x v="9"/>
  </r>
  <r>
    <n v="3914"/>
    <x v="2346"/>
    <s v="Bots &amp; Barrals and StoneCrabs Theatre are excited to present the UK premiere of Guillem Clua's powerful Catalan drama Skin in Flames."/>
    <n v="2500"/>
    <n v="909"/>
    <x v="3"/>
    <x v="1"/>
    <s v="GBP"/>
    <n v="1431298740"/>
    <x v="2349"/>
    <b v="0"/>
    <x v="295"/>
    <b v="0"/>
    <s v="theater/plays"/>
    <x v="1875"/>
    <n v="33.666666666666664"/>
    <x v="3"/>
    <x v="4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x v="2350"/>
    <b v="1"/>
    <x v="235"/>
    <b v="0"/>
    <s v="photography/photobooks"/>
    <x v="1876"/>
    <n v="104.89473684210526"/>
    <x v="6"/>
    <x v="9"/>
  </r>
  <r>
    <n v="765"/>
    <x v="2348"/>
    <s v="To survive, an American socialite must fight with a Mafia boss in the French Resistance, but will his underworld ruin her in the end?"/>
    <n v="7000"/>
    <n v="2521"/>
    <x v="3"/>
    <x v="0"/>
    <s v="USD"/>
    <n v="1413723684"/>
    <x v="2351"/>
    <b v="0"/>
    <x v="117"/>
    <b v="0"/>
    <s v="publishing/fiction"/>
    <x v="1877"/>
    <n v="57.295454545454547"/>
    <x v="5"/>
    <x v="26"/>
  </r>
  <r>
    <n v="183"/>
    <x v="2349"/>
    <s v="Don't kill me until I meet my Dad"/>
    <n v="12500"/>
    <n v="4482"/>
    <x v="3"/>
    <x v="1"/>
    <s v="GBP"/>
    <n v="1417033610"/>
    <x v="2352"/>
    <b v="0"/>
    <x v="233"/>
    <b v="0"/>
    <s v="film &amp; video/drama"/>
    <x v="1878"/>
    <n v="373.5"/>
    <x v="4"/>
    <x v="30"/>
  </r>
  <r>
    <n v="3943"/>
    <x v="2350"/>
    <s v="Field Trip Theatre has  commissioned Alexandra Petri to write a world premiere play set in DC , &quot;The Scrum&quot;,"/>
    <n v="5000"/>
    <n v="1782"/>
    <x v="3"/>
    <x v="0"/>
    <s v="USD"/>
    <n v="1446483000"/>
    <x v="2353"/>
    <b v="0"/>
    <x v="175"/>
    <b v="0"/>
    <s v="theater/plays"/>
    <x v="1879"/>
    <n v="137.07692307692307"/>
    <x v="3"/>
    <x v="4"/>
  </r>
  <r>
    <n v="1112"/>
    <x v="2351"/>
    <s v="Tarantino-esque Adventure Game on Steroids Inspired by LucasArts, Gritty Action Movies and 1940's Animation"/>
    <n v="88000"/>
    <n v="31272.92"/>
    <x v="3"/>
    <x v="0"/>
    <s v="USD"/>
    <n v="1421656200"/>
    <x v="2354"/>
    <b v="0"/>
    <x v="492"/>
    <b v="0"/>
    <s v="games/video games"/>
    <x v="1880"/>
    <n v="100.23371794871794"/>
    <x v="1"/>
    <x v="29"/>
  </r>
  <r>
    <n v="693"/>
    <x v="2352"/>
    <s v="Prana is the first wearable combining breath and posture tracking to make your sitting time count."/>
    <n v="100000"/>
    <n v="35338"/>
    <x v="3"/>
    <x v="0"/>
    <s v="USD"/>
    <n v="1430421827"/>
    <x v="2355"/>
    <b v="0"/>
    <x v="174"/>
    <b v="0"/>
    <s v="technology/wearables"/>
    <x v="1881"/>
    <n v="119.38513513513513"/>
    <x v="0"/>
    <x v="3"/>
  </r>
  <r>
    <n v="3633"/>
    <x v="2353"/>
    <s v="SMOKEY AND THE BANDIT: THE MUSICAL_x000a_The classic film, characters and music you love, on stage, LIVE!"/>
    <n v="5000"/>
    <n v="1762"/>
    <x v="3"/>
    <x v="0"/>
    <s v="USD"/>
    <n v="1479517200"/>
    <x v="2356"/>
    <b v="0"/>
    <x v="257"/>
    <b v="0"/>
    <s v="theater/musical"/>
    <x v="1882"/>
    <n v="56.838709677419352"/>
    <x v="3"/>
    <x v="20"/>
  </r>
  <r>
    <n v="1804"/>
    <x v="2354"/>
    <s v="A beautiful book of Polaroid photographs which celebrates the beauty, diversity, and distinctive character of Colombia"/>
    <n v="15500"/>
    <n v="5452"/>
    <x v="3"/>
    <x v="0"/>
    <s v="USD"/>
    <n v="1447521404"/>
    <x v="2357"/>
    <b v="1"/>
    <x v="32"/>
    <b v="0"/>
    <s v="photography/photobooks"/>
    <x v="1883"/>
    <n v="104.84615384615384"/>
    <x v="6"/>
    <x v="9"/>
  </r>
  <r>
    <n v="3995"/>
    <x v="2355"/>
    <s v="Headaches: a play composed of personal testimonies, writings and music, centered on mental illness and its effects on people's lives."/>
    <n v="200"/>
    <n v="70"/>
    <x v="3"/>
    <x v="1"/>
    <s v="GBP"/>
    <n v="1423913220"/>
    <x v="2358"/>
    <b v="0"/>
    <x v="198"/>
    <b v="0"/>
    <s v="theater/plays"/>
    <x v="1884"/>
    <n v="17.5"/>
    <x v="3"/>
    <x v="4"/>
  </r>
  <r>
    <n v="3983"/>
    <x v="2356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59"/>
    <b v="0"/>
    <x v="105"/>
    <b v="0"/>
    <s v="theater/plays"/>
    <x v="1885"/>
    <n v="84.282608695652172"/>
    <x v="3"/>
    <x v="4"/>
  </r>
  <r>
    <n v="972"/>
    <x v="2357"/>
    <s v="Slackers Patent-Pending Magnetic Clip and Cable System, Amazing Sound, Durability and Value Can't Be Beat...AT ANY PRICE!!"/>
    <n v="20000"/>
    <n v="6925"/>
    <x v="3"/>
    <x v="0"/>
    <s v="USD"/>
    <n v="1409813940"/>
    <x v="2360"/>
    <b v="0"/>
    <x v="50"/>
    <b v="0"/>
    <s v="technology/wearables"/>
    <x v="1886"/>
    <n v="153.88888888888889"/>
    <x v="0"/>
    <x v="3"/>
  </r>
  <r>
    <n v="1013"/>
    <x v="2358"/>
    <s v="Versa Prima: The first portable and wearable LED strip that's controlled via Bluetooth. Designed to be versatile for your creativity."/>
    <n v="25000"/>
    <n v="8632"/>
    <x v="1"/>
    <x v="0"/>
    <s v="USD"/>
    <n v="1451419200"/>
    <x v="2361"/>
    <b v="0"/>
    <x v="160"/>
    <b v="0"/>
    <s v="technology/wearables"/>
    <x v="1887"/>
    <n v="95.911111111111111"/>
    <x v="0"/>
    <x v="3"/>
  </r>
  <r>
    <n v="2702"/>
    <x v="2359"/>
    <s v="The next phase of the evolution of Hygienic Art is the building of New London's first amphitheater, a covering for the Art Park."/>
    <n v="10000"/>
    <n v="3441"/>
    <x v="2"/>
    <x v="0"/>
    <s v="USD"/>
    <n v="1491416077"/>
    <x v="2362"/>
    <b v="1"/>
    <x v="87"/>
    <b v="0"/>
    <s v="theater/spaces"/>
    <x v="1888"/>
    <n v="132.34615384615384"/>
    <x v="3"/>
    <x v="12"/>
  </r>
  <r>
    <n v="4069"/>
    <x v="2360"/>
    <s v="'The Pendulum Swings' is a three-act dark comedy that sees Frank and Michael await their execution on Death Row."/>
    <n v="1250"/>
    <n v="430"/>
    <x v="3"/>
    <x v="1"/>
    <s v="GBP"/>
    <n v="1425124800"/>
    <x v="2363"/>
    <b v="0"/>
    <x v="175"/>
    <b v="0"/>
    <s v="theater/plays"/>
    <x v="1889"/>
    <n v="33.07692307692308"/>
    <x v="3"/>
    <x v="4"/>
  </r>
  <r>
    <n v="3851"/>
    <x v="2361"/>
    <s v="A play about the horrible choices we have to make every day. Should we take a risk, or take the road most travelled?"/>
    <n v="2500"/>
    <n v="852"/>
    <x v="3"/>
    <x v="1"/>
    <s v="GBP"/>
    <n v="1437129179"/>
    <x v="2364"/>
    <b v="1"/>
    <x v="133"/>
    <b v="0"/>
    <s v="theater/plays"/>
    <x v="1890"/>
    <n v="35.5"/>
    <x v="3"/>
    <x v="4"/>
  </r>
  <r>
    <n v="598"/>
    <x v="2362"/>
    <s v="This is a project to create a crowd-funding site for Urantia Book readers worldwide."/>
    <n v="2500"/>
    <n v="850"/>
    <x v="3"/>
    <x v="0"/>
    <s v="USD"/>
    <n v="1417737781"/>
    <x v="2365"/>
    <b v="0"/>
    <x v="352"/>
    <b v="0"/>
    <s v="technology/web"/>
    <x v="1891"/>
    <n v="121.42857142857143"/>
    <x v="0"/>
    <x v="38"/>
  </r>
  <r>
    <n v="1549"/>
    <x v="2363"/>
    <s v="A 2016 calendar collection of landscape and wildlife photographs from award winning photographer, Steve Marler."/>
    <n v="500"/>
    <n v="170"/>
    <x v="3"/>
    <x v="0"/>
    <s v="USD"/>
    <n v="1446524159"/>
    <x v="2366"/>
    <b v="0"/>
    <x v="460"/>
    <b v="0"/>
    <s v="photography/nature"/>
    <x v="1891"/>
    <n v="28.333333333333332"/>
    <x v="6"/>
    <x v="34"/>
  </r>
  <r>
    <n v="711"/>
    <x v="2364"/>
    <s v="Our wearable and app automates the poke you normally get from your bedpartner to make you stop snoring and making you turn to the side."/>
    <n v="100000"/>
    <n v="33791"/>
    <x v="3"/>
    <x v="14"/>
    <s v="EUR"/>
    <n v="1481716868"/>
    <x v="2367"/>
    <b v="0"/>
    <x v="493"/>
    <b v="0"/>
    <s v="technology/wearables"/>
    <x v="1892"/>
    <n v="99.973372781065095"/>
    <x v="0"/>
    <x v="3"/>
  </r>
  <r>
    <n v="1726"/>
    <x v="2365"/>
    <s v="Amanda Joy Hall's sophomore album, &quot;Every Day&quot;. Release expected July 2014"/>
    <n v="6500"/>
    <n v="2196"/>
    <x v="3"/>
    <x v="0"/>
    <s v="USD"/>
    <n v="1403906664"/>
    <x v="2368"/>
    <b v="0"/>
    <x v="224"/>
    <b v="0"/>
    <s v="music/faith"/>
    <x v="1893"/>
    <n v="137.25"/>
    <x v="2"/>
    <x v="21"/>
  </r>
  <r>
    <n v="977"/>
    <x v="2366"/>
    <s v="The unique adapter to apply standard watch straps at your Samsung Gear S2 Sport and Sport 3G! Small, functional and handsome."/>
    <n v="2700"/>
    <n v="909"/>
    <x v="3"/>
    <x v="5"/>
    <s v="EUR"/>
    <n v="1456094197"/>
    <x v="2369"/>
    <b v="0"/>
    <x v="233"/>
    <b v="0"/>
    <s v="technology/wearables"/>
    <x v="1894"/>
    <n v="75.75"/>
    <x v="0"/>
    <x v="3"/>
  </r>
  <r>
    <n v="2882"/>
    <x v="2367"/>
    <s v="A one-woman show about the life of Eva Schloss, her time in Auschwitz, and the positive impact she has had on thousands of lives."/>
    <n v="750"/>
    <n v="252"/>
    <x v="3"/>
    <x v="0"/>
    <s v="USD"/>
    <n v="1462112318"/>
    <x v="2370"/>
    <b v="0"/>
    <x v="198"/>
    <b v="0"/>
    <s v="theater/plays"/>
    <x v="1895"/>
    <n v="63"/>
    <x v="3"/>
    <x v="4"/>
  </r>
  <r>
    <n v="2643"/>
    <x v="2368"/>
    <s v="A mission to build and launch a telescope to observe and photograph Earth-like planets around our nearest star system, Alpha Centauri."/>
    <n v="1000000"/>
    <n v="335597.31"/>
    <x v="1"/>
    <x v="0"/>
    <s v="USD"/>
    <n v="1482307140"/>
    <x v="2371"/>
    <b v="1"/>
    <x v="494"/>
    <b v="0"/>
    <s v="technology/space exploration"/>
    <x v="1896"/>
    <n v="223.58248500999335"/>
    <x v="0"/>
    <x v="5"/>
  </r>
  <r>
    <n v="1691"/>
    <x v="2369"/>
    <s v="TUV Online is making highly effective vocal training available &amp; affordable to churches, worship leaders and singers around the world!"/>
    <n v="30000"/>
    <n v="10042"/>
    <x v="2"/>
    <x v="0"/>
    <s v="USD"/>
    <n v="1491181200"/>
    <x v="2372"/>
    <b v="0"/>
    <x v="235"/>
    <b v="0"/>
    <s v="music/faith"/>
    <x v="1897"/>
    <n v="264.26315789473682"/>
    <x v="2"/>
    <x v="21"/>
  </r>
  <r>
    <n v="180"/>
    <x v="2370"/>
    <s v="The Rest of Us follows a survivor of an outbreak that nearly destroyed the earth as he travels to find some form of humanity."/>
    <n v="1200"/>
    <n v="401"/>
    <x v="3"/>
    <x v="1"/>
    <s v="GBP"/>
    <n v="1428951600"/>
    <x v="2373"/>
    <b v="0"/>
    <x v="175"/>
    <b v="0"/>
    <s v="film &amp; video/drama"/>
    <x v="1898"/>
    <n v="30.846153846153847"/>
    <x v="4"/>
    <x v="30"/>
  </r>
  <r>
    <n v="2672"/>
    <x v="2371"/>
    <s v="Manylabs aims to help support 20 new residents working on open, low-cost, accessible tools for science and science education."/>
    <n v="10000"/>
    <n v="3319"/>
    <x v="3"/>
    <x v="0"/>
    <s v="USD"/>
    <n v="1451282400"/>
    <x v="2374"/>
    <b v="1"/>
    <x v="171"/>
    <b v="0"/>
    <s v="technology/makerspaces"/>
    <x v="1899"/>
    <n v="70.61702127659575"/>
    <x v="0"/>
    <x v="19"/>
  </r>
  <r>
    <n v="479"/>
    <x v="2372"/>
    <s v="ANIMATING the most INFAMOUS Math Courses in America and TRANSLATING them for the mathematical underdog!"/>
    <n v="15000"/>
    <n v="4884"/>
    <x v="3"/>
    <x v="0"/>
    <s v="USD"/>
    <n v="1416566835"/>
    <x v="2375"/>
    <b v="0"/>
    <x v="214"/>
    <b v="0"/>
    <s v="film &amp; video/animation"/>
    <x v="1900"/>
    <n v="88.8"/>
    <x v="4"/>
    <x v="28"/>
  </r>
  <r>
    <n v="3898"/>
    <x v="2373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76"/>
    <b v="0"/>
    <x v="224"/>
    <b v="0"/>
    <s v="theater/plays"/>
    <x v="1900"/>
    <n v="50.875"/>
    <x v="3"/>
    <x v="4"/>
  </r>
  <r>
    <n v="2885"/>
    <x v="2374"/>
    <s v="An historic and proud work of Polish nationalistic literature performed on stage."/>
    <n v="400"/>
    <n v="130"/>
    <x v="3"/>
    <x v="0"/>
    <s v="USD"/>
    <n v="1426294201"/>
    <x v="2377"/>
    <b v="0"/>
    <x v="78"/>
    <b v="0"/>
    <s v="theater/plays"/>
    <x v="1901"/>
    <n v="26"/>
    <x v="3"/>
    <x v="4"/>
  </r>
  <r>
    <n v="3891"/>
    <x v="2375"/>
    <s v="A comedy about a mime who dreams of becoming a stand up comedian."/>
    <n v="800"/>
    <n v="260"/>
    <x v="3"/>
    <x v="0"/>
    <s v="USD"/>
    <n v="1427086740"/>
    <x v="2378"/>
    <b v="0"/>
    <x v="352"/>
    <b v="0"/>
    <s v="theater/plays"/>
    <x v="1901"/>
    <n v="37.142857142857146"/>
    <x v="3"/>
    <x v="4"/>
  </r>
  <r>
    <n v="3958"/>
    <x v="2376"/>
    <s v="A children's theatre group constructing props out of swimming noodles to provide free Shakespeare in the parks to local communities."/>
    <n v="2000"/>
    <n v="641"/>
    <x v="3"/>
    <x v="0"/>
    <s v="USD"/>
    <n v="1406988000"/>
    <x v="2379"/>
    <b v="0"/>
    <x v="224"/>
    <b v="0"/>
    <s v="theater/plays"/>
    <x v="1902"/>
    <n v="40.0625"/>
    <x v="3"/>
    <x v="4"/>
  </r>
  <r>
    <n v="3985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80"/>
    <b v="0"/>
    <x v="108"/>
    <b v="0"/>
    <s v="theater/plays"/>
    <x v="1902"/>
    <n v="33.736842105263158"/>
    <x v="3"/>
    <x v="4"/>
  </r>
  <r>
    <n v="1311"/>
    <x v="2378"/>
    <s v="Control Dreams: Design Adventures, Improve Waking Performance, Explore Spirituality, Recall Dreams and Awaken Refreshed with Aladdin."/>
    <n v="250000"/>
    <n v="80070"/>
    <x v="1"/>
    <x v="0"/>
    <s v="USD"/>
    <n v="1480536919"/>
    <x v="2381"/>
    <b v="0"/>
    <x v="355"/>
    <b v="0"/>
    <s v="technology/wearables"/>
    <x v="1903"/>
    <n v="800.7"/>
    <x v="0"/>
    <x v="3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x v="2382"/>
    <b v="0"/>
    <x v="5"/>
    <b v="0"/>
    <s v="theater/plays"/>
    <x v="1904"/>
    <n v="26.666666666666668"/>
    <x v="3"/>
    <x v="4"/>
  </r>
  <r>
    <n v="3974"/>
    <x v="2380"/>
    <s v="We are performing Shakespeare's &quot;The Taming of the Shrew&quot; in its original Elizabethan setting at the Oxford Shakespeare Festival."/>
    <n v="1000"/>
    <n v="320"/>
    <x v="3"/>
    <x v="1"/>
    <s v="GBP"/>
    <n v="1464872848"/>
    <x v="2383"/>
    <b v="0"/>
    <x v="234"/>
    <b v="0"/>
    <s v="theater/plays"/>
    <x v="1904"/>
    <n v="29.09090909090909"/>
    <x v="3"/>
    <x v="4"/>
  </r>
  <r>
    <n v="1431"/>
    <x v="2381"/>
    <s v="Iran does not adhere to International Copyright Laws. Please help me publish a Persian translation before it is illegally translated."/>
    <n v="17000"/>
    <n v="5431"/>
    <x v="3"/>
    <x v="0"/>
    <s v="USD"/>
    <n v="1448517816"/>
    <x v="2384"/>
    <b v="0"/>
    <x v="171"/>
    <b v="0"/>
    <s v="publishing/translations"/>
    <x v="1905"/>
    <n v="115.55319148936171"/>
    <x v="5"/>
    <x v="39"/>
  </r>
  <r>
    <n v="2845"/>
    <x v="2382"/>
    <s v="The Maderati: A bitingly witty absurdest comedy, which pokes wickedly perceptive fun at NY artist lifestyle."/>
    <n v="7500"/>
    <n v="2366"/>
    <x v="3"/>
    <x v="0"/>
    <s v="USD"/>
    <n v="1433723033"/>
    <x v="2385"/>
    <b v="0"/>
    <x v="127"/>
    <b v="0"/>
    <s v="theater/plays"/>
    <x v="1906"/>
    <n v="60.666666666666664"/>
    <x v="3"/>
    <x v="4"/>
  </r>
  <r>
    <n v="1687"/>
    <x v="2383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86"/>
    <b v="0"/>
    <x v="127"/>
    <b v="0"/>
    <s v="music/faith"/>
    <x v="1907"/>
    <n v="80.128205128205124"/>
    <x v="2"/>
    <x v="21"/>
  </r>
  <r>
    <n v="4040"/>
    <x v="2384"/>
    <s v="This nationally published book, set in the 70â€™s, tells the untold story of singers and a friendly reunion visit turning bad."/>
    <n v="8000"/>
    <n v="2500"/>
    <x v="3"/>
    <x v="0"/>
    <s v="USD"/>
    <n v="1437188400"/>
    <x v="2387"/>
    <b v="0"/>
    <x v="312"/>
    <b v="0"/>
    <s v="theater/plays"/>
    <x v="1907"/>
    <n v="1250"/>
    <x v="3"/>
    <x v="4"/>
  </r>
  <r>
    <n v="1313"/>
    <x v="2385"/>
    <s v="Clip on owner recognition for any bag with 100db+ deterrence of others from opening or moving it. Plus forget-me-not notifications."/>
    <n v="40000"/>
    <n v="12446"/>
    <x v="1"/>
    <x v="0"/>
    <s v="USD"/>
    <n v="1457024514"/>
    <x v="2388"/>
    <b v="0"/>
    <x v="223"/>
    <b v="0"/>
    <s v="technology/wearables"/>
    <x v="1908"/>
    <n v="102.01639344262296"/>
    <x v="0"/>
    <x v="3"/>
  </r>
  <r>
    <n v="921"/>
    <x v="2386"/>
    <s v="I'm recording the music of my uncle, Legendary trumpeter Clifford Brown. Had uncle Cliff lived, how might he revisit his music today?"/>
    <n v="15000"/>
    <n v="4635"/>
    <x v="3"/>
    <x v="0"/>
    <s v="USD"/>
    <n v="1323666376"/>
    <x v="2389"/>
    <b v="0"/>
    <x v="135"/>
    <b v="0"/>
    <s v="music/jazz"/>
    <x v="1909"/>
    <n v="231.75"/>
    <x v="2"/>
    <x v="27"/>
  </r>
  <r>
    <n v="3637"/>
    <x v="2387"/>
    <s v="THE BALLAD OF DOWNTOWN JAKE is a newly created contemporary music drama that is schedule to premiere in Phoenix, AZ in March 2015."/>
    <n v="3000"/>
    <n v="926"/>
    <x v="3"/>
    <x v="0"/>
    <s v="USD"/>
    <n v="1420130935"/>
    <x v="2390"/>
    <b v="0"/>
    <x v="103"/>
    <b v="0"/>
    <s v="theater/musical"/>
    <x v="1910"/>
    <n v="66.142857142857139"/>
    <x v="3"/>
    <x v="20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x v="2391"/>
    <b v="0"/>
    <x v="108"/>
    <b v="0"/>
    <s v="publishing/fiction"/>
    <x v="1911"/>
    <n v="47.10526315789474"/>
    <x v="5"/>
    <x v="26"/>
  </r>
  <r>
    <n v="702"/>
    <x v="2389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92"/>
    <b v="0"/>
    <x v="293"/>
    <b v="0"/>
    <s v="technology/wearables"/>
    <x v="1912"/>
    <n v="124.9191891891892"/>
    <x v="0"/>
    <x v="3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x v="2393"/>
    <b v="1"/>
    <x v="287"/>
    <b v="0"/>
    <s v="photography/photobooks"/>
    <x v="1913"/>
    <n v="71.86666666666666"/>
    <x v="6"/>
    <x v="9"/>
  </r>
  <r>
    <n v="879"/>
    <x v="2391"/>
    <s v="It'll be THE event of the year for the musically adventurous types. Don't miss this chance to bring Peter BrÃ¶tzmann to our fair city!"/>
    <n v="2100"/>
    <n v="644"/>
    <x v="3"/>
    <x v="0"/>
    <s v="USD"/>
    <n v="1338321305"/>
    <x v="2394"/>
    <b v="0"/>
    <x v="119"/>
    <b v="0"/>
    <s v="music/jazz"/>
    <x v="1914"/>
    <n v="21.466666666666665"/>
    <x v="2"/>
    <x v="27"/>
  </r>
  <r>
    <n v="1014"/>
    <x v="2392"/>
    <s v="CHEMION is an eyewear device that lets you show your creativity to the world."/>
    <n v="10000"/>
    <n v="3060"/>
    <x v="1"/>
    <x v="0"/>
    <s v="USD"/>
    <n v="1420070615"/>
    <x v="2395"/>
    <b v="0"/>
    <x v="224"/>
    <b v="0"/>
    <s v="technology/wearables"/>
    <x v="1915"/>
    <n v="191.25"/>
    <x v="0"/>
    <x v="3"/>
  </r>
  <r>
    <n v="2145"/>
    <x v="2393"/>
    <s v="When the gods of religions and days passed return to our modern world, humanity must fight for its survival and future."/>
    <n v="15000"/>
    <n v="4565"/>
    <x v="3"/>
    <x v="0"/>
    <s v="USD"/>
    <n v="1385534514"/>
    <x v="2396"/>
    <b v="0"/>
    <x v="253"/>
    <b v="0"/>
    <s v="games/video games"/>
    <x v="1916"/>
    <n v="51.292134831460672"/>
    <x v="1"/>
    <x v="29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x v="2397"/>
    <b v="0"/>
    <x v="119"/>
    <b v="0"/>
    <s v="music/jazz"/>
    <x v="1917"/>
    <n v="50.666666666666664"/>
    <x v="2"/>
    <x v="27"/>
  </r>
  <r>
    <n v="3807"/>
    <x v="2395"/>
    <s v="A vibrant, street-wise, and musical performance that follows the lives of stories of the community of Washington Heights..."/>
    <n v="1500"/>
    <n v="455"/>
    <x v="3"/>
    <x v="0"/>
    <s v="USD"/>
    <n v="1428097739"/>
    <x v="2398"/>
    <b v="0"/>
    <x v="297"/>
    <b v="0"/>
    <s v="theater/musical"/>
    <x v="1918"/>
    <n v="50.555555555555557"/>
    <x v="3"/>
    <x v="20"/>
  </r>
  <r>
    <n v="203"/>
    <x v="2396"/>
    <s v="We are aiming to make a Web Series based on Youth Culture and the misrepresentation of socially stereotyped people."/>
    <n v="2500"/>
    <n v="746"/>
    <x v="3"/>
    <x v="1"/>
    <s v="GBP"/>
    <n v="1422562864"/>
    <x v="2399"/>
    <b v="0"/>
    <x v="278"/>
    <b v="0"/>
    <s v="film &amp; video/drama"/>
    <x v="1919"/>
    <n v="93.25"/>
    <x v="4"/>
    <x v="30"/>
  </r>
  <r>
    <n v="3104"/>
    <x v="2397"/>
    <s v="The Loft is CQEAP's latest studio. Located in Rockhampton's CBD we'll be running performing arts workshops for 5yrs to adults."/>
    <n v="4000"/>
    <n v="1185"/>
    <x v="3"/>
    <x v="6"/>
    <s v="AUD"/>
    <n v="1422928800"/>
    <x v="2400"/>
    <b v="0"/>
    <x v="78"/>
    <b v="0"/>
    <s v="theater/spaces"/>
    <x v="1920"/>
    <n v="237"/>
    <x v="3"/>
    <x v="12"/>
  </r>
  <r>
    <n v="1002"/>
    <x v="2398"/>
    <s v="A modern day locket that uses NFC technology to link your precious photos, videos, apps, and more. Choose our design or submit yours."/>
    <n v="9999"/>
    <n v="2960"/>
    <x v="1"/>
    <x v="0"/>
    <s v="USD"/>
    <n v="1450331940"/>
    <x v="2401"/>
    <b v="0"/>
    <x v="163"/>
    <b v="0"/>
    <s v="technology/wearables"/>
    <x v="1921"/>
    <n v="134.54545454545453"/>
    <x v="0"/>
    <x v="3"/>
  </r>
  <r>
    <n v="983"/>
    <x v="2399"/>
    <s v="Our t-shirt maintains steady temperatures through hot and cold focal points capable of reaching a 36ÂºF/20ÂºC range in under 2 minutes!"/>
    <n v="104219"/>
    <n v="30751"/>
    <x v="3"/>
    <x v="8"/>
    <s v="EUR"/>
    <n v="1471985640"/>
    <x v="2402"/>
    <b v="0"/>
    <x v="368"/>
    <b v="0"/>
    <s v="technology/wearables"/>
    <x v="1922"/>
    <n v="171.79329608938548"/>
    <x v="0"/>
    <x v="3"/>
  </r>
  <r>
    <n v="1077"/>
    <x v="2400"/>
    <s v="An epic strategy game of world conquest with simultaneous turn-based multiplayer gameplay and no hotseat waiting"/>
    <n v="25000"/>
    <n v="7344"/>
    <x v="3"/>
    <x v="0"/>
    <s v="USD"/>
    <n v="1452744011"/>
    <x v="2403"/>
    <b v="0"/>
    <x v="159"/>
    <b v="0"/>
    <s v="games/video games"/>
    <x v="1923"/>
    <n v="43.976047904191617"/>
    <x v="1"/>
    <x v="29"/>
  </r>
  <r>
    <n v="1228"/>
    <x v="2401"/>
    <s v="Kat is partnering with Kickstarter to raise the funds to complete her first solo World music CD &quot;Gypsy&quot;!"/>
    <n v="5000"/>
    <n v="1465"/>
    <x v="1"/>
    <x v="0"/>
    <s v="USD"/>
    <n v="1317231008"/>
    <x v="2404"/>
    <b v="0"/>
    <x v="133"/>
    <b v="0"/>
    <s v="music/world music"/>
    <x v="1924"/>
    <n v="61.041666666666664"/>
    <x v="2"/>
    <x v="33"/>
  </r>
  <r>
    <n v="670"/>
    <x v="2402"/>
    <s v="FINCLIP, the revolutionary scuba diving accessory that when attached to your fins makes getting them on the simplest thing in the world"/>
    <n v="90000"/>
    <n v="26349"/>
    <x v="3"/>
    <x v="4"/>
    <s v="EUR"/>
    <n v="1466323800"/>
    <x v="2405"/>
    <b v="0"/>
    <x v="495"/>
    <b v="0"/>
    <s v="technology/wearables"/>
    <x v="1925"/>
    <n v="84.99677419354839"/>
    <x v="0"/>
    <x v="3"/>
  </r>
  <r>
    <n v="2742"/>
    <x v="2403"/>
    <s v="The pachyderms at the Denver Zoo are moving. Follow along on the convoluted journey to their new home."/>
    <n v="2500"/>
    <n v="731"/>
    <x v="3"/>
    <x v="0"/>
    <s v="USD"/>
    <n v="1337102187"/>
    <x v="2406"/>
    <b v="0"/>
    <x v="176"/>
    <b v="0"/>
    <s v="publishing/children's books"/>
    <x v="1926"/>
    <n v="40.611111111111114"/>
    <x v="5"/>
    <x v="32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x v="2407"/>
    <b v="0"/>
    <x v="483"/>
    <b v="0"/>
    <s v="photography/places"/>
    <x v="1927"/>
    <n v="44.478260869565219"/>
    <x v="6"/>
    <x v="24"/>
  </r>
  <r>
    <n v="1546"/>
    <x v="2405"/>
    <s v="Buy and maintain 6 acres of land in West Ireland as a Wildlife Refuge for an endangered species of native Raptor called the Hen Harrier"/>
    <n v="1000"/>
    <n v="289"/>
    <x v="3"/>
    <x v="1"/>
    <s v="GBP"/>
    <n v="1410930399"/>
    <x v="2408"/>
    <b v="0"/>
    <x v="234"/>
    <b v="0"/>
    <s v="photography/nature"/>
    <x v="1928"/>
    <n v="26.272727272727273"/>
    <x v="6"/>
    <x v="34"/>
  </r>
  <r>
    <n v="2127"/>
    <x v="2406"/>
    <s v="Three Monkeys is an audio adventure game for PC."/>
    <n v="28000"/>
    <n v="8076"/>
    <x v="3"/>
    <x v="1"/>
    <s v="GBP"/>
    <n v="1426158463"/>
    <x v="2409"/>
    <b v="0"/>
    <x v="202"/>
    <b v="0"/>
    <s v="games/video games"/>
    <x v="1929"/>
    <n v="34.220338983050844"/>
    <x v="1"/>
    <x v="29"/>
  </r>
  <r>
    <n v="4075"/>
    <x v="2407"/>
    <s v="Set in the near future, this version of Shakespeare's classic play looks at how events that shook an empire could still happen today."/>
    <n v="2000"/>
    <n v="576"/>
    <x v="3"/>
    <x v="1"/>
    <s v="GBP"/>
    <n v="1404149280"/>
    <x v="2410"/>
    <b v="0"/>
    <x v="175"/>
    <b v="0"/>
    <s v="theater/plays"/>
    <x v="1930"/>
    <n v="44.307692307692307"/>
    <x v="3"/>
    <x v="4"/>
  </r>
  <r>
    <n v="4110"/>
    <x v="2408"/>
    <s v="Set in the height of sex, drugs and rock 'n' roll this production is an exciting new take on Moliere's classic! Performing with SpaceUK"/>
    <n v="300"/>
    <n v="86"/>
    <x v="3"/>
    <x v="1"/>
    <s v="GBP"/>
    <n v="1469113351"/>
    <x v="2411"/>
    <b v="0"/>
    <x v="460"/>
    <b v="0"/>
    <s v="theater/plays"/>
    <x v="1931"/>
    <n v="14.333333333333334"/>
    <x v="3"/>
    <x v="4"/>
  </r>
  <r>
    <n v="2362"/>
    <x v="2409"/>
    <s v="The Columbus Ruby Brigade has brought monthly ruby goodness and camaraderie to all participants."/>
    <n v="420"/>
    <n v="120"/>
    <x v="1"/>
    <x v="0"/>
    <s v="USD"/>
    <n v="1418315470"/>
    <x v="2412"/>
    <b v="0"/>
    <x v="312"/>
    <b v="0"/>
    <s v="technology/web"/>
    <x v="1932"/>
    <n v="60"/>
    <x v="0"/>
    <x v="38"/>
  </r>
  <r>
    <n v="962"/>
    <x v="2410"/>
    <s v="Introducing the iDavit, a revolutionary crane-like system thatâ€™ll allow you to work anywhere. Hands free to be totally hands on."/>
    <n v="2500"/>
    <n v="712"/>
    <x v="3"/>
    <x v="0"/>
    <s v="USD"/>
    <n v="1455210353"/>
    <x v="2413"/>
    <b v="0"/>
    <x v="293"/>
    <b v="0"/>
    <s v="technology/wearables"/>
    <x v="1933"/>
    <n v="19.243243243243242"/>
    <x v="0"/>
    <x v="3"/>
  </r>
  <r>
    <n v="3734"/>
    <x v="2411"/>
    <s v="Shakespeare's plays have an important message for the world. Bosnia needs to hear. Bring Shakespeare to Sarajevo! Fund performances!"/>
    <n v="1500"/>
    <n v="427"/>
    <x v="3"/>
    <x v="0"/>
    <s v="USD"/>
    <n v="1432589896"/>
    <x v="2414"/>
    <b v="0"/>
    <x v="352"/>
    <b v="0"/>
    <s v="theater/plays"/>
    <x v="1934"/>
    <n v="61"/>
    <x v="3"/>
    <x v="4"/>
  </r>
  <r>
    <n v="2137"/>
    <x v="2412"/>
    <s v="Arrest, interrogate, and uncover the truth as a local woman recruited by the KGB. For Windows, Mac &amp; Linux."/>
    <n v="50000"/>
    <n v="14203"/>
    <x v="3"/>
    <x v="7"/>
    <s v="CAD"/>
    <n v="1417804229"/>
    <x v="2415"/>
    <b v="0"/>
    <x v="496"/>
    <b v="0"/>
    <s v="games/video games"/>
    <x v="1935"/>
    <n v="26.59737827715356"/>
    <x v="1"/>
    <x v="29"/>
  </r>
  <r>
    <n v="2682"/>
    <x v="2413"/>
    <s v="Gourmet Toast is the culinary combination, neigh, perfection of America's most under-utilized snack: Toast."/>
    <n v="6000"/>
    <n v="1698"/>
    <x v="3"/>
    <x v="0"/>
    <s v="USD"/>
    <n v="1416635940"/>
    <x v="2416"/>
    <b v="0"/>
    <x v="135"/>
    <b v="0"/>
    <s v="food/food trucks"/>
    <x v="1936"/>
    <n v="84.9"/>
    <x v="7"/>
    <x v="37"/>
  </r>
  <r>
    <n v="2157"/>
    <x v="2414"/>
    <s v="Gamers and 90's fans unite in this small tale of epic proportions!"/>
    <n v="75000"/>
    <n v="21144"/>
    <x v="3"/>
    <x v="0"/>
    <s v="USD"/>
    <n v="1482479940"/>
    <x v="2417"/>
    <b v="0"/>
    <x v="258"/>
    <b v="0"/>
    <s v="games/video games"/>
    <x v="1937"/>
    <n v="370.94736842105266"/>
    <x v="1"/>
    <x v="29"/>
  </r>
  <r>
    <n v="4028"/>
    <x v="2415"/>
    <s v="The 2014 Minnesota Fringe Festival brings the World Premiere of LightBright's one-act play, The Last King of the I.D.A."/>
    <n v="2000"/>
    <n v="561"/>
    <x v="3"/>
    <x v="0"/>
    <s v="USD"/>
    <n v="1402007500"/>
    <x v="2418"/>
    <b v="0"/>
    <x v="234"/>
    <b v="0"/>
    <s v="theater/plays"/>
    <x v="1938"/>
    <n v="51"/>
    <x v="3"/>
    <x v="4"/>
  </r>
  <r>
    <n v="950"/>
    <x v="2416"/>
    <s v="Rider worn tail light brake light. Adheres to virtually any coat, jacket or vest. Stays on even when you get off."/>
    <n v="5000"/>
    <n v="1402"/>
    <x v="3"/>
    <x v="7"/>
    <s v="CAD"/>
    <n v="1453053661"/>
    <x v="2419"/>
    <b v="0"/>
    <x v="133"/>
    <b v="0"/>
    <s v="technology/wearables"/>
    <x v="1939"/>
    <n v="58.416666666666664"/>
    <x v="0"/>
    <x v="3"/>
  </r>
  <r>
    <n v="2747"/>
    <x v="2417"/>
    <s v="A collection of childrens poems written to educate, inspire and create quality time with parents. Beautifully illustrated, 44 pp."/>
    <n v="500"/>
    <n v="140"/>
    <x v="3"/>
    <x v="0"/>
    <s v="USD"/>
    <n v="1339816200"/>
    <x v="2420"/>
    <b v="0"/>
    <x v="198"/>
    <b v="0"/>
    <s v="publishing/children's books"/>
    <x v="1940"/>
    <n v="35"/>
    <x v="5"/>
    <x v="32"/>
  </r>
  <r>
    <n v="685"/>
    <x v="2418"/>
    <s v="PowerPack is an efficient and affordable backpack with a lithium-ion charger for all electronic devices offering charges on the go!"/>
    <n v="2000"/>
    <n v="553"/>
    <x v="3"/>
    <x v="0"/>
    <s v="USD"/>
    <n v="1421095672"/>
    <x v="2421"/>
    <b v="0"/>
    <x v="183"/>
    <b v="0"/>
    <s v="technology/wearables"/>
    <x v="1941"/>
    <n v="55.3"/>
    <x v="0"/>
    <x v="3"/>
  </r>
  <r>
    <n v="144"/>
    <x v="2419"/>
    <s v="A film about a collapsing food industry, a lonely farmer and a lonely botanist needs your help to finish post-production!"/>
    <n v="7500"/>
    <n v="2070"/>
    <x v="1"/>
    <x v="7"/>
    <s v="CAD"/>
    <n v="1428945472"/>
    <x v="2422"/>
    <b v="0"/>
    <x v="293"/>
    <b v="0"/>
    <s v="film &amp; video/science fiction"/>
    <x v="1942"/>
    <n v="55.945945945945944"/>
    <x v="4"/>
    <x v="22"/>
  </r>
  <r>
    <n v="2673"/>
    <x v="2420"/>
    <s v="We're opening up a Pixel Academy in Manhattan and we need your help to fill it with technology and tools for New York City's kids!"/>
    <n v="40000"/>
    <n v="11032"/>
    <x v="3"/>
    <x v="0"/>
    <s v="USD"/>
    <n v="1414622700"/>
    <x v="2423"/>
    <b v="1"/>
    <x v="227"/>
    <b v="0"/>
    <s v="technology/makerspaces"/>
    <x v="1943"/>
    <n v="167.15151515151516"/>
    <x v="0"/>
    <x v="19"/>
  </r>
  <r>
    <n v="4102"/>
    <x v="2421"/>
    <s v="Local Community theater to get up and running in the Idaho Falls area. Something new, something different!"/>
    <n v="500"/>
    <n v="137"/>
    <x v="3"/>
    <x v="0"/>
    <s v="USD"/>
    <n v="1463343673"/>
    <x v="2424"/>
    <b v="0"/>
    <x v="460"/>
    <b v="0"/>
    <s v="theater/plays"/>
    <x v="1944"/>
    <n v="22.833333333333332"/>
    <x v="3"/>
    <x v="4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x v="2425"/>
    <b v="0"/>
    <x v="204"/>
    <b v="0"/>
    <s v="technology/web"/>
    <x v="1945"/>
    <n v="402.70588235294116"/>
    <x v="0"/>
    <x v="38"/>
  </r>
  <r>
    <n v="2918"/>
    <x v="2423"/>
    <s v="A meta-theatrical retelling of Chekhov's Three Sisters, framed with Civil War Hymns, Dance, and wild theatricality."/>
    <n v="5000"/>
    <n v="1362"/>
    <x v="3"/>
    <x v="0"/>
    <s v="USD"/>
    <n v="1446131207"/>
    <x v="2426"/>
    <b v="0"/>
    <x v="135"/>
    <b v="0"/>
    <s v="theater/plays"/>
    <x v="1946"/>
    <n v="68.099999999999994"/>
    <x v="3"/>
    <x v="4"/>
  </r>
  <r>
    <n v="3888"/>
    <x v="2424"/>
    <s v="We are devising a vibrant new adaptation of Homer's The Odyssey featuring dynamic storytelling, stunning visuals and original music."/>
    <n v="2000"/>
    <n v="542"/>
    <x v="3"/>
    <x v="1"/>
    <s v="GBP"/>
    <n v="1488114358"/>
    <x v="2427"/>
    <b v="0"/>
    <x v="103"/>
    <b v="0"/>
    <s v="theater/plays"/>
    <x v="1947"/>
    <n v="38.714285714285715"/>
    <x v="3"/>
    <x v="4"/>
  </r>
  <r>
    <n v="465"/>
    <x v="2425"/>
    <s v="&quot;Amp&quot; is a short film about a robot with needs."/>
    <n v="512"/>
    <n v="138"/>
    <x v="3"/>
    <x v="0"/>
    <s v="USD"/>
    <n v="1403837574"/>
    <x v="2428"/>
    <b v="0"/>
    <x v="278"/>
    <b v="0"/>
    <s v="film &amp; video/animation"/>
    <x v="1948"/>
    <n v="17.25"/>
    <x v="4"/>
    <x v="28"/>
  </r>
  <r>
    <n v="3865"/>
    <x v="2426"/>
    <s v="Sissy Entertainment delivers a delicious cabaret that blends comedic monologue, song, and traditional sketch comedy."/>
    <n v="2413"/>
    <n v="650"/>
    <x v="3"/>
    <x v="7"/>
    <s v="CAD"/>
    <n v="1409376600"/>
    <x v="2429"/>
    <b v="0"/>
    <x v="103"/>
    <b v="0"/>
    <s v="theater/plays"/>
    <x v="1949"/>
    <n v="46.428571428571431"/>
    <x v="3"/>
    <x v="4"/>
  </r>
  <r>
    <n v="1437"/>
    <x v="2427"/>
    <s v="Introducing A True Story That Bridges Borders: Join Us As We Translate THE BACHELOR CHAPTERS: A THINKING WOMAN'S ROMANCE Into Spanish!"/>
    <n v="3000"/>
    <n v="807"/>
    <x v="3"/>
    <x v="0"/>
    <s v="USD"/>
    <n v="1405227540"/>
    <x v="2430"/>
    <b v="0"/>
    <x v="163"/>
    <b v="0"/>
    <s v="publishing/translations"/>
    <x v="1950"/>
    <n v="36.68181818181818"/>
    <x v="5"/>
    <x v="39"/>
  </r>
  <r>
    <n v="2920"/>
    <x v="2428"/>
    <s v="Help save this village theatre group. Funding required for lighting, stage equipment, &amp; ongoing productions. Involves youth  &amp; adults."/>
    <n v="2500"/>
    <n v="671"/>
    <x v="3"/>
    <x v="7"/>
    <s v="CAD"/>
    <n v="1427306470"/>
    <x v="2431"/>
    <b v="0"/>
    <x v="175"/>
    <b v="0"/>
    <s v="theater/plays"/>
    <x v="1951"/>
    <n v="51.615384615384613"/>
    <x v="3"/>
    <x v="4"/>
  </r>
  <r>
    <n v="4074"/>
    <x v="2429"/>
    <s v="A performance to inspire people, regardless of their faith, to visualise the repentance of Hurr and the forgiveness of Imam Hussain"/>
    <n v="2750"/>
    <n v="735"/>
    <x v="3"/>
    <x v="1"/>
    <s v="GBP"/>
    <n v="1446732975"/>
    <x v="2432"/>
    <b v="0"/>
    <x v="262"/>
    <b v="0"/>
    <s v="theater/plays"/>
    <x v="1952"/>
    <n v="35"/>
    <x v="3"/>
    <x v="4"/>
  </r>
  <r>
    <n v="2746"/>
    <x v="2430"/>
    <s v="An easy fun way for children to understand the physical limitations of someone with CFIDS and Fibromyalgia using marbles and a jar."/>
    <n v="3000"/>
    <n v="801"/>
    <x v="3"/>
    <x v="0"/>
    <s v="USD"/>
    <n v="1409337911"/>
    <x v="2433"/>
    <b v="0"/>
    <x v="108"/>
    <b v="0"/>
    <s v="publishing/children's books"/>
    <x v="1953"/>
    <n v="42.157894736842103"/>
    <x v="5"/>
    <x v="32"/>
  </r>
  <r>
    <n v="3111"/>
    <x v="2431"/>
    <s v="Help All Puppet Players perform it's 2015 season in a beautiful 200 seat theater for an entire year."/>
    <n v="20000"/>
    <n v="5328"/>
    <x v="3"/>
    <x v="0"/>
    <s v="USD"/>
    <n v="1412432220"/>
    <x v="2434"/>
    <b v="0"/>
    <x v="313"/>
    <b v="0"/>
    <s v="theater/spaces"/>
    <x v="1954"/>
    <n v="70.10526315789474"/>
    <x v="3"/>
    <x v="12"/>
  </r>
  <r>
    <n v="701"/>
    <x v="2432"/>
    <s v="In case you missed out on this campaign but are interested in owning a Hotblack London watch, please visit www.hotblacklondon.com."/>
    <n v="23000"/>
    <n v="6118"/>
    <x v="3"/>
    <x v="1"/>
    <s v="GBP"/>
    <n v="1406130880"/>
    <x v="2435"/>
    <b v="0"/>
    <x v="262"/>
    <b v="0"/>
    <s v="technology/wearables"/>
    <x v="1955"/>
    <n v="291.33333333333331"/>
    <x v="0"/>
    <x v="3"/>
  </r>
  <r>
    <n v="2697"/>
    <x v="2433"/>
    <s v="Stuffed waffles made from Dough. Sweet, savory, salty and then stuffed with meats, fruits, and sauces!"/>
    <n v="23000"/>
    <n v="6061"/>
    <x v="3"/>
    <x v="0"/>
    <s v="USD"/>
    <n v="1438552800"/>
    <x v="2436"/>
    <b v="0"/>
    <x v="32"/>
    <b v="0"/>
    <s v="food/food trucks"/>
    <x v="1956"/>
    <n v="116.55769230769231"/>
    <x v="7"/>
    <x v="37"/>
  </r>
  <r>
    <n v="1998"/>
    <x v="2434"/>
    <s v="I am moving to Guatemala to document and report on the growing community resistance movements across Central America and Mexico"/>
    <n v="2500"/>
    <n v="655"/>
    <x v="3"/>
    <x v="0"/>
    <s v="USD"/>
    <n v="1406861438"/>
    <x v="2437"/>
    <b v="0"/>
    <x v="5"/>
    <b v="0"/>
    <s v="photography/people"/>
    <x v="1957"/>
    <n v="218.33333333333334"/>
    <x v="6"/>
    <x v="35"/>
  </r>
  <r>
    <n v="200"/>
    <x v="2435"/>
    <s v="A film dedicated to an AAF Pilot's struggle to survive behind enemy lines during WWII."/>
    <n v="6000"/>
    <n v="1571.55"/>
    <x v="3"/>
    <x v="0"/>
    <s v="USD"/>
    <n v="1410746403"/>
    <x v="2438"/>
    <b v="0"/>
    <x v="176"/>
    <b v="0"/>
    <s v="film &amp; video/drama"/>
    <x v="1958"/>
    <n v="87.308333333333337"/>
    <x v="4"/>
    <x v="30"/>
  </r>
  <r>
    <n v="1700"/>
    <x v="2436"/>
    <s v="My debut full-length album. This album will be a new direction as we hope to capture the worship that happens when you're at camp."/>
    <n v="20000"/>
    <n v="5212"/>
    <x v="2"/>
    <x v="0"/>
    <s v="USD"/>
    <n v="1491019200"/>
    <x v="2439"/>
    <b v="0"/>
    <x v="82"/>
    <b v="0"/>
    <s v="music/faith"/>
    <x v="1959"/>
    <n v="65.974683544303801"/>
    <x v="2"/>
    <x v="21"/>
  </r>
  <r>
    <n v="1067"/>
    <x v="2437"/>
    <s v="Canâ€™t make up your mind about something? Simply type in your two options and let the fighters of fate decide for you!"/>
    <n v="500"/>
    <n v="130"/>
    <x v="3"/>
    <x v="0"/>
    <s v="USD"/>
    <n v="1387657931"/>
    <x v="2440"/>
    <b v="0"/>
    <x v="183"/>
    <b v="0"/>
    <s v="games/video games"/>
    <x v="1960"/>
    <n v="13"/>
    <x v="1"/>
    <x v="29"/>
  </r>
  <r>
    <n v="1305"/>
    <x v="2438"/>
    <s v="Instantly alert and show friends and family where you are during an assault or an emergency with a ring that fits on your finger"/>
    <n v="30000"/>
    <n v="7793"/>
    <x v="1"/>
    <x v="0"/>
    <s v="USD"/>
    <n v="1469122200"/>
    <x v="2441"/>
    <b v="0"/>
    <x v="349"/>
    <b v="0"/>
    <s v="technology/wearables"/>
    <x v="1961"/>
    <n v="90.616279069767444"/>
    <x v="0"/>
    <x v="3"/>
  </r>
  <r>
    <n v="680"/>
    <x v="2439"/>
    <s v="A simple, vibrating belt that trains your muscles to maintain the correct posture, providing more confidence and higher energy levels."/>
    <n v="75000"/>
    <n v="19434"/>
    <x v="3"/>
    <x v="0"/>
    <s v="USD"/>
    <n v="1410955331"/>
    <x v="2442"/>
    <b v="0"/>
    <x v="383"/>
    <b v="0"/>
    <s v="technology/wearables"/>
    <x v="1962"/>
    <n v="150.65116279069767"/>
    <x v="0"/>
    <x v="3"/>
  </r>
  <r>
    <n v="1781"/>
    <x v="2440"/>
    <s v="A photobook of the US presidential election from a citizen's point of view, showing the major conventions, rallies, and election day."/>
    <n v="5500"/>
    <n v="1417"/>
    <x v="3"/>
    <x v="0"/>
    <s v="USD"/>
    <n v="1473950945"/>
    <x v="2443"/>
    <b v="1"/>
    <x v="133"/>
    <b v="0"/>
    <s v="photography/photobooks"/>
    <x v="1963"/>
    <n v="59.041666666666664"/>
    <x v="6"/>
    <x v="9"/>
  </r>
  <r>
    <n v="4033"/>
    <x v="2441"/>
    <s v="Help us produce an iconic new verse play, set in the year 2020, with virtuoso acting and hauntingly beautiful words and music"/>
    <n v="23900"/>
    <n v="6141.99"/>
    <x v="3"/>
    <x v="1"/>
    <s v="GBP"/>
    <n v="1475398800"/>
    <x v="2444"/>
    <b v="0"/>
    <x v="96"/>
    <b v="0"/>
    <s v="theater/plays"/>
    <x v="1964"/>
    <n v="65.340319148936175"/>
    <x v="3"/>
    <x v="4"/>
  </r>
  <r>
    <n v="677"/>
    <x v="2442"/>
    <s v="Sinapsi is the first heated jacket designed in Italy._x000a_Now you can manage your jacket by smartphone. Power bank 5/x Charger included."/>
    <n v="50000"/>
    <n v="12792"/>
    <x v="3"/>
    <x v="4"/>
    <s v="EUR"/>
    <n v="1467106895"/>
    <x v="2445"/>
    <b v="0"/>
    <x v="151"/>
    <b v="0"/>
    <s v="technology/wearables"/>
    <x v="1965"/>
    <n v="133.25"/>
    <x v="0"/>
    <x v="3"/>
  </r>
  <r>
    <n v="2778"/>
    <x v="2443"/>
    <s v="Mariah is an illustrated story of a girl and a tiny Mermaid._x000a_Make  your own Mermaid Doll with the included knitting or sewing pattern!"/>
    <n v="5500"/>
    <n v="1405"/>
    <x v="3"/>
    <x v="0"/>
    <s v="USD"/>
    <n v="1409009306"/>
    <x v="2446"/>
    <b v="0"/>
    <x v="134"/>
    <b v="0"/>
    <s v="publishing/children's books"/>
    <x v="1966"/>
    <n v="93.666666666666671"/>
    <x v="5"/>
    <x v="32"/>
  </r>
  <r>
    <n v="515"/>
    <x v="2444"/>
    <s v="A Tale of Faith is an animated short film based on the heartwarming tale by Rebbe Nachman of Breslov."/>
    <n v="97000"/>
    <n v="24651"/>
    <x v="3"/>
    <x v="0"/>
    <s v="USD"/>
    <n v="1451389601"/>
    <x v="2447"/>
    <b v="0"/>
    <x v="204"/>
    <b v="0"/>
    <s v="film &amp; video/animation"/>
    <x v="1967"/>
    <n v="725.02941176470586"/>
    <x v="4"/>
    <x v="28"/>
  </r>
  <r>
    <n v="1690"/>
    <x v="2445"/>
    <s v="Our newest project! We are hard at it trying to bring music that uplifts the spirit, and tells a story of life-changing love."/>
    <n v="2500"/>
    <n v="635"/>
    <x v="2"/>
    <x v="0"/>
    <s v="USD"/>
    <n v="1491470442"/>
    <x v="2448"/>
    <b v="0"/>
    <x v="234"/>
    <b v="0"/>
    <s v="music/faith"/>
    <x v="1968"/>
    <n v="57.727272727272727"/>
    <x v="2"/>
    <x v="21"/>
  </r>
  <r>
    <n v="2407"/>
    <x v="2446"/>
    <s v="Hummus-mediterranean diet, real food, organic, vegan, kosher._x000a_An original great health oriented street food in Santa Fe NM."/>
    <n v="22000"/>
    <n v="5557"/>
    <x v="3"/>
    <x v="0"/>
    <s v="USD"/>
    <n v="1428732000"/>
    <x v="2449"/>
    <b v="0"/>
    <x v="189"/>
    <b v="0"/>
    <s v="food/food trucks"/>
    <x v="1969"/>
    <n v="168.39393939393941"/>
    <x v="7"/>
    <x v="37"/>
  </r>
  <r>
    <n v="210"/>
    <x v="2447"/>
    <s v="A tender short film about a young man who needs advice from  someone he had no intention of ever meeting, his biological father."/>
    <n v="12000"/>
    <n v="3030"/>
    <x v="3"/>
    <x v="0"/>
    <s v="USD"/>
    <n v="1443675600"/>
    <x v="2450"/>
    <b v="0"/>
    <x v="189"/>
    <b v="0"/>
    <s v="film &amp; video/drama"/>
    <x v="1970"/>
    <n v="91.818181818181813"/>
    <x v="4"/>
    <x v="30"/>
  </r>
  <r>
    <n v="993"/>
    <x v="2448"/>
    <s v="Shield TL is a tail light for a bicycle w/ radar technology. It makes you more visible to cars and drivers at a greater distance."/>
    <n v="70000"/>
    <n v="17561"/>
    <x v="3"/>
    <x v="0"/>
    <s v="USD"/>
    <n v="1478926800"/>
    <x v="2451"/>
    <b v="0"/>
    <x v="367"/>
    <b v="0"/>
    <s v="technology/wearables"/>
    <x v="1971"/>
    <n v="89.59693877551021"/>
    <x v="0"/>
    <x v="3"/>
  </r>
  <r>
    <n v="1500"/>
    <x v="2449"/>
    <s v="A young hero, sword play, epic tales, swamp monsters, a gang of thieves, and romance and betrayal. Forging your own destiny ain't easy."/>
    <n v="2800"/>
    <n v="701"/>
    <x v="3"/>
    <x v="0"/>
    <s v="USD"/>
    <n v="1367444557"/>
    <x v="2452"/>
    <b v="0"/>
    <x v="134"/>
    <b v="0"/>
    <s v="publishing/fiction"/>
    <x v="1972"/>
    <n v="46.733333333333334"/>
    <x v="5"/>
    <x v="26"/>
  </r>
  <r>
    <n v="3109"/>
    <x v="2450"/>
    <s v="Help us exceed our goal to convert the Sidney Auto Vue Drive-In from 35mm to digital. This will cost upwards of $75,000. Thank you!"/>
    <n v="26500"/>
    <n v="6633"/>
    <x v="3"/>
    <x v="0"/>
    <s v="USD"/>
    <n v="1409194810"/>
    <x v="2453"/>
    <b v="0"/>
    <x v="395"/>
    <b v="0"/>
    <s v="theater/spaces"/>
    <x v="1973"/>
    <n v="58.184210526315788"/>
    <x v="3"/>
    <x v="12"/>
  </r>
  <r>
    <n v="239"/>
    <x v="2451"/>
    <s v="Lovers Clint and Eli convey their conflicting perspectives of guilt and remorse while in the desolate Australian bush."/>
    <n v="1000"/>
    <n v="250"/>
    <x v="3"/>
    <x v="6"/>
    <s v="AUD"/>
    <n v="1446984000"/>
    <x v="2454"/>
    <b v="0"/>
    <x v="78"/>
    <b v="0"/>
    <s v="film &amp; video/drama"/>
    <x v="1974"/>
    <n v="50"/>
    <x v="4"/>
    <x v="30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x v="2455"/>
    <b v="0"/>
    <x v="460"/>
    <b v="0"/>
    <s v="theater/musical"/>
    <x v="1974"/>
    <n v="41.666666666666664"/>
    <x v="3"/>
    <x v="20"/>
  </r>
  <r>
    <n v="874"/>
    <x v="2453"/>
    <s v="Tachoir music has been described as &quot;Highly original compositions with dazzling improvisations by virtuoso musicians&quot; - The Times"/>
    <n v="3000"/>
    <n v="730"/>
    <x v="3"/>
    <x v="0"/>
    <s v="USD"/>
    <n v="1367676034"/>
    <x v="2456"/>
    <b v="0"/>
    <x v="262"/>
    <b v="0"/>
    <s v="music/jazz"/>
    <x v="1975"/>
    <n v="34.761904761904759"/>
    <x v="2"/>
    <x v="27"/>
  </r>
  <r>
    <n v="3959"/>
    <x v="2454"/>
    <s v="A free website for theatre on California's central coast - actors, auditions, &amp; shows in Santa Barbara, San Luis Obispo, &amp; Montetey."/>
    <n v="1200"/>
    <n v="292"/>
    <x v="3"/>
    <x v="0"/>
    <s v="USD"/>
    <n v="1411930556"/>
    <x v="2457"/>
    <b v="0"/>
    <x v="233"/>
    <b v="0"/>
    <s v="theater/plays"/>
    <x v="1975"/>
    <n v="24.333333333333332"/>
    <x v="3"/>
    <x v="4"/>
  </r>
  <r>
    <n v="3955"/>
    <x v="2455"/>
    <s v="FHE High School Theatre Booster Fund Raiser for Costumes --Fall Play Snow Queen and Spring Musical Once on this Island"/>
    <n v="1750"/>
    <n v="425"/>
    <x v="3"/>
    <x v="0"/>
    <s v="USD"/>
    <n v="1448745741"/>
    <x v="2458"/>
    <b v="0"/>
    <x v="278"/>
    <b v="0"/>
    <s v="theater/plays"/>
    <x v="1976"/>
    <n v="53.125"/>
    <x v="3"/>
    <x v="4"/>
  </r>
  <r>
    <n v="4010"/>
    <x v="2456"/>
    <s v="JUNTO Productions is proud to present our first production, the premiere of The Connection, a play by Jeffrey Paul."/>
    <n v="7200"/>
    <n v="1742"/>
    <x v="3"/>
    <x v="0"/>
    <s v="USD"/>
    <n v="1414348166"/>
    <x v="2459"/>
    <b v="0"/>
    <x v="235"/>
    <b v="0"/>
    <s v="theater/plays"/>
    <x v="1977"/>
    <n v="45.842105263157897"/>
    <x v="3"/>
    <x v="4"/>
  </r>
  <r>
    <n v="3967"/>
    <x v="2457"/>
    <s v="Ramsay Wise is painting the backdrops for the Maplewood Barn Theatre's summer 2017 production. He needs canvas and paint."/>
    <n v="1700"/>
    <n v="410"/>
    <x v="3"/>
    <x v="0"/>
    <s v="USD"/>
    <n v="1488783507"/>
    <x v="2460"/>
    <b v="0"/>
    <x v="183"/>
    <b v="0"/>
    <s v="theater/plays"/>
    <x v="1978"/>
    <n v="41"/>
    <x v="3"/>
    <x v="4"/>
  </r>
  <r>
    <n v="867"/>
    <x v="2458"/>
    <s v="MichÃ© Fambro records the long-awaited Jazz Crooner album.  Favorite standards, and soon-to-be classic originals in one memorable album."/>
    <n v="5000"/>
    <n v="1201"/>
    <x v="3"/>
    <x v="0"/>
    <s v="USD"/>
    <n v="1259643540"/>
    <x v="2461"/>
    <b v="0"/>
    <x v="234"/>
    <b v="0"/>
    <s v="music/jazz"/>
    <x v="1979"/>
    <n v="109.18181818181819"/>
    <x v="2"/>
    <x v="27"/>
  </r>
  <r>
    <n v="1783"/>
    <x v="2459"/>
    <s v="My Buddy Spirit and I, Ara, camping full time camera on hand for a bit over nine years. &quot;Hue of my Vision&quot; is our Photo Book."/>
    <n v="40000"/>
    <n v="9477"/>
    <x v="3"/>
    <x v="0"/>
    <s v="USD"/>
    <n v="1432248478"/>
    <x v="2462"/>
    <b v="1"/>
    <x v="167"/>
    <b v="0"/>
    <s v="photography/photobooks"/>
    <x v="1980"/>
    <n v="51.227027027027027"/>
    <x v="6"/>
    <x v="9"/>
  </r>
  <r>
    <n v="3051"/>
    <x v="2460"/>
    <s v="The ABC tour: 26 comedy-juggling shows in 26 different venues - chosen by YOU - each beginning with a different letter of the alphabet."/>
    <n v="3500"/>
    <n v="827"/>
    <x v="3"/>
    <x v="1"/>
    <s v="GBP"/>
    <n v="1486547945"/>
    <x v="2463"/>
    <b v="1"/>
    <x v="7"/>
    <b v="0"/>
    <s v="theater/spaces"/>
    <x v="1981"/>
    <n v="23.62857142857143"/>
    <x v="3"/>
    <x v="12"/>
  </r>
  <r>
    <n v="2596"/>
    <x v="2461"/>
    <s v="I'm bringing passion, talent, and most importantly some amazing gourmet food to the streets of Lethbridge and southern Alberta."/>
    <n v="35000"/>
    <n v="8256"/>
    <x v="3"/>
    <x v="7"/>
    <s v="CAD"/>
    <n v="1407427009"/>
    <x v="2464"/>
    <b v="0"/>
    <x v="295"/>
    <b v="0"/>
    <s v="food/food trucks"/>
    <x v="1982"/>
    <n v="305.77777777777777"/>
    <x v="7"/>
    <x v="37"/>
  </r>
  <r>
    <n v="3089"/>
    <x v="2462"/>
    <s v="A community space in Somerville, MA to celebrate the beautiful intersection of sports and creativity."/>
    <n v="25000"/>
    <n v="5854"/>
    <x v="3"/>
    <x v="0"/>
    <s v="USD"/>
    <n v="1468029540"/>
    <x v="2465"/>
    <b v="0"/>
    <x v="50"/>
    <b v="0"/>
    <s v="theater/spaces"/>
    <x v="1983"/>
    <n v="130.0888888888889"/>
    <x v="3"/>
    <x v="12"/>
  </r>
  <r>
    <n v="2880"/>
    <x v="2463"/>
    <s v="BELIEF leaves res &amp; crosses nations, swims the Atlantic, landing on Isle where Salish meets Gaelic, where humanity transcends barriers"/>
    <n v="12000"/>
    <n v="2800"/>
    <x v="3"/>
    <x v="0"/>
    <s v="USD"/>
    <n v="1440090300"/>
    <x v="2466"/>
    <b v="0"/>
    <x v="231"/>
    <b v="0"/>
    <s v="theater/plays"/>
    <x v="1984"/>
    <n v="96.551724137931032"/>
    <x v="3"/>
    <x v="4"/>
  </r>
  <r>
    <n v="150"/>
    <x v="2464"/>
    <s v="The untold story of Captain Robert April and the first launching of the starship U.S.S. Enterprise,  NCC-1701"/>
    <n v="130000"/>
    <n v="30112"/>
    <x v="1"/>
    <x v="0"/>
    <s v="USD"/>
    <n v="1432612382"/>
    <x v="2467"/>
    <b v="0"/>
    <x v="237"/>
    <b v="0"/>
    <s v="film &amp; video/science fiction"/>
    <x v="1985"/>
    <n v="449.43283582089555"/>
    <x v="4"/>
    <x v="22"/>
  </r>
  <r>
    <n v="593"/>
    <x v="2465"/>
    <s v="One Day Your Life May Just Depend on Staying Anonymous Online.  Or You Just May Not Want Google, Amazon Or The NSA Knowing Your Details"/>
    <n v="500"/>
    <n v="115"/>
    <x v="3"/>
    <x v="1"/>
    <s v="GBP"/>
    <n v="1428333345"/>
    <x v="2468"/>
    <b v="0"/>
    <x v="352"/>
    <b v="0"/>
    <s v="technology/web"/>
    <x v="1986"/>
    <n v="16.428571428571427"/>
    <x v="0"/>
    <x v="38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x v="2469"/>
    <b v="0"/>
    <x v="7"/>
    <b v="0"/>
    <s v="publishing/art books"/>
    <x v="1987"/>
    <n v="65.457142857142856"/>
    <x v="5"/>
    <x v="36"/>
  </r>
  <r>
    <n v="519"/>
    <x v="2467"/>
    <s v="&quot;When the dream of childhood is stolen... a nightmare is born&quot; A dark animated fantasy film by indie filmmaker M dot Strange."/>
    <n v="12001"/>
    <n v="2746"/>
    <x v="3"/>
    <x v="0"/>
    <s v="USD"/>
    <n v="1354699421"/>
    <x v="2470"/>
    <b v="0"/>
    <x v="251"/>
    <b v="0"/>
    <s v="film &amp; video/animation"/>
    <x v="1988"/>
    <n v="39.228571428571428"/>
    <x v="4"/>
    <x v="28"/>
  </r>
  <r>
    <n v="1017"/>
    <x v="2468"/>
    <s v="Enjoy high-quality sound and the possibility to control your smartphone and apps using custom voice commands and head movements."/>
    <n v="250000"/>
    <n v="57197"/>
    <x v="1"/>
    <x v="0"/>
    <s v="USD"/>
    <n v="1448125935"/>
    <x v="2471"/>
    <b v="0"/>
    <x v="497"/>
    <b v="0"/>
    <s v="technology/wearables"/>
    <x v="1989"/>
    <n v="161.11830985915492"/>
    <x v="0"/>
    <x v="3"/>
  </r>
  <r>
    <n v="3093"/>
    <x v="2469"/>
    <s v="Jump in the deep end of the provocative and darkly humourous, POOL (NO WATER)...to be performed in a Pool!  Directed by Gordon McCall."/>
    <n v="4000"/>
    <n v="910"/>
    <x v="3"/>
    <x v="7"/>
    <s v="CAD"/>
    <n v="1401595140"/>
    <x v="2472"/>
    <b v="0"/>
    <x v="118"/>
    <b v="0"/>
    <s v="theater/spaces"/>
    <x v="1990"/>
    <n v="53.529411764705884"/>
    <x v="3"/>
    <x v="12"/>
  </r>
  <r>
    <n v="2405"/>
    <x v="2470"/>
    <s v="We are the first gaming-themed food truck, bringing gourmet pub fare to the Jacksonville area."/>
    <n v="5000"/>
    <n v="1126"/>
    <x v="3"/>
    <x v="0"/>
    <s v="USD"/>
    <n v="1472911375"/>
    <x v="2473"/>
    <b v="0"/>
    <x v="135"/>
    <b v="0"/>
    <s v="food/food trucks"/>
    <x v="1991"/>
    <n v="56.3"/>
    <x v="7"/>
    <x v="37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x v="2474"/>
    <b v="0"/>
    <x v="233"/>
    <b v="0"/>
    <s v="theater/plays"/>
    <x v="1992"/>
    <n v="18.75"/>
    <x v="3"/>
    <x v="4"/>
  </r>
  <r>
    <n v="1330"/>
    <x v="2472"/>
    <s v="Outdoor play is essential. Wanderwatch helps to make it fun and safe! Fun for kids, great for parents. Time to Play!"/>
    <n v="35000"/>
    <n v="7873"/>
    <x v="1"/>
    <x v="0"/>
    <s v="USD"/>
    <n v="1467432000"/>
    <x v="2475"/>
    <b v="0"/>
    <x v="61"/>
    <b v="0"/>
    <s v="technology/wearables"/>
    <x v="1993"/>
    <n v="157.46"/>
    <x v="0"/>
    <x v="3"/>
  </r>
  <r>
    <n v="169"/>
    <x v="2473"/>
    <s v="Family is a short film about a father and son and two brothers who were separated by the Korean war and finally reunite after 60 years."/>
    <n v="2500"/>
    <n v="560"/>
    <x v="3"/>
    <x v="1"/>
    <s v="GBP"/>
    <n v="1413634059"/>
    <x v="2476"/>
    <b v="0"/>
    <x v="183"/>
    <b v="0"/>
    <s v="film &amp; video/drama"/>
    <x v="1994"/>
    <n v="56"/>
    <x v="4"/>
    <x v="30"/>
  </r>
  <r>
    <n v="910"/>
    <x v="2474"/>
    <s v="After the success of my first album &quot;A Very Hattie Christmas&quot; I'm coming back with my second album &quot;The Way We Used To Bee&quot;."/>
    <n v="550"/>
    <n v="123"/>
    <x v="3"/>
    <x v="1"/>
    <s v="GBP"/>
    <n v="1488546319"/>
    <x v="2477"/>
    <b v="0"/>
    <x v="78"/>
    <b v="0"/>
    <s v="music/jazz"/>
    <x v="1995"/>
    <n v="24.6"/>
    <x v="2"/>
    <x v="27"/>
  </r>
  <r>
    <n v="4057"/>
    <x v="2475"/>
    <s v="Exhilarating Double Bill uniting London premiere of THE TWELFTH BATTLE OF ISONZO &amp; thrilling revival of JUDITH: A PARTING FROM THE BODY"/>
    <n v="3500"/>
    <n v="775"/>
    <x v="3"/>
    <x v="1"/>
    <s v="GBP"/>
    <n v="1448492400"/>
    <x v="2478"/>
    <b v="0"/>
    <x v="460"/>
    <b v="0"/>
    <s v="theater/plays"/>
    <x v="1996"/>
    <n v="129.16666666666666"/>
    <x v="3"/>
    <x v="4"/>
  </r>
  <r>
    <n v="708"/>
    <x v="2476"/>
    <s v="Glowbelt is the world's first rectractable LED safety belt for fans of the great outdoors, fitness enthusiasts, children and more."/>
    <n v="40000"/>
    <n v="8837"/>
    <x v="3"/>
    <x v="1"/>
    <s v="GBP"/>
    <n v="1410616600"/>
    <x v="2479"/>
    <b v="0"/>
    <x v="80"/>
    <b v="0"/>
    <s v="technology/wearables"/>
    <x v="1997"/>
    <n v="23.948509485094849"/>
    <x v="0"/>
    <x v="3"/>
  </r>
  <r>
    <n v="1796"/>
    <x v="2477"/>
    <s v="Kenema is a stunning portrait photography book by British Photographer, Peter Dibdin, capturing community life in Kenema, Sierra Leone."/>
    <n v="19000"/>
    <n v="4190"/>
    <x v="3"/>
    <x v="1"/>
    <s v="GBP"/>
    <n v="1469356366"/>
    <x v="2480"/>
    <b v="1"/>
    <x v="349"/>
    <b v="0"/>
    <s v="photography/photobooks"/>
    <x v="1998"/>
    <n v="48.720930232558139"/>
    <x v="6"/>
    <x v="9"/>
  </r>
  <r>
    <n v="4053"/>
    <x v="2478"/>
    <s v="'Time at the Bar!' is a play written by Kieran Mellish, a student at Loughborough University and member of LSU Stage Society."/>
    <n v="500"/>
    <n v="110"/>
    <x v="3"/>
    <x v="1"/>
    <s v="GBP"/>
    <n v="1416081600"/>
    <x v="2481"/>
    <b v="0"/>
    <x v="312"/>
    <b v="0"/>
    <s v="theater/plays"/>
    <x v="1999"/>
    <n v="55"/>
    <x v="3"/>
    <x v="4"/>
  </r>
  <r>
    <n v="3842"/>
    <x v="2479"/>
    <s v="Follow the sell-out Tree Folk Theatre, as we lead you through The Tempest with masks, puppetry and live music! 15th July - 3rd August"/>
    <n v="5000"/>
    <n v="1097"/>
    <x v="3"/>
    <x v="1"/>
    <s v="GBP"/>
    <n v="1399809052"/>
    <x v="2482"/>
    <b v="1"/>
    <x v="232"/>
    <b v="0"/>
    <s v="theater/plays"/>
    <x v="2000"/>
    <n v="47.695652173913047"/>
    <x v="3"/>
    <x v="4"/>
  </r>
  <r>
    <n v="485"/>
    <x v="2480"/>
    <s v="Last few days to make this toon a reality! 5 funny toons for YOU! See the pilot episode here!"/>
    <n v="37956"/>
    <n v="8315.01"/>
    <x v="3"/>
    <x v="1"/>
    <s v="GBP"/>
    <n v="1368792499"/>
    <x v="2483"/>
    <b v="0"/>
    <x v="211"/>
    <b v="0"/>
    <s v="film &amp; video/animation"/>
    <x v="2001"/>
    <n v="66.520080000000007"/>
    <x v="4"/>
    <x v="28"/>
  </r>
  <r>
    <n v="2745"/>
    <x v="2481"/>
    <s v="A spunky little girl, driven by a love of pumpkin pie, overcomes her fears and serendipitiously discovers what she'll be for Halloween"/>
    <n v="8000"/>
    <n v="1751"/>
    <x v="3"/>
    <x v="0"/>
    <s v="USD"/>
    <n v="1342309368"/>
    <x v="2484"/>
    <b v="0"/>
    <x v="137"/>
    <b v="0"/>
    <s v="publishing/children's books"/>
    <x v="2002"/>
    <n v="35.734693877551024"/>
    <x v="5"/>
    <x v="32"/>
  </r>
  <r>
    <n v="2917"/>
    <x v="2482"/>
    <s v="Cross dressing, cross gartering, crossed swords. Cross a bridge and come see this fantastically fun rendition of Twelfth Night"/>
    <n v="2000"/>
    <n v="437"/>
    <x v="3"/>
    <x v="0"/>
    <s v="USD"/>
    <n v="1442381847"/>
    <x v="2485"/>
    <b v="0"/>
    <x v="297"/>
    <b v="0"/>
    <s v="theater/plays"/>
    <x v="2003"/>
    <n v="48.555555555555557"/>
    <x v="3"/>
    <x v="4"/>
  </r>
  <r>
    <n v="1683"/>
    <x v="2483"/>
    <s v="Rendre tÃ©moignage de ce que Dieu fait chaque jour pour moi et venir en  aide  aux autres, c'est  mon but."/>
    <n v="3500"/>
    <n v="760"/>
    <x v="2"/>
    <x v="3"/>
    <s v="EUR"/>
    <n v="1491590738"/>
    <x v="2486"/>
    <b v="0"/>
    <x v="183"/>
    <b v="0"/>
    <s v="music/faith"/>
    <x v="2004"/>
    <n v="76"/>
    <x v="2"/>
    <x v="21"/>
  </r>
  <r>
    <n v="4083"/>
    <x v="2484"/>
    <s v="Condemned to death for Collaboration with the Nazis, popular French Singer &amp; Entertainer Maurice Chevalier tells his side of the story"/>
    <n v="3500"/>
    <n v="759"/>
    <x v="3"/>
    <x v="0"/>
    <s v="USD"/>
    <n v="1452795416"/>
    <x v="2487"/>
    <b v="0"/>
    <x v="460"/>
    <b v="0"/>
    <s v="theater/plays"/>
    <x v="2005"/>
    <n v="126.5"/>
    <x v="3"/>
    <x v="4"/>
  </r>
  <r>
    <n v="672"/>
    <x v="2485"/>
    <s v="Fashion accessories used to instantly link with people you meet and exchange contact info, money, documents, media and so much more."/>
    <n v="50000"/>
    <n v="10814"/>
    <x v="3"/>
    <x v="0"/>
    <s v="USD"/>
    <n v="1420088340"/>
    <x v="2488"/>
    <b v="0"/>
    <x v="296"/>
    <b v="0"/>
    <s v="technology/wearables"/>
    <x v="2006"/>
    <n v="50.29767441860465"/>
    <x v="0"/>
    <x v="3"/>
  </r>
  <r>
    <n v="467"/>
    <x v="2486"/>
    <s v="Unfiltered + uncensored radio hosts Kris and Berman, create an adult animated series based on the mock lives of prank call characters."/>
    <n v="20000"/>
    <n v="4315"/>
    <x v="3"/>
    <x v="0"/>
    <s v="USD"/>
    <n v="1348849134"/>
    <x v="2489"/>
    <b v="0"/>
    <x v="127"/>
    <b v="0"/>
    <s v="film &amp; video/animation"/>
    <x v="2007"/>
    <n v="110.64102564102564"/>
    <x v="4"/>
    <x v="28"/>
  </r>
  <r>
    <n v="3893"/>
    <x v="2487"/>
    <s v="An inspiring story of a young girl's journey from childhood to adulthood told through monologue, dialogue, poetry and music and dance."/>
    <n v="50000"/>
    <n v="10775"/>
    <x v="3"/>
    <x v="0"/>
    <s v="USD"/>
    <n v="1404194400"/>
    <x v="2490"/>
    <b v="0"/>
    <x v="109"/>
    <b v="0"/>
    <s v="theater/plays"/>
    <x v="2008"/>
    <n v="128.27380952380952"/>
    <x v="3"/>
    <x v="4"/>
  </r>
  <r>
    <n v="669"/>
    <x v="2488"/>
    <s v="Beautiful automatic watches, made for every moment._x000a_Sports, business, casual.....it fits every moment of your life."/>
    <n v="200000"/>
    <n v="43015"/>
    <x v="3"/>
    <x v="10"/>
    <s v="SEK"/>
    <n v="1467817258"/>
    <x v="2491"/>
    <b v="0"/>
    <x v="24"/>
    <b v="0"/>
    <s v="technology/wearables"/>
    <x v="2009"/>
    <n v="1536.25"/>
    <x v="0"/>
    <x v="3"/>
  </r>
  <r>
    <n v="3737"/>
    <x v="1067"/>
    <s v="The ASU Theatre and Shakespeare Club presents Measure For Measure directed by Jordyn Ochser."/>
    <n v="700"/>
    <n v="150"/>
    <x v="3"/>
    <x v="0"/>
    <s v="USD"/>
    <n v="1447311540"/>
    <x v="2492"/>
    <b v="0"/>
    <x v="198"/>
    <b v="0"/>
    <s v="theater/plays"/>
    <x v="2010"/>
    <n v="37.5"/>
    <x v="3"/>
    <x v="4"/>
  </r>
  <r>
    <n v="4104"/>
    <x v="2489"/>
    <s v="PETER PAN, written by Ebony Rattle, is a new retelling of the classic play by J.M. Barrie about a boy who refused to grow up."/>
    <n v="3000"/>
    <n v="641"/>
    <x v="3"/>
    <x v="6"/>
    <s v="AUD"/>
    <n v="1477550434"/>
    <x v="2493"/>
    <b v="0"/>
    <x v="103"/>
    <b v="0"/>
    <s v="theater/plays"/>
    <x v="2011"/>
    <n v="45.785714285714285"/>
    <x v="3"/>
    <x v="4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x v="2494"/>
    <b v="0"/>
    <x v="370"/>
    <b v="0"/>
    <s v="technology/web"/>
    <x v="2012"/>
    <n v="105.93388429752066"/>
    <x v="0"/>
    <x v="38"/>
  </r>
  <r>
    <n v="1771"/>
    <x v="2491"/>
    <s v="Photographic book on the historic oil region of Pennsylvania where Edwin Drake drilled the well that started the modern oil industry."/>
    <n v="4200"/>
    <n v="895"/>
    <x v="3"/>
    <x v="1"/>
    <s v="GBP"/>
    <n v="1414107040"/>
    <x v="2495"/>
    <b v="1"/>
    <x v="36"/>
    <b v="0"/>
    <s v="photography/photobooks"/>
    <x v="2013"/>
    <n v="35.799999999999997"/>
    <x v="6"/>
    <x v="9"/>
  </r>
  <r>
    <n v="3843"/>
    <x v="2492"/>
    <s v="Vengeance Can Wait navigates Japanese sub-culture as it charts a dark, twisted and touching, â€œdifferentâ€ kind of love story."/>
    <n v="5000"/>
    <n v="1065"/>
    <x v="3"/>
    <x v="0"/>
    <s v="USD"/>
    <n v="1401587064"/>
    <x v="2496"/>
    <b v="1"/>
    <x v="108"/>
    <b v="0"/>
    <s v="theater/plays"/>
    <x v="2014"/>
    <n v="56.05263157894737"/>
    <x v="3"/>
    <x v="4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x v="2497"/>
    <b v="0"/>
    <x v="73"/>
    <b v="0"/>
    <s v="publishing/art books"/>
    <x v="2015"/>
    <n v="108.05084745762711"/>
    <x v="5"/>
    <x v="36"/>
  </r>
  <r>
    <n v="1737"/>
    <x v="2494"/>
    <s v="An instrumental project in which all songs are incorporated around the healing power of our God. Used for times of prayer &amp; devotion"/>
    <n v="4000"/>
    <n v="850"/>
    <x v="3"/>
    <x v="0"/>
    <s v="USD"/>
    <n v="1437432392"/>
    <x v="2498"/>
    <b v="0"/>
    <x v="134"/>
    <b v="0"/>
    <s v="music/faith"/>
    <x v="2015"/>
    <n v="56.666666666666664"/>
    <x v="2"/>
    <x v="21"/>
  </r>
  <r>
    <n v="1984"/>
    <x v="2495"/>
    <s v="Does love lasts longer than &quot;Love Locks&quot; ?_x000a__x000a_A photographic journey into the lives of these 'love-locked' couples."/>
    <n v="15000"/>
    <n v="3172"/>
    <x v="3"/>
    <x v="0"/>
    <s v="USD"/>
    <n v="1417377481"/>
    <x v="2499"/>
    <b v="0"/>
    <x v="352"/>
    <b v="0"/>
    <s v="photography/people"/>
    <x v="2016"/>
    <n v="453.14285714285717"/>
    <x v="6"/>
    <x v="35"/>
  </r>
  <r>
    <n v="3972"/>
    <x v="2496"/>
    <s v="We're a horror based theatre company in Oklahoma City beginning our first season of shows."/>
    <n v="1000"/>
    <n v="211"/>
    <x v="3"/>
    <x v="0"/>
    <s v="USD"/>
    <n v="1423186634"/>
    <x v="2500"/>
    <b v="0"/>
    <x v="278"/>
    <b v="0"/>
    <s v="theater/plays"/>
    <x v="2017"/>
    <n v="26.375"/>
    <x v="3"/>
    <x v="4"/>
  </r>
  <r>
    <n v="181"/>
    <x v="2497"/>
    <s v="Christina has been suffering with flash backs and some very disturbing nightmares and realises that it is more than just nightmares."/>
    <n v="3423"/>
    <n v="722"/>
    <x v="3"/>
    <x v="1"/>
    <s v="GBP"/>
    <n v="1434995295"/>
    <x v="2501"/>
    <b v="0"/>
    <x v="198"/>
    <b v="0"/>
    <s v="film &amp; video/drama"/>
    <x v="2018"/>
    <n v="180.5"/>
    <x v="4"/>
    <x v="30"/>
  </r>
  <r>
    <n v="922"/>
    <x v="2498"/>
    <s v="Our goal is to help educate the world about jazz and its components; how it relates to love, romance, and success."/>
    <n v="27000"/>
    <n v="5680"/>
    <x v="3"/>
    <x v="0"/>
    <s v="USD"/>
    <n v="1412167393"/>
    <x v="2502"/>
    <b v="0"/>
    <x v="119"/>
    <b v="0"/>
    <s v="music/jazz"/>
    <x v="2019"/>
    <n v="189.33333333333334"/>
    <x v="2"/>
    <x v="27"/>
  </r>
  <r>
    <n v="2655"/>
    <x v="2499"/>
    <s v="Thank you for your support!"/>
    <n v="15000"/>
    <n v="3155"/>
    <x v="1"/>
    <x v="0"/>
    <s v="USD"/>
    <n v="1455048000"/>
    <x v="2503"/>
    <b v="0"/>
    <x v="249"/>
    <b v="0"/>
    <s v="technology/space exploration"/>
    <x v="2020"/>
    <n v="73.372093023255815"/>
    <x v="0"/>
    <x v="5"/>
  </r>
  <r>
    <n v="3135"/>
    <x v="2500"/>
    <s v="SEVEN tells the true stories of 7 women who bravely fought for the well-being of women, families, and children around the globe."/>
    <n v="777"/>
    <n v="162"/>
    <x v="2"/>
    <x v="0"/>
    <s v="USD"/>
    <n v="1491277121"/>
    <x v="2504"/>
    <b v="0"/>
    <x v="352"/>
    <b v="0"/>
    <s v="theater/plays"/>
    <x v="2021"/>
    <n v="23.142857142857142"/>
    <x v="3"/>
    <x v="4"/>
  </r>
  <r>
    <n v="2896"/>
    <x v="2501"/>
    <s v="&quot;Miracle on 34th Street&quot; is about faith and believing in others. _x000a_We believe. Do you?"/>
    <n v="3000"/>
    <n v="625"/>
    <x v="3"/>
    <x v="0"/>
    <s v="USD"/>
    <n v="1481522400"/>
    <x v="2505"/>
    <b v="0"/>
    <x v="233"/>
    <b v="0"/>
    <s v="theater/plays"/>
    <x v="2022"/>
    <n v="52.083333333333336"/>
    <x v="3"/>
    <x v="4"/>
  </r>
  <r>
    <n v="2324"/>
    <x v="2502"/>
    <s v="A city centre shop selling great locally made food with room to chat and learn about eachother."/>
    <n v="7500"/>
    <n v="1555"/>
    <x v="2"/>
    <x v="1"/>
    <s v="GBP"/>
    <n v="1490559285"/>
    <x v="2506"/>
    <b v="0"/>
    <x v="221"/>
    <b v="0"/>
    <s v="food/small batch"/>
    <x v="2023"/>
    <n v="25.491803278688526"/>
    <x v="7"/>
    <x v="11"/>
  </r>
  <r>
    <n v="1165"/>
    <x v="2503"/>
    <s v="Join us in transforming Dreamy Creations truck into a food truck so we can bring you the most delicious cupcakes to your neighborhood!"/>
    <n v="10000"/>
    <n v="2070.5"/>
    <x v="3"/>
    <x v="0"/>
    <s v="USD"/>
    <n v="1404623330"/>
    <x v="2507"/>
    <b v="0"/>
    <x v="36"/>
    <b v="0"/>
    <s v="food/food trucks"/>
    <x v="2024"/>
    <n v="82.82"/>
    <x v="7"/>
    <x v="37"/>
  </r>
  <r>
    <n v="1594"/>
    <x v="2504"/>
    <s v="I photograph my love of New Orleans, create canvases and share those memories with you."/>
    <n v="1000"/>
    <n v="205"/>
    <x v="3"/>
    <x v="0"/>
    <s v="USD"/>
    <n v="1463329260"/>
    <x v="2508"/>
    <b v="0"/>
    <x v="183"/>
    <b v="0"/>
    <s v="photography/places"/>
    <x v="2025"/>
    <n v="20.5"/>
    <x v="6"/>
    <x v="24"/>
  </r>
  <r>
    <n v="1800"/>
    <x v="2505"/>
    <s v="Shot over 3 years in the U.K &amp; U.S, and featured in press worldwide, we need your help to back the highly anticipated Sikh Project book"/>
    <n v="46260"/>
    <n v="9460"/>
    <x v="3"/>
    <x v="1"/>
    <s v="GBP"/>
    <n v="1476109970"/>
    <x v="2509"/>
    <b v="1"/>
    <x v="210"/>
    <b v="0"/>
    <s v="photography/photobooks"/>
    <x v="2026"/>
    <n v="83.716814159292042"/>
    <x v="6"/>
    <x v="9"/>
  </r>
  <r>
    <n v="2942"/>
    <x v="2506"/>
    <s v="YOUR community theatre:  provide a facility that is usable for presentation of movies, live music, live theatre and community events"/>
    <n v="200000"/>
    <n v="40850"/>
    <x v="3"/>
    <x v="7"/>
    <s v="CAD"/>
    <n v="1450297080"/>
    <x v="2510"/>
    <b v="0"/>
    <x v="404"/>
    <b v="0"/>
    <s v="theater/spaces"/>
    <x v="2027"/>
    <n v="202.22772277227722"/>
    <x v="3"/>
    <x v="12"/>
  </r>
  <r>
    <n v="1424"/>
    <x v="2507"/>
    <s v="A short book of practical mantras that can be used every day of the week. Mantras are cogwheels of universal engines."/>
    <n v="7500"/>
    <n v="1527"/>
    <x v="3"/>
    <x v="0"/>
    <s v="USD"/>
    <n v="1479233602"/>
    <x v="2511"/>
    <b v="0"/>
    <x v="103"/>
    <b v="0"/>
    <s v="publishing/translations"/>
    <x v="2028"/>
    <n v="109.07142857142857"/>
    <x v="5"/>
    <x v="39"/>
  </r>
  <r>
    <n v="1785"/>
    <x v="2508"/>
    <s v="A book about a school bus converted into a living space, and the adventure shared by friends on its maiden voyage."/>
    <n v="24000"/>
    <n v="4853"/>
    <x v="3"/>
    <x v="0"/>
    <s v="USD"/>
    <n v="1413417600"/>
    <x v="2512"/>
    <b v="1"/>
    <x v="116"/>
    <b v="0"/>
    <s v="photography/photobooks"/>
    <x v="2029"/>
    <n v="44.935185185185183"/>
    <x v="6"/>
    <x v="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x v="2513"/>
    <b v="0"/>
    <x v="163"/>
    <b v="0"/>
    <s v="music/faith"/>
    <x v="2030"/>
    <n v="114.81818181818181"/>
    <x v="2"/>
    <x v="21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x v="2514"/>
    <b v="0"/>
    <x v="183"/>
    <b v="0"/>
    <s v="theater/plays"/>
    <x v="2031"/>
    <n v="50.4"/>
    <x v="3"/>
    <x v="4"/>
  </r>
  <r>
    <n v="882"/>
    <x v="2510"/>
    <s v="This Full length Album Needs the real living record life. It took us 4 hard years, countless deaths and several studios but we won."/>
    <n v="1500"/>
    <n v="302"/>
    <x v="3"/>
    <x v="0"/>
    <s v="USD"/>
    <n v="1315341550"/>
    <x v="2515"/>
    <b v="0"/>
    <x v="103"/>
    <b v="0"/>
    <s v="music/indie rock"/>
    <x v="2032"/>
    <n v="21.571428571428573"/>
    <x v="2"/>
    <x v="13"/>
  </r>
  <r>
    <n v="3739"/>
    <x v="2511"/>
    <s v="Jonny Labey (Eastenders) leads this poetic production as WWI poet Rupert Brooke, in this dynamic, moving portrait of a flawed genius."/>
    <n v="4000"/>
    <n v="805"/>
    <x v="3"/>
    <x v="1"/>
    <s v="GBP"/>
    <n v="1468752468"/>
    <x v="2516"/>
    <b v="0"/>
    <x v="278"/>
    <b v="0"/>
    <s v="theater/plays"/>
    <x v="2033"/>
    <n v="100.625"/>
    <x v="3"/>
    <x v="4"/>
  </r>
  <r>
    <n v="1880"/>
    <x v="2512"/>
    <s v="Sim Betting Football is the only football (soccer) betting simulation  game."/>
    <n v="5000"/>
    <n v="1004"/>
    <x v="3"/>
    <x v="1"/>
    <s v="GBP"/>
    <n v="1459341380"/>
    <x v="2517"/>
    <b v="0"/>
    <x v="133"/>
    <b v="0"/>
    <s v="games/mobile games"/>
    <x v="2034"/>
    <n v="41.833333333333336"/>
    <x v="1"/>
    <x v="25"/>
  </r>
  <r>
    <n v="179"/>
    <x v="2513"/>
    <s v="A feature-length film about how three people survive in a diseased world."/>
    <n v="1000"/>
    <n v="200"/>
    <x v="3"/>
    <x v="0"/>
    <s v="USD"/>
    <n v="1457056555"/>
    <x v="2518"/>
    <b v="0"/>
    <x v="312"/>
    <b v="0"/>
    <s v="film &amp; video/drama"/>
    <x v="2035"/>
    <n v="100"/>
    <x v="4"/>
    <x v="30"/>
  </r>
  <r>
    <n v="3632"/>
    <x v="2514"/>
    <s v="A professional musical revue. First performed in 2013 as a short tour, to be embarking on a full length tour across the UK in 2015!"/>
    <n v="500"/>
    <n v="100"/>
    <x v="3"/>
    <x v="1"/>
    <s v="GBP"/>
    <n v="1416781749"/>
    <x v="2519"/>
    <b v="0"/>
    <x v="215"/>
    <b v="0"/>
    <s v="theater/musical"/>
    <x v="2035"/>
    <n v="100"/>
    <x v="3"/>
    <x v="20"/>
  </r>
  <r>
    <n v="3982"/>
    <x v="2515"/>
    <s v="Sex, deception, addiction, life. _x000a_A quality piece of relevant theatre at one of London's most vibrant and respected fringe theatres."/>
    <n v="850"/>
    <n v="170"/>
    <x v="3"/>
    <x v="1"/>
    <s v="GBP"/>
    <n v="1436297180"/>
    <x v="2520"/>
    <b v="0"/>
    <x v="78"/>
    <b v="0"/>
    <s v="theater/plays"/>
    <x v="2035"/>
    <n v="34"/>
    <x v="3"/>
    <x v="4"/>
  </r>
  <r>
    <n v="3991"/>
    <x v="2516"/>
    <s v="North Texas first actor-driven theatre company needs your help"/>
    <n v="500"/>
    <n v="100"/>
    <x v="3"/>
    <x v="0"/>
    <s v="USD"/>
    <n v="1433086082"/>
    <x v="2521"/>
    <b v="0"/>
    <x v="215"/>
    <b v="0"/>
    <s v="theater/plays"/>
    <x v="2035"/>
    <n v="100"/>
    <x v="3"/>
    <x v="4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x v="2522"/>
    <b v="0"/>
    <x v="231"/>
    <b v="0"/>
    <s v="theater/spaces"/>
    <x v="2036"/>
    <n v="272.58620689655174"/>
    <x v="3"/>
    <x v="12"/>
  </r>
  <r>
    <n v="1335"/>
    <x v="2518"/>
    <s v="Dial up your performance with UB Fit: 1st wearable resistance technology that allows you to tone muscles while doing a cardio workout"/>
    <n v="25000"/>
    <n v="4940"/>
    <x v="1"/>
    <x v="0"/>
    <s v="USD"/>
    <n v="1449354502"/>
    <x v="2523"/>
    <b v="0"/>
    <x v="224"/>
    <b v="0"/>
    <s v="technology/wearables"/>
    <x v="2037"/>
    <n v="308.75"/>
    <x v="0"/>
    <x v="3"/>
  </r>
  <r>
    <n v="2857"/>
    <x v="2519"/>
    <s v="Somos una compaÃ±Ã­a de teatro independiente. Y en el 2017 queremos arrancar con el montaje de 3 obras._x000a_3 elencos, 3 espacios."/>
    <n v="38000"/>
    <n v="7500"/>
    <x v="3"/>
    <x v="18"/>
    <s v="MXN"/>
    <n v="1487613600"/>
    <x v="2524"/>
    <b v="0"/>
    <x v="134"/>
    <b v="0"/>
    <s v="theater/plays"/>
    <x v="2038"/>
    <n v="500"/>
    <x v="3"/>
    <x v="4"/>
  </r>
  <r>
    <n v="3803"/>
    <x v="2520"/>
    <s v="A fully orchestrated concept album of Benjamin Button the Musical!"/>
    <n v="12000"/>
    <n v="2358"/>
    <x v="3"/>
    <x v="0"/>
    <s v="USD"/>
    <n v="1457133568"/>
    <x v="2525"/>
    <b v="0"/>
    <x v="390"/>
    <b v="0"/>
    <s v="theater/musical"/>
    <x v="2039"/>
    <n v="58.95"/>
    <x v="3"/>
    <x v="20"/>
  </r>
  <r>
    <n v="1764"/>
    <x v="2521"/>
    <s v="Individual sportspeople are masters of their own destiny. This book is a gritty behind the scenes look at boxers striving for success"/>
    <n v="11000"/>
    <n v="2156"/>
    <x v="3"/>
    <x v="1"/>
    <s v="GBP"/>
    <n v="1407065979"/>
    <x v="2526"/>
    <b v="1"/>
    <x v="127"/>
    <b v="0"/>
    <s v="photography/photobooks"/>
    <x v="2040"/>
    <n v="55.282051282051285"/>
    <x v="6"/>
    <x v="9"/>
  </r>
  <r>
    <n v="3063"/>
    <x v="2522"/>
    <s v="Members of the local Miami music scene are putting together a venue/creative space in Kendall!"/>
    <n v="3000"/>
    <n v="587"/>
    <x v="3"/>
    <x v="0"/>
    <s v="USD"/>
    <n v="1477174138"/>
    <x v="2527"/>
    <b v="0"/>
    <x v="232"/>
    <b v="0"/>
    <s v="theater/spaces"/>
    <x v="2041"/>
    <n v="25.521739130434781"/>
    <x v="3"/>
    <x v="12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x v="2528"/>
    <b v="0"/>
    <x v="247"/>
    <b v="0"/>
    <s v="film &amp; video/animation"/>
    <x v="2042"/>
    <n v="55.457142857142856"/>
    <x v="4"/>
    <x v="28"/>
  </r>
  <r>
    <n v="4064"/>
    <x v="2524"/>
    <s v="We are mounting a production of Neil Simon's brilliant comedy, The Odd Couple, and need your help to make it as wonderful as we can."/>
    <n v="2000"/>
    <n v="385"/>
    <x v="3"/>
    <x v="6"/>
    <s v="AUD"/>
    <n v="1430316426"/>
    <x v="2529"/>
    <b v="0"/>
    <x v="460"/>
    <b v="0"/>
    <s v="theater/plays"/>
    <x v="2043"/>
    <n v="64.166666666666671"/>
    <x v="3"/>
    <x v="4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x v="2530"/>
    <b v="0"/>
    <x v="278"/>
    <b v="0"/>
    <s v="food/food trucks"/>
    <x v="2044"/>
    <n v="358.875"/>
    <x v="7"/>
    <x v="37"/>
  </r>
  <r>
    <n v="2883"/>
    <x v="2526"/>
    <s v="Ticket sales benefit Bedford Hills Maximum Security Prison, Women's College Program Library. Presented by Theater For The New City."/>
    <n v="10000"/>
    <n v="1908"/>
    <x v="3"/>
    <x v="0"/>
    <s v="USD"/>
    <n v="1454734740"/>
    <x v="2531"/>
    <b v="0"/>
    <x v="78"/>
    <b v="0"/>
    <s v="theater/plays"/>
    <x v="2045"/>
    <n v="381.6"/>
    <x v="3"/>
    <x v="4"/>
  </r>
  <r>
    <n v="2753"/>
    <x v="2527"/>
    <s v="Written by my daughter and myself, illustrated by Jack Wiens. Everything is complete except for publishing."/>
    <n v="2000"/>
    <n v="380"/>
    <x v="3"/>
    <x v="0"/>
    <s v="USD"/>
    <n v="1346017023"/>
    <x v="2532"/>
    <b v="0"/>
    <x v="278"/>
    <b v="0"/>
    <s v="publishing/children's books"/>
    <x v="2046"/>
    <n v="47.5"/>
    <x v="5"/>
    <x v="32"/>
  </r>
  <r>
    <n v="2657"/>
    <x v="2528"/>
    <s v="Miles, a team of citizen scientists is reaching for the moon. We've bootstrapped our way to the top and now we need your help."/>
    <n v="30000"/>
    <n v="5621.38"/>
    <x v="1"/>
    <x v="0"/>
    <s v="USD"/>
    <n v="1470187800"/>
    <x v="2533"/>
    <b v="0"/>
    <x v="73"/>
    <b v="0"/>
    <s v="technology/space exploration"/>
    <x v="2047"/>
    <n v="95.277627118644077"/>
    <x v="0"/>
    <x v="5"/>
  </r>
  <r>
    <n v="665"/>
    <x v="2529"/>
    <s v="Culbox is an Open Source Wrist Watch for Arduino with built in Bluetooth and bunch of Hi-Tech sensors and tons of features for Makers"/>
    <n v="10000"/>
    <n v="1864"/>
    <x v="3"/>
    <x v="0"/>
    <s v="USD"/>
    <n v="1484327061"/>
    <x v="2534"/>
    <b v="0"/>
    <x v="233"/>
    <b v="0"/>
    <s v="technology/wearables"/>
    <x v="2048"/>
    <n v="155.33333333333334"/>
    <x v="0"/>
    <x v="3"/>
  </r>
  <r>
    <n v="2515"/>
    <x v="2530"/>
    <s v="The Barrel Room SF is moving to a new location in San Francisco with a 60-seat restaurant &amp; full liquor. Help us make our move amazing!"/>
    <n v="5000"/>
    <n v="930"/>
    <x v="3"/>
    <x v="0"/>
    <s v="USD"/>
    <n v="1424635753"/>
    <x v="2535"/>
    <b v="0"/>
    <x v="233"/>
    <b v="0"/>
    <s v="food/restaurants"/>
    <x v="2049"/>
    <n v="77.5"/>
    <x v="7"/>
    <x v="40"/>
  </r>
  <r>
    <n v="1094"/>
    <x v="2531"/>
    <s v="An action racing game for iOS. Set in a steampunk world, players battle their way to the finish line on customizable rocket engines!"/>
    <n v="18000"/>
    <n v="3294.01"/>
    <x v="3"/>
    <x v="0"/>
    <s v="USD"/>
    <n v="1318180033"/>
    <x v="2536"/>
    <b v="0"/>
    <x v="295"/>
    <b v="0"/>
    <s v="games/video games"/>
    <x v="2050"/>
    <n v="122.00037037037038"/>
    <x v="1"/>
    <x v="29"/>
  </r>
  <r>
    <n v="866"/>
    <x v="2532"/>
    <s v="Drivetime heads to Cali for summer tour supported by @Smoothjazz.com &amp; @JJZPhilly  #Spaghettini #The Roxy"/>
    <n v="3500"/>
    <n v="640"/>
    <x v="3"/>
    <x v="0"/>
    <s v="USD"/>
    <n v="1425136200"/>
    <x v="2537"/>
    <b v="0"/>
    <x v="234"/>
    <b v="0"/>
    <s v="music/jazz"/>
    <x v="2051"/>
    <n v="58.18181818181818"/>
    <x v="2"/>
    <x v="27"/>
  </r>
  <r>
    <n v="1415"/>
    <x v="2533"/>
    <s v="This is a Series of 6 Books on Blessed Oscar A. Romero`s Writings. This Project will help to pay the translation costs of Volume 2."/>
    <n v="4400"/>
    <n v="800"/>
    <x v="3"/>
    <x v="0"/>
    <s v="USD"/>
    <n v="1439741591"/>
    <x v="2538"/>
    <b v="0"/>
    <x v="297"/>
    <b v="0"/>
    <s v="publishing/translations"/>
    <x v="2052"/>
    <n v="88.888888888888886"/>
    <x v="5"/>
    <x v="39"/>
  </r>
  <r>
    <n v="860"/>
    <x v="253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39"/>
    <b v="0"/>
    <x v="201"/>
    <b v="0"/>
    <s v="music/jazz"/>
    <x v="2053"/>
    <n v="52.916666666666664"/>
    <x v="2"/>
    <x v="27"/>
  </r>
  <r>
    <n v="3738"/>
    <x v="2535"/>
    <s v="A filmic, fast-paced exploration of trust, making its debut at Camden People's Theatre this July."/>
    <n v="1500"/>
    <n v="270"/>
    <x v="3"/>
    <x v="1"/>
    <s v="GBP"/>
    <n v="1405461600"/>
    <x v="2540"/>
    <b v="0"/>
    <x v="460"/>
    <b v="0"/>
    <s v="theater/plays"/>
    <x v="2054"/>
    <n v="45"/>
    <x v="3"/>
    <x v="4"/>
  </r>
  <r>
    <n v="3980"/>
    <x v="2536"/>
    <s v="Itâ€™s your favorite classic with a twist. This summer, Chicago youth recreate Romeo and Juliet in The Mesh-n-Groove annual production!"/>
    <n v="2500"/>
    <n v="450"/>
    <x v="3"/>
    <x v="0"/>
    <s v="USD"/>
    <n v="1404570147"/>
    <x v="2541"/>
    <b v="0"/>
    <x v="352"/>
    <b v="0"/>
    <s v="theater/plays"/>
    <x v="2054"/>
    <n v="64.285714285714292"/>
    <x v="3"/>
    <x v="4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x v="2542"/>
    <b v="0"/>
    <x v="231"/>
    <b v="0"/>
    <s v="games/video games"/>
    <x v="2055"/>
    <n v="74.206896551724142"/>
    <x v="1"/>
    <x v="29"/>
  </r>
  <r>
    <n v="3740"/>
    <x v="2538"/>
    <s v="Savage in Limbo is the pilot production of dasGROUP Theatre; a Dallas-based production company with an eye for grit &amp; love of theatre."/>
    <n v="2000"/>
    <n v="358"/>
    <x v="3"/>
    <x v="0"/>
    <s v="USD"/>
    <n v="1407808438"/>
    <x v="2543"/>
    <b v="0"/>
    <x v="103"/>
    <b v="0"/>
    <s v="theater/plays"/>
    <x v="2056"/>
    <n v="25.571428571428573"/>
    <x v="3"/>
    <x v="4"/>
  </r>
  <r>
    <n v="967"/>
    <x v="2539"/>
    <s v="Better Beanie is the new therapeutic wearable designed to assist you while keeping your hands free."/>
    <n v="20000"/>
    <n v="3562"/>
    <x v="3"/>
    <x v="0"/>
    <s v="USD"/>
    <n v="1461301574"/>
    <x v="2544"/>
    <b v="0"/>
    <x v="248"/>
    <b v="0"/>
    <s v="technology/wearables"/>
    <x v="2057"/>
    <n v="43.97530864197531"/>
    <x v="0"/>
    <x v="3"/>
  </r>
  <r>
    <n v="1238"/>
    <x v="2540"/>
    <s v="The purpose of the album is to pull from many differenet genres but to express life circumstances to reach everyday people through song"/>
    <n v="1000"/>
    <n v="178"/>
    <x v="1"/>
    <x v="0"/>
    <s v="USD"/>
    <n v="1312641536"/>
    <x v="2545"/>
    <b v="0"/>
    <x v="5"/>
    <b v="0"/>
    <s v="music/world music"/>
    <x v="2058"/>
    <n v="59.333333333333336"/>
    <x v="2"/>
    <x v="33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x v="2546"/>
    <b v="0"/>
    <x v="118"/>
    <b v="0"/>
    <s v="theater/plays"/>
    <x v="2059"/>
    <n v="36.588235294117645"/>
    <x v="3"/>
    <x v="4"/>
  </r>
  <r>
    <n v="3860"/>
    <x v="2542"/>
    <s v="The unproduced screenplay by Tennessee Williams is given life for the first time on a Twin Cities stage by an ensemble of local actors."/>
    <n v="6000"/>
    <n v="1060"/>
    <x v="3"/>
    <x v="0"/>
    <s v="USD"/>
    <n v="1407858710"/>
    <x v="2547"/>
    <b v="0"/>
    <x v="175"/>
    <b v="0"/>
    <s v="theater/plays"/>
    <x v="2060"/>
    <n v="81.538461538461533"/>
    <x v="3"/>
    <x v="4"/>
  </r>
  <r>
    <n v="4048"/>
    <x v="2543"/>
    <s v="The unspoken story of growing up disabled with cerebral palsy and no speech. This inclusive company fights ignorance using dark humour."/>
    <n v="17000"/>
    <n v="3001"/>
    <x v="3"/>
    <x v="1"/>
    <s v="GBP"/>
    <n v="1460373187"/>
    <x v="2548"/>
    <b v="0"/>
    <x v="260"/>
    <b v="0"/>
    <s v="theater/plays"/>
    <x v="2061"/>
    <n v="32.978021978021978"/>
    <x v="3"/>
    <x v="4"/>
  </r>
  <r>
    <n v="219"/>
    <x v="2544"/>
    <s v="An hour-long pilot about a group of suburban LGBT teens coming of age in the early 90's."/>
    <n v="50000"/>
    <n v="8815"/>
    <x v="3"/>
    <x v="0"/>
    <s v="USD"/>
    <n v="1459493940"/>
    <x v="2549"/>
    <b v="0"/>
    <x v="313"/>
    <b v="0"/>
    <s v="film &amp; video/drama"/>
    <x v="2062"/>
    <n v="115.98684210526316"/>
    <x v="4"/>
    <x v="30"/>
  </r>
  <r>
    <n v="472"/>
    <x v="2545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50"/>
    <b v="0"/>
    <x v="78"/>
    <b v="0"/>
    <s v="film &amp; video/animation"/>
    <x v="2063"/>
    <n v="28.2"/>
    <x v="4"/>
    <x v="28"/>
  </r>
  <r>
    <n v="4055"/>
    <x v="2546"/>
    <s v="Moving Stories' 'The Tempest' promises to be vibrant &amp; enchanting, with original music, vivid design &amp; unforgettable performances."/>
    <n v="5000"/>
    <n v="881"/>
    <x v="3"/>
    <x v="1"/>
    <s v="GBP"/>
    <n v="1403192031"/>
    <x v="2551"/>
    <b v="0"/>
    <x v="262"/>
    <b v="0"/>
    <s v="theater/plays"/>
    <x v="2064"/>
    <n v="41.952380952380949"/>
    <x v="3"/>
    <x v="4"/>
  </r>
  <r>
    <n v="3897"/>
    <x v="2547"/>
    <s v="Help us to put on a production of Terry Pratchett's Wyrd Sisters, an ambitions show for our theatre but one I believe we can do."/>
    <n v="2500"/>
    <n v="440"/>
    <x v="3"/>
    <x v="11"/>
    <s v="NZD"/>
    <n v="1420750683"/>
    <x v="2552"/>
    <b v="0"/>
    <x v="183"/>
    <b v="0"/>
    <s v="theater/plays"/>
    <x v="2065"/>
    <n v="44"/>
    <x v="3"/>
    <x v="4"/>
  </r>
  <r>
    <n v="2677"/>
    <x v="2548"/>
    <s v="A mobile tech lab with cutting edge maker tools that travels to schools to offer free creative workshops for school age kids."/>
    <n v="19500"/>
    <n v="3415"/>
    <x v="3"/>
    <x v="0"/>
    <s v="USD"/>
    <n v="1404348143"/>
    <x v="2553"/>
    <b v="0"/>
    <x v="295"/>
    <b v="0"/>
    <s v="technology/makerspaces"/>
    <x v="2066"/>
    <n v="126.48148148148148"/>
    <x v="0"/>
    <x v="19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x v="2554"/>
    <b v="0"/>
    <x v="127"/>
    <b v="0"/>
    <s v="technology/web"/>
    <x v="2067"/>
    <n v="111.41025641025641"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x v="2555"/>
    <b v="0"/>
    <x v="103"/>
    <b v="0"/>
    <s v="technology/wearables"/>
    <x v="2068"/>
    <n v="110.28571428571429"/>
    <x v="0"/>
    <x v="3"/>
  </r>
  <r>
    <n v="3097"/>
    <x v="2551"/>
    <s v="The Bunker makes theatre with purpose: We provide ambitious artists a home in which to share their work with adventurous audiences."/>
    <n v="10000"/>
    <n v="1715"/>
    <x v="3"/>
    <x v="1"/>
    <s v="GBP"/>
    <n v="1475848800"/>
    <x v="2556"/>
    <b v="0"/>
    <x v="307"/>
    <b v="0"/>
    <s v="theater/spaces"/>
    <x v="2069"/>
    <n v="40.833333333333336"/>
    <x v="3"/>
    <x v="12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x v="2557"/>
    <b v="0"/>
    <x v="78"/>
    <b v="0"/>
    <s v="photography/people"/>
    <x v="2070"/>
    <n v="101.8"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x v="2558"/>
    <b v="0"/>
    <x v="233"/>
    <b v="0"/>
    <s v="food/food trucks"/>
    <x v="2071"/>
    <n v="16.833333333333332"/>
    <x v="7"/>
    <x v="37"/>
  </r>
  <r>
    <n v="3890"/>
    <x v="2554"/>
    <s v="Will Power Troupe is the only US group invited to perform in London's Shakespeare Festival. We need your help to bring the USA to UK!"/>
    <n v="15000"/>
    <n v="2524"/>
    <x v="3"/>
    <x v="0"/>
    <s v="USD"/>
    <n v="1439662344"/>
    <x v="2559"/>
    <b v="0"/>
    <x v="278"/>
    <b v="0"/>
    <s v="theater/plays"/>
    <x v="2072"/>
    <n v="315.5"/>
    <x v="3"/>
    <x v="4"/>
  </r>
  <r>
    <n v="989"/>
    <x v="2555"/>
    <s v="The most useful phone charger you will ever buy"/>
    <n v="10000"/>
    <n v="1677"/>
    <x v="3"/>
    <x v="0"/>
    <s v="USD"/>
    <n v="1475101495"/>
    <x v="2560"/>
    <b v="0"/>
    <x v="192"/>
    <b v="0"/>
    <s v="technology/wearables"/>
    <x v="2073"/>
    <n v="52.40625"/>
    <x v="0"/>
    <x v="3"/>
  </r>
  <r>
    <n v="2956"/>
    <x v="2556"/>
    <s v="Family-owned and community-operated haunted Halloween attraction in Bladensburg, OH, needs your help to grow bigger!"/>
    <n v="7900"/>
    <n v="1322"/>
    <x v="1"/>
    <x v="0"/>
    <s v="USD"/>
    <n v="1462402850"/>
    <x v="2561"/>
    <b v="0"/>
    <x v="135"/>
    <b v="0"/>
    <s v="theater/spaces"/>
    <x v="2074"/>
    <n v="66.099999999999994"/>
    <x v="3"/>
    <x v="12"/>
  </r>
  <r>
    <n v="4020"/>
    <x v="2557"/>
    <s v="Having lived her whole life in the midst of a civil war, 11 year old Leyla dreams of being a pilot so she may fly her family to safety."/>
    <n v="600"/>
    <n v="100"/>
    <x v="3"/>
    <x v="0"/>
    <s v="USD"/>
    <n v="1427168099"/>
    <x v="2562"/>
    <b v="0"/>
    <x v="5"/>
    <b v="0"/>
    <s v="theater/plays"/>
    <x v="2075"/>
    <n v="33.333333333333336"/>
    <x v="3"/>
    <x v="4"/>
  </r>
  <r>
    <n v="3996"/>
    <x v="2558"/>
    <s v="The African tale of Anansi the Spider is that of a trickster who often uses cleverness and harmless jokes to get what he wants."/>
    <n v="3000"/>
    <n v="497"/>
    <x v="3"/>
    <x v="0"/>
    <s v="USD"/>
    <n v="1416499440"/>
    <x v="2563"/>
    <b v="0"/>
    <x v="118"/>
    <b v="0"/>
    <s v="theater/plays"/>
    <x v="2076"/>
    <n v="29.235294117647058"/>
    <x v="3"/>
    <x v="4"/>
  </r>
  <r>
    <n v="3999"/>
    <x v="2559"/>
    <s v="If tables had ears what tales would they tell? Sins of Seven Tables, a modern take on the 7 Deadlies, are they still sins?"/>
    <n v="7000"/>
    <n v="1156"/>
    <x v="3"/>
    <x v="0"/>
    <s v="USD"/>
    <n v="1409514709"/>
    <x v="2564"/>
    <b v="0"/>
    <x v="103"/>
    <b v="0"/>
    <s v="theater/plays"/>
    <x v="2077"/>
    <n v="82.571428571428569"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x v="2565"/>
    <b v="0"/>
    <x v="460"/>
    <b v="0"/>
    <s v="theater/plays"/>
    <x v="2078"/>
    <n v="27.5"/>
    <x v="3"/>
    <x v="4"/>
  </r>
  <r>
    <n v="3644"/>
    <x v="2561"/>
    <s v="We are the Saugerties High School drama club. Please help us create our musical to keep theater alive!"/>
    <n v="5000"/>
    <n v="821"/>
    <x v="3"/>
    <x v="0"/>
    <s v="USD"/>
    <n v="1457413140"/>
    <x v="2566"/>
    <b v="0"/>
    <x v="233"/>
    <b v="0"/>
    <s v="theater/musical"/>
    <x v="2079"/>
    <n v="68.416666666666671"/>
    <x v="3"/>
    <x v="20"/>
  </r>
  <r>
    <n v="3848"/>
    <x v="2562"/>
    <s v="A Carnegie Mellon capstone play based on a woman's life as she slips from reality due to the degenerative effect of Alzheimer's Disease"/>
    <n v="13000"/>
    <n v="2129"/>
    <x v="3"/>
    <x v="0"/>
    <s v="USD"/>
    <n v="1445196989"/>
    <x v="2567"/>
    <b v="1"/>
    <x v="249"/>
    <b v="0"/>
    <s v="theater/plays"/>
    <x v="2080"/>
    <n v="49.511627906976742"/>
    <x v="3"/>
    <x v="4"/>
  </r>
  <r>
    <n v="3854"/>
    <x v="2563"/>
    <s v="A play dedicated to the 100th anniversary of the Armenian Genocide."/>
    <n v="11000"/>
    <n v="1788"/>
    <x v="3"/>
    <x v="0"/>
    <s v="USD"/>
    <n v="1431206058"/>
    <x v="2568"/>
    <b v="0"/>
    <x v="135"/>
    <b v="0"/>
    <s v="theater/plays"/>
    <x v="2081"/>
    <n v="89.4"/>
    <x v="3"/>
    <x v="4"/>
  </r>
  <r>
    <n v="205"/>
    <x v="2564"/>
    <s v="A martyr faces execution at the hands of the State, while enduring the horrors and alienation of a new world order."/>
    <n v="8000"/>
    <n v="1300"/>
    <x v="3"/>
    <x v="0"/>
    <s v="USD"/>
    <n v="1444144222"/>
    <x v="2569"/>
    <b v="0"/>
    <x v="118"/>
    <b v="0"/>
    <s v="film &amp; video/drama"/>
    <x v="2082"/>
    <n v="76.470588235294116"/>
    <x v="4"/>
    <x v="30"/>
  </r>
  <r>
    <n v="3847"/>
    <x v="2565"/>
    <s v="The production of the original play &quot;Madame X&quot; by Amanda Davison. Inspired by the painting by John Singer Sargent."/>
    <n v="10500"/>
    <n v="1697"/>
    <x v="3"/>
    <x v="0"/>
    <s v="USD"/>
    <n v="1437283391"/>
    <x v="2570"/>
    <b v="1"/>
    <x v="297"/>
    <b v="0"/>
    <s v="theater/plays"/>
    <x v="2083"/>
    <n v="188.55555555555554"/>
    <x v="3"/>
    <x v="4"/>
  </r>
  <r>
    <n v="1003"/>
    <x v="2566"/>
    <s v="Connected, heating, premium quality and comfortable leather sneakers - hand-crafted in France."/>
    <n v="20000"/>
    <n v="3211"/>
    <x v="1"/>
    <x v="3"/>
    <s v="EUR"/>
    <n v="1489680061"/>
    <x v="2571"/>
    <b v="0"/>
    <x v="134"/>
    <b v="0"/>
    <s v="technology/wearables"/>
    <x v="2084"/>
    <n v="214.06666666666666"/>
    <x v="0"/>
    <x v="3"/>
  </r>
  <r>
    <n v="187"/>
    <x v="2567"/>
    <s v="A young man suffering from a severe case of OCD embarks on a road trip to find peace of mind."/>
    <n v="5000"/>
    <n v="800"/>
    <x v="3"/>
    <x v="0"/>
    <s v="USD"/>
    <n v="1437461940"/>
    <x v="2572"/>
    <b v="0"/>
    <x v="78"/>
    <b v="0"/>
    <s v="film &amp; video/drama"/>
    <x v="2085"/>
    <n v="160"/>
    <x v="4"/>
    <x v="30"/>
  </r>
  <r>
    <n v="4030"/>
    <x v="2568"/>
    <s v="The world's best and only tribute to Dean Martin and Jerry Lewis_x000a_ bringing back the Music, Laughter and the Love."/>
    <n v="2500"/>
    <n v="400"/>
    <x v="3"/>
    <x v="0"/>
    <s v="USD"/>
    <n v="1454525340"/>
    <x v="2573"/>
    <b v="0"/>
    <x v="460"/>
    <b v="0"/>
    <s v="theater/plays"/>
    <x v="2085"/>
    <n v="66.666666666666671"/>
    <x v="3"/>
    <x v="4"/>
  </r>
  <r>
    <n v="3091"/>
    <x v="2569"/>
    <s v="Roanoke, Virginia's first long-form improv theatre company. Producing improv and scripted theatre, with a dynamic training program."/>
    <n v="5000"/>
    <n v="796"/>
    <x v="3"/>
    <x v="0"/>
    <s v="USD"/>
    <n v="1471214743"/>
    <x v="2574"/>
    <b v="0"/>
    <x v="297"/>
    <b v="0"/>
    <s v="theater/spaces"/>
    <x v="2086"/>
    <n v="88.444444444444443"/>
    <x v="3"/>
    <x v="12"/>
  </r>
  <r>
    <n v="3949"/>
    <x v="2570"/>
    <s v="A brilliant project making a huge difference : a play about Climate Change and a series of panels on environmental and community issues"/>
    <n v="10000"/>
    <n v="1577"/>
    <x v="3"/>
    <x v="6"/>
    <s v="AUD"/>
    <n v="1423623221"/>
    <x v="2575"/>
    <b v="0"/>
    <x v="192"/>
    <b v="0"/>
    <s v="theater/plays"/>
    <x v="2087"/>
    <n v="49.28125"/>
    <x v="3"/>
    <x v="4"/>
  </r>
  <r>
    <n v="3933"/>
    <x v="2571"/>
    <s v="Presenting the complete three part of writer/director Ty Foard's &quot;A King's Story&quot; ...a dramatic artistic one director play festival"/>
    <n v="7000"/>
    <n v="1102"/>
    <x v="3"/>
    <x v="0"/>
    <s v="USD"/>
    <n v="1468716180"/>
    <x v="2576"/>
    <b v="0"/>
    <x v="233"/>
    <b v="0"/>
    <s v="theater/plays"/>
    <x v="2088"/>
    <n v="91.833333333333329"/>
    <x v="3"/>
    <x v="4"/>
  </r>
  <r>
    <n v="4081"/>
    <x v="2572"/>
    <s v="AUTheatreWing is a student theatre association fostering the development of the dramatic arts at our university."/>
    <n v="2224"/>
    <n v="350"/>
    <x v="3"/>
    <x v="0"/>
    <s v="USD"/>
    <n v="1425819425"/>
    <x v="2577"/>
    <b v="0"/>
    <x v="233"/>
    <b v="0"/>
    <s v="theater/plays"/>
    <x v="2089"/>
    <n v="29.166666666666668"/>
    <x v="3"/>
    <x v="4"/>
  </r>
  <r>
    <n v="3131"/>
    <x v="2573"/>
    <s v="A Staged Reading of &quot;Snake Eyes,&quot; a new play by Alex Rafala"/>
    <n v="4100"/>
    <n v="645"/>
    <x v="2"/>
    <x v="0"/>
    <s v="USD"/>
    <n v="1491656045"/>
    <x v="2578"/>
    <b v="0"/>
    <x v="233"/>
    <b v="0"/>
    <s v="theater/plays"/>
    <x v="2090"/>
    <n v="53.75"/>
    <x v="3"/>
    <x v="4"/>
  </r>
  <r>
    <n v="1772"/>
    <x v="2574"/>
    <s v="A photobook and a short documentary film telling the story of Holocaust in Northwestern Lithuania"/>
    <n v="5500"/>
    <n v="858"/>
    <x v="3"/>
    <x v="1"/>
    <s v="GBP"/>
    <n v="1404666836"/>
    <x v="2579"/>
    <b v="1"/>
    <x v="108"/>
    <b v="0"/>
    <s v="photography/photobooks"/>
    <x v="2091"/>
    <n v="45.157894736842103"/>
    <x v="6"/>
    <x v="9"/>
  </r>
  <r>
    <n v="162"/>
    <x v="2575"/>
    <s v="This film follows a young man who has had only a troubled family life. He turns to all the wrong things and life falls apart."/>
    <n v="2800"/>
    <n v="435"/>
    <x v="3"/>
    <x v="0"/>
    <s v="USD"/>
    <n v="1408232520"/>
    <x v="2580"/>
    <b v="0"/>
    <x v="183"/>
    <b v="0"/>
    <s v="film &amp; video/drama"/>
    <x v="2092"/>
    <n v="43.5"/>
    <x v="4"/>
    <x v="30"/>
  </r>
  <r>
    <n v="1310"/>
    <x v="2576"/>
    <s v="An essential hoodie that holds all sized smart phones and keep your headphone wires tangle free."/>
    <n v="20000"/>
    <n v="3100"/>
    <x v="1"/>
    <x v="0"/>
    <s v="USD"/>
    <n v="1471622450"/>
    <x v="2581"/>
    <b v="0"/>
    <x v="133"/>
    <b v="0"/>
    <s v="technology/wearables"/>
    <x v="2093"/>
    <n v="129.16666666666666"/>
    <x v="0"/>
    <x v="3"/>
  </r>
  <r>
    <n v="1782"/>
    <x v="2577"/>
    <s v="I am traveling across the entire USA documenting cocktail culture to publish a stunning hard cover photo book of the resulting work."/>
    <n v="35000"/>
    <n v="5422"/>
    <x v="3"/>
    <x v="0"/>
    <s v="USD"/>
    <n v="1456062489"/>
    <x v="2582"/>
    <b v="1"/>
    <x v="313"/>
    <b v="0"/>
    <s v="photography/photobooks"/>
    <x v="2094"/>
    <n v="71.34210526315789"/>
    <x v="6"/>
    <x v="9"/>
  </r>
  <r>
    <n v="679"/>
    <x v="2578"/>
    <s v="World's first bio-feedback posture device for your entire back. Trains back, neck, thoracic &amp; ab segments by using only 30 min/day."/>
    <n v="57000"/>
    <n v="8827"/>
    <x v="3"/>
    <x v="0"/>
    <s v="USD"/>
    <n v="1472920909"/>
    <x v="2583"/>
    <b v="0"/>
    <x v="96"/>
    <b v="0"/>
    <s v="technology/wearables"/>
    <x v="2095"/>
    <n v="93.90425531914893"/>
    <x v="0"/>
    <x v="3"/>
  </r>
  <r>
    <n v="3732"/>
    <x v="2579"/>
    <s v="Mijn solo voorstelling gaat over Elektra (Sophokles) en hoe zij als jongere alles beleeft en meemaakt!"/>
    <n v="850"/>
    <n v="131"/>
    <x v="3"/>
    <x v="14"/>
    <s v="EUR"/>
    <n v="1422100800"/>
    <x v="2584"/>
    <b v="0"/>
    <x v="198"/>
    <b v="0"/>
    <s v="theater/plays"/>
    <x v="2096"/>
    <n v="32.75"/>
    <x v="3"/>
    <x v="4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x v="2585"/>
    <b v="0"/>
    <x v="231"/>
    <b v="0"/>
    <s v="technology/wearables"/>
    <x v="2097"/>
    <n v="530.68965517241384"/>
    <x v="0"/>
    <x v="3"/>
  </r>
  <r>
    <n v="1787"/>
    <x v="2581"/>
    <s v="Raising awareness to the effects of global warming through photographs of the high mountains of Peru."/>
    <n v="10000"/>
    <n v="1533"/>
    <x v="3"/>
    <x v="0"/>
    <s v="USD"/>
    <n v="1428158637"/>
    <x v="2586"/>
    <b v="1"/>
    <x v="133"/>
    <b v="0"/>
    <s v="photography/photobooks"/>
    <x v="2098"/>
    <n v="63.875"/>
    <x v="6"/>
    <x v="9"/>
  </r>
  <r>
    <n v="1318"/>
    <x v="2582"/>
    <s v="Your Dog's Best Friend._x000a_Revolutionize the way you care about your pups and brings you peace of mind."/>
    <n v="40000"/>
    <n v="6130"/>
    <x v="1"/>
    <x v="0"/>
    <s v="USD"/>
    <n v="1420938172"/>
    <x v="2587"/>
    <b v="0"/>
    <x v="426"/>
    <b v="0"/>
    <s v="technology/wearables"/>
    <x v="2099"/>
    <n v="45.407407407407405"/>
    <x v="0"/>
    <x v="3"/>
  </r>
  <r>
    <n v="3907"/>
    <x v="2583"/>
    <s v="Burqa&amp;Rifle dramatizes the  encounter between two women -- a vigilante and a convert to Islam."/>
    <n v="1000"/>
    <n v="153"/>
    <x v="3"/>
    <x v="0"/>
    <s v="USD"/>
    <n v="1414354080"/>
    <x v="2588"/>
    <b v="0"/>
    <x v="198"/>
    <b v="0"/>
    <s v="theater/plays"/>
    <x v="2100"/>
    <n v="38.25"/>
    <x v="3"/>
    <x v="4"/>
  </r>
  <r>
    <n v="3924"/>
    <x v="2584"/>
    <s v="Help Comedy Illusionist Reggie Rice spread the magic of laughter as he takes his award-winning illusion show to a town near you!"/>
    <n v="15000"/>
    <n v="2290"/>
    <x v="3"/>
    <x v="0"/>
    <s v="USD"/>
    <n v="1403823722"/>
    <x v="2589"/>
    <b v="0"/>
    <x v="390"/>
    <b v="0"/>
    <s v="theater/plays"/>
    <x v="2101"/>
    <n v="57.25"/>
    <x v="3"/>
    <x v="4"/>
  </r>
  <r>
    <n v="3100"/>
    <x v="2585"/>
    <s v="Friends for Change, a group of girls between the ages of 12 and 18 are building an outdoor Amphitheater as a gift to our community!"/>
    <n v="12000"/>
    <n v="1827"/>
    <x v="3"/>
    <x v="0"/>
    <s v="USD"/>
    <n v="1413816975"/>
    <x v="2590"/>
    <b v="0"/>
    <x v="175"/>
    <b v="0"/>
    <s v="theater/spaces"/>
    <x v="2102"/>
    <n v="140.53846153846155"/>
    <x v="3"/>
    <x v="12"/>
  </r>
  <r>
    <n v="207"/>
    <x v="2586"/>
    <s v="To avoid bankruptcy, Vincent, a passionate young entrepreneur embarks  on an illicit affair in order to save his dream business."/>
    <n v="14000"/>
    <n v="2130"/>
    <x v="3"/>
    <x v="7"/>
    <s v="CAD"/>
    <n v="1420346638"/>
    <x v="2591"/>
    <b v="0"/>
    <x v="175"/>
    <b v="0"/>
    <s v="film &amp; video/drama"/>
    <x v="2103"/>
    <n v="163.84615384615384"/>
    <x v="4"/>
    <x v="30"/>
  </r>
  <r>
    <n v="1319"/>
    <x v="2587"/>
    <s v="Stand out at festivals, get people talking and support our latest campaign to augment your style with the latest LED technology."/>
    <n v="5800"/>
    <n v="876"/>
    <x v="1"/>
    <x v="1"/>
    <s v="GBP"/>
    <n v="1405094400"/>
    <x v="2592"/>
    <b v="0"/>
    <x v="297"/>
    <b v="0"/>
    <s v="technology/wearables"/>
    <x v="2104"/>
    <n v="97.333333333333329"/>
    <x v="0"/>
    <x v="3"/>
  </r>
  <r>
    <n v="3076"/>
    <x v="2588"/>
    <s v="Helping female comedians get in their 10,000 Hours of practice!"/>
    <n v="10000"/>
    <n v="1506"/>
    <x v="3"/>
    <x v="0"/>
    <s v="USD"/>
    <n v="1444405123"/>
    <x v="2593"/>
    <b v="0"/>
    <x v="61"/>
    <b v="0"/>
    <s v="theater/spaces"/>
    <x v="2105"/>
    <n v="30.12"/>
    <x v="3"/>
    <x v="12"/>
  </r>
  <r>
    <n v="2870"/>
    <x v="2589"/>
    <s v="The war in Iraq changed everything -one journey from the safe haven of the 99% to the shadows of veteran. How would you persevere?"/>
    <n v="5000"/>
    <n v="750"/>
    <x v="3"/>
    <x v="0"/>
    <s v="USD"/>
    <n v="1400301165"/>
    <x v="2594"/>
    <b v="0"/>
    <x v="297"/>
    <b v="0"/>
    <s v="theater/plays"/>
    <x v="2106"/>
    <n v="83.333333333333329"/>
    <x v="3"/>
    <x v="4"/>
  </r>
  <r>
    <n v="3870"/>
    <x v="2590"/>
    <s v="M,L,S&amp;R it's a sexy rock/pop musical confronting contemporary gay issues with an all male cast singing and dancing to top 40 songs."/>
    <n v="10000"/>
    <n v="1500"/>
    <x v="1"/>
    <x v="0"/>
    <s v="USD"/>
    <n v="1404360478"/>
    <x v="2595"/>
    <b v="0"/>
    <x v="183"/>
    <b v="0"/>
    <s v="theater/musical"/>
    <x v="2106"/>
    <n v="150"/>
    <x v="3"/>
    <x v="20"/>
  </r>
  <r>
    <n v="714"/>
    <x v="2591"/>
    <s v="The Prep Packs Survival Belt allows you to carry all of the essentials for outdoor survival inside your belt buckle"/>
    <n v="15000"/>
    <n v="2249"/>
    <x v="3"/>
    <x v="0"/>
    <s v="USD"/>
    <n v="1488308082"/>
    <x v="2596"/>
    <b v="0"/>
    <x v="24"/>
    <b v="0"/>
    <s v="technology/wearables"/>
    <x v="2107"/>
    <n v="80.321428571428569"/>
    <x v="0"/>
    <x v="3"/>
  </r>
  <r>
    <n v="980"/>
    <x v="2592"/>
    <s v="Jayster devices and Jayster app both use Bluetooth Smart technology to provide the most user-friendly system for finding lost valuables"/>
    <n v="10000"/>
    <n v="1486"/>
    <x v="3"/>
    <x v="0"/>
    <s v="USD"/>
    <n v="1417387322"/>
    <x v="2597"/>
    <b v="0"/>
    <x v="257"/>
    <b v="0"/>
    <s v="technology/wearables"/>
    <x v="2108"/>
    <n v="47.935483870967744"/>
    <x v="0"/>
    <x v="3"/>
  </r>
  <r>
    <n v="675"/>
    <x v="2593"/>
    <s v="24+ hour online class in WatchKit development from an expert iOS developer and instructor via unconventional, innovative projects."/>
    <n v="6000"/>
    <n v="891"/>
    <x v="3"/>
    <x v="0"/>
    <s v="USD"/>
    <n v="1420095540"/>
    <x v="2598"/>
    <b v="0"/>
    <x v="87"/>
    <b v="0"/>
    <s v="technology/wearables"/>
    <x v="2109"/>
    <n v="34.269230769230766"/>
    <x v="0"/>
    <x v="3"/>
  </r>
  <r>
    <n v="2420"/>
    <x v="2594"/>
    <s v="Pangea Cuisines offers authentic hand crafted dishes, utilizing fresh ingredients selected that very morning."/>
    <n v="16870"/>
    <n v="2501"/>
    <x v="3"/>
    <x v="0"/>
    <s v="USD"/>
    <n v="1415583695"/>
    <x v="2599"/>
    <b v="0"/>
    <x v="20"/>
    <b v="0"/>
    <s v="food/food trucks"/>
    <x v="2110"/>
    <n v="69.472222222222229"/>
    <x v="7"/>
    <x v="37"/>
  </r>
  <r>
    <n v="966"/>
    <x v="2595"/>
    <s v="ICE SHIRT; running, multi-sport, cycling, &amp; athletic wear shirts that hold melting ice to cool you on hot days."/>
    <n v="12000"/>
    <n v="1776"/>
    <x v="3"/>
    <x v="0"/>
    <s v="USD"/>
    <n v="1475766932"/>
    <x v="2600"/>
    <b v="0"/>
    <x v="119"/>
    <b v="0"/>
    <s v="technology/wearables"/>
    <x v="2111"/>
    <n v="59.2"/>
    <x v="0"/>
    <x v="3"/>
  </r>
  <r>
    <n v="2359"/>
    <x v="2596"/>
    <s v="I want to crowdfund the sequencing of my own genome to make it publicly available with crowd-sourced interpretation."/>
    <n v="7500"/>
    <n v="1101"/>
    <x v="1"/>
    <x v="0"/>
    <s v="USD"/>
    <n v="1438616124"/>
    <x v="2601"/>
    <b v="0"/>
    <x v="5"/>
    <b v="0"/>
    <s v="technology/web"/>
    <x v="2112"/>
    <n v="367"/>
    <x v="0"/>
    <x v="38"/>
  </r>
  <r>
    <n v="932"/>
    <x v="2597"/>
    <s v="Help me to create my 3rd album, a Christmas CD with 16 Holiday/Original favorites!"/>
    <n v="9500"/>
    <n v="1381"/>
    <x v="3"/>
    <x v="0"/>
    <s v="USD"/>
    <n v="1363990545"/>
    <x v="2602"/>
    <b v="0"/>
    <x v="119"/>
    <b v="0"/>
    <s v="music/jazz"/>
    <x v="2113"/>
    <n v="46.033333333333331"/>
    <x v="2"/>
    <x v="27"/>
  </r>
  <r>
    <n v="1132"/>
    <x v="2598"/>
    <s v="One is a simple mobile game about exploring the connections between all living things. Featuring hand-painted art."/>
    <n v="10000"/>
    <n v="1438"/>
    <x v="3"/>
    <x v="7"/>
    <s v="CAD"/>
    <n v="1483238771"/>
    <x v="2603"/>
    <b v="0"/>
    <x v="175"/>
    <b v="0"/>
    <s v="games/mobile games"/>
    <x v="2114"/>
    <n v="110.61538461538461"/>
    <x v="1"/>
    <x v="25"/>
  </r>
  <r>
    <n v="2768"/>
    <x v="2599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604"/>
    <b v="0"/>
    <x v="204"/>
    <b v="0"/>
    <s v="publishing/children's books"/>
    <x v="2115"/>
    <n v="29.470588235294116"/>
    <x v="5"/>
    <x v="32"/>
  </r>
  <r>
    <n v="2774"/>
    <x v="2600"/>
    <s v="Building the inner wealth of children builds stronger families, schools and communities. Peaceful and positive relationships flourish."/>
    <n v="4000"/>
    <n v="570"/>
    <x v="3"/>
    <x v="0"/>
    <s v="USD"/>
    <n v="1362711728"/>
    <x v="2605"/>
    <b v="0"/>
    <x v="175"/>
    <b v="0"/>
    <s v="publishing/children's books"/>
    <x v="2116"/>
    <n v="43.846153846153847"/>
    <x v="5"/>
    <x v="32"/>
  </r>
  <r>
    <n v="3965"/>
    <x v="2601"/>
    <s v="Andrew Heller producing a production of an original play for the Philadelphia Fringe Festival. Written and Directed by Andrew Heller"/>
    <n v="2000"/>
    <n v="285"/>
    <x v="3"/>
    <x v="0"/>
    <s v="USD"/>
    <n v="1460608780"/>
    <x v="2606"/>
    <b v="0"/>
    <x v="198"/>
    <b v="0"/>
    <s v="theater/plays"/>
    <x v="2116"/>
    <n v="71.25"/>
    <x v="3"/>
    <x v="4"/>
  </r>
  <r>
    <n v="1088"/>
    <x v="2602"/>
    <s v="A fresh twist on survival games. Intense, high-stakes 30 minute rounds for up to 10 players."/>
    <n v="45000"/>
    <n v="6382.34"/>
    <x v="3"/>
    <x v="0"/>
    <s v="USD"/>
    <n v="1398366667"/>
    <x v="2607"/>
    <b v="0"/>
    <x v="185"/>
    <b v="0"/>
    <s v="games/video games"/>
    <x v="2117"/>
    <n v="43.41727891156463"/>
    <x v="1"/>
    <x v="29"/>
  </r>
  <r>
    <n v="1909"/>
    <x v="2603"/>
    <s v="Use Little Occhio to see and share the hidden secrets of nature. Capture, share awesome photos, works with iPhone/Android/tablets."/>
    <n v="35000"/>
    <n v="4939"/>
    <x v="3"/>
    <x v="0"/>
    <s v="USD"/>
    <n v="1414059479"/>
    <x v="2608"/>
    <b v="0"/>
    <x v="235"/>
    <b v="0"/>
    <s v="technology/gadgets"/>
    <x v="2118"/>
    <n v="129.97368421052633"/>
    <x v="0"/>
    <x v="31"/>
  </r>
  <r>
    <n v="3069"/>
    <x v="2604"/>
    <s v="708 STL is ONE of a kind! The Best Burlesque &amp; Vaudeville, plus singing/dancing waitresses, high end comfort food &amp; GREAT craft beer!"/>
    <n v="1000"/>
    <n v="141"/>
    <x v="3"/>
    <x v="0"/>
    <s v="USD"/>
    <n v="1418587234"/>
    <x v="2609"/>
    <b v="0"/>
    <x v="352"/>
    <b v="0"/>
    <s v="theater/spaces"/>
    <x v="2119"/>
    <n v="20.142857142857142"/>
    <x v="3"/>
    <x v="12"/>
  </r>
  <r>
    <n v="1243"/>
    <x v="2605"/>
    <s v="California's premier Latino cultural festival - music, theatre, film, workshops, visual arts, cuisine and more!"/>
    <n v="12000"/>
    <n v="1691"/>
    <x v="1"/>
    <x v="0"/>
    <s v="USD"/>
    <n v="1310158800"/>
    <x v="2610"/>
    <b v="0"/>
    <x v="235"/>
    <b v="0"/>
    <s v="music/world music"/>
    <x v="2120"/>
    <n v="44.5"/>
    <x v="2"/>
    <x v="33"/>
  </r>
  <r>
    <n v="1093"/>
    <x v="2606"/>
    <s v="A little girl living isolated in the Canadian Rockies, you find your self  being lured into the hills in the middle of the night."/>
    <n v="300"/>
    <n v="42.25"/>
    <x v="3"/>
    <x v="7"/>
    <s v="CAD"/>
    <n v="1455232937"/>
    <x v="2611"/>
    <b v="0"/>
    <x v="198"/>
    <b v="0"/>
    <s v="games/video games"/>
    <x v="2121"/>
    <n v="10.5625"/>
    <x v="1"/>
    <x v="29"/>
  </r>
  <r>
    <n v="2912"/>
    <x v="2607"/>
    <s v="Set in Iceland, Fair Play is a a dark comedy- a play within a play. An extravaganza, fueled by Absinthe, and touched by the Surreal."/>
    <n v="14440"/>
    <n v="2030"/>
    <x v="3"/>
    <x v="0"/>
    <s v="USD"/>
    <n v="1452827374"/>
    <x v="2612"/>
    <b v="0"/>
    <x v="87"/>
    <b v="0"/>
    <s v="theater/plays"/>
    <x v="2122"/>
    <n v="78.07692307692308"/>
    <x v="3"/>
    <x v="4"/>
  </r>
  <r>
    <n v="125"/>
    <x v="2608"/>
    <s v="Due to my little sister finally having recovered from her surgery we can finally make our movie if we can get even a little help to pay"/>
    <n v="500"/>
    <n v="70"/>
    <x v="1"/>
    <x v="7"/>
    <s v="CAD"/>
    <n v="1486165880"/>
    <x v="2613"/>
    <b v="0"/>
    <x v="460"/>
    <b v="0"/>
    <s v="film &amp; video/science fiction"/>
    <x v="2123"/>
    <n v="11.666666666666666"/>
    <x v="4"/>
    <x v="22"/>
  </r>
  <r>
    <n v="4016"/>
    <x v="2609"/>
    <s v="A new play and project exploring challenges faced by young adults struggling with mental health issues in contemporary Britain."/>
    <n v="500"/>
    <n v="70"/>
    <x v="3"/>
    <x v="1"/>
    <s v="GBP"/>
    <n v="1410987400"/>
    <x v="2614"/>
    <b v="0"/>
    <x v="352"/>
    <b v="0"/>
    <s v="theater/plays"/>
    <x v="2123"/>
    <n v="10"/>
    <x v="3"/>
    <x v="4"/>
  </r>
  <r>
    <n v="513"/>
    <x v="2610"/>
    <s v="A sci-fi fantasy 2.5D anime styled series about some guys trying to save the world, probably..."/>
    <n v="50000"/>
    <n v="6962"/>
    <x v="3"/>
    <x v="0"/>
    <s v="USD"/>
    <n v="1471244400"/>
    <x v="2615"/>
    <b v="0"/>
    <x v="344"/>
    <b v="0"/>
    <s v="film &amp; video/animation"/>
    <x v="2124"/>
    <n v="102.38235294117646"/>
    <x v="4"/>
    <x v="28"/>
  </r>
  <r>
    <n v="3099"/>
    <x v="2611"/>
    <s v="I would like to screen this documentary at CSU at their Black Studies Dept. Looking to fly panelist in. Hoping to screen nationwide. &lt;3"/>
    <n v="2000"/>
    <n v="278"/>
    <x v="3"/>
    <x v="0"/>
    <s v="USD"/>
    <n v="1455251591"/>
    <x v="2616"/>
    <b v="0"/>
    <x v="78"/>
    <b v="0"/>
    <s v="theater/spaces"/>
    <x v="2125"/>
    <n v="55.6"/>
    <x v="3"/>
    <x v="12"/>
  </r>
  <r>
    <n v="1801"/>
    <x v="2612"/>
    <s v="Get involved in Come, Bring, Punish, a new photo book by Ewen Spencer, documenting the European Ballroom scene and the life around it"/>
    <n v="17000"/>
    <n v="2355"/>
    <x v="3"/>
    <x v="1"/>
    <s v="GBP"/>
    <n v="1450181400"/>
    <x v="2617"/>
    <b v="1"/>
    <x v="293"/>
    <b v="0"/>
    <s v="photography/photobooks"/>
    <x v="2126"/>
    <n v="63.648648648648646"/>
    <x v="6"/>
    <x v="9"/>
  </r>
  <r>
    <n v="431"/>
    <x v="2613"/>
    <s v="A short stop motion animated film of a man on his way home when strange goings on start to happen on his journey."/>
    <n v="3000"/>
    <n v="415"/>
    <x v="3"/>
    <x v="1"/>
    <s v="GBP"/>
    <n v="1467752083"/>
    <x v="2618"/>
    <b v="0"/>
    <x v="278"/>
    <b v="0"/>
    <s v="film &amp; video/animation"/>
    <x v="2127"/>
    <n v="51.875"/>
    <x v="4"/>
    <x v="28"/>
  </r>
  <r>
    <n v="1568"/>
    <x v="2614"/>
    <s v="A world adventure to seek culture and inspiration through art. Putting a visual documentation of our journey into a book."/>
    <n v="25000"/>
    <n v="3410"/>
    <x v="1"/>
    <x v="0"/>
    <s v="USD"/>
    <n v="1419384585"/>
    <x v="2619"/>
    <b v="0"/>
    <x v="163"/>
    <b v="0"/>
    <s v="publishing/art books"/>
    <x v="2128"/>
    <n v="155"/>
    <x v="5"/>
    <x v="36"/>
  </r>
  <r>
    <n v="1798"/>
    <x v="2615"/>
    <s v="A photographic series on Mexican cowboys that I want to have published as a fine art book that will also include cowboy poetry."/>
    <n v="16000"/>
    <n v="2182"/>
    <x v="3"/>
    <x v="0"/>
    <s v="USD"/>
    <n v="1454572233"/>
    <x v="2620"/>
    <b v="1"/>
    <x v="293"/>
    <b v="0"/>
    <s v="photography/photobooks"/>
    <x v="2129"/>
    <n v="58.972972972972975"/>
    <x v="6"/>
    <x v="9"/>
  </r>
  <r>
    <n v="1777"/>
    <x v="2616"/>
    <s v="Photobook â€˜All along the Control Towerâ€™ by Theo and Frans Barten. Photos of more than 50 disused WW2 Control Towers in the UK."/>
    <n v="4800"/>
    <n v="651"/>
    <x v="3"/>
    <x v="14"/>
    <s v="EUR"/>
    <n v="1424421253"/>
    <x v="2621"/>
    <b v="1"/>
    <x v="183"/>
    <b v="0"/>
    <s v="photography/photobooks"/>
    <x v="2130"/>
    <n v="65.099999999999994"/>
    <x v="6"/>
    <x v="9"/>
  </r>
  <r>
    <n v="1550"/>
    <x v="2617"/>
    <s v="A photographic journal of a Costa Rican frog survey: recording the effects of habitat fragmentation on these charismatic amphibians."/>
    <n v="750"/>
    <n v="101"/>
    <x v="3"/>
    <x v="1"/>
    <s v="GBP"/>
    <n v="1463050034"/>
    <x v="2622"/>
    <b v="0"/>
    <x v="352"/>
    <b v="0"/>
    <s v="photography/nature"/>
    <x v="2131"/>
    <n v="14.428571428571429"/>
    <x v="6"/>
    <x v="34"/>
  </r>
  <r>
    <n v="135"/>
    <x v="2618"/>
    <s v="What would someone do if they suddenly discovered they could stop time? Join us on this clever sci-fi short film and find out!"/>
    <n v="3000"/>
    <n v="403"/>
    <x v="1"/>
    <x v="0"/>
    <s v="USD"/>
    <n v="1404241200"/>
    <x v="2623"/>
    <b v="0"/>
    <x v="78"/>
    <b v="0"/>
    <s v="film &amp; video/science fiction"/>
    <x v="2132"/>
    <n v="80.599999999999994"/>
    <x v="4"/>
    <x v="22"/>
  </r>
  <r>
    <n v="3735"/>
    <x v="2619"/>
    <s v="Young Actor's taking on a Jacobean tragedy. Family, betrayal, love, lust, sex and death."/>
    <n v="150"/>
    <n v="20"/>
    <x v="3"/>
    <x v="1"/>
    <s v="GBP"/>
    <n v="1432831089"/>
    <x v="2624"/>
    <b v="0"/>
    <x v="312"/>
    <b v="0"/>
    <s v="theater/plays"/>
    <x v="2133"/>
    <n v="10"/>
    <x v="3"/>
    <x v="4"/>
  </r>
  <r>
    <n v="944"/>
    <x v="2620"/>
    <s v="Find your pet when it's missing, digitally store pet-related information, and locate pet friend establishments and services."/>
    <n v="50000"/>
    <n v="6663"/>
    <x v="3"/>
    <x v="0"/>
    <s v="USD"/>
    <n v="1460988000"/>
    <x v="2625"/>
    <b v="0"/>
    <x v="151"/>
    <b v="0"/>
    <s v="technology/wearables"/>
    <x v="2134"/>
    <n v="69.40625"/>
    <x v="0"/>
    <x v="3"/>
  </r>
  <r>
    <n v="1812"/>
    <x v="2621"/>
    <s v="Run Rwanda - 211 miles, 100 photos:  An intimate visual documentation  of the inspiring and innovative reality of modern day Rwanda"/>
    <n v="6500"/>
    <n v="865"/>
    <x v="3"/>
    <x v="1"/>
    <s v="GBP"/>
    <n v="1467531536"/>
    <x v="2626"/>
    <b v="0"/>
    <x v="232"/>
    <b v="0"/>
    <s v="photography/photobooks"/>
    <x v="2135"/>
    <n v="37.608695652173914"/>
    <x v="6"/>
    <x v="9"/>
  </r>
  <r>
    <n v="987"/>
    <x v="2622"/>
    <s v="Always know where your precious children are. Let them explore the world freely and in a secure way by using the Kidswatcher."/>
    <n v="50000"/>
    <n v="6610"/>
    <x v="3"/>
    <x v="14"/>
    <s v="EUR"/>
    <n v="1403507050"/>
    <x v="2627"/>
    <b v="0"/>
    <x v="255"/>
    <b v="0"/>
    <s v="technology/wearables"/>
    <x v="2136"/>
    <n v="161.21951219512195"/>
    <x v="0"/>
    <x v="3"/>
  </r>
  <r>
    <n v="1009"/>
    <x v="2623"/>
    <s v="R-CON is a wearable that measures running form. Instantly know when your form is breaking down and when you are running your strongest."/>
    <n v="50000"/>
    <n v="6565"/>
    <x v="1"/>
    <x v="0"/>
    <s v="USD"/>
    <n v="1466346646"/>
    <x v="2628"/>
    <b v="0"/>
    <x v="268"/>
    <b v="0"/>
    <s v="technology/wearables"/>
    <x v="2137"/>
    <n v="65"/>
    <x v="0"/>
    <x v="3"/>
  </r>
  <r>
    <n v="3880"/>
    <x v="2624"/>
    <s v="With Russell Grant as Mrs Meers, this classic musical taps into London's Theatro Technis 1-25 October 2014 for its UK fringe premiere!"/>
    <n v="7500"/>
    <n v="980"/>
    <x v="1"/>
    <x v="1"/>
    <s v="GBP"/>
    <n v="1406761200"/>
    <x v="2629"/>
    <b v="0"/>
    <x v="118"/>
    <b v="0"/>
    <s v="theater/musical"/>
    <x v="2138"/>
    <n v="57.647058823529413"/>
    <x v="3"/>
    <x v="20"/>
  </r>
  <r>
    <n v="3928"/>
    <x v="2625"/>
    <s v="&quot;Charm&quot; class is in session! Mama Darleena, a transgender African-American woman, shares rules for etiquette with her LGBTQ students."/>
    <n v="5000"/>
    <n v="651"/>
    <x v="3"/>
    <x v="0"/>
    <s v="USD"/>
    <n v="1444971540"/>
    <x v="2630"/>
    <b v="0"/>
    <x v="352"/>
    <b v="0"/>
    <s v="theater/plays"/>
    <x v="2139"/>
    <n v="93"/>
    <x v="3"/>
    <x v="4"/>
  </r>
  <r>
    <n v="222"/>
    <x v="2626"/>
    <s v="Killian leader of an outlaw bike gang doesnâ€™t have a bike yet and here is your chance to help design and build his machine."/>
    <n v="1000"/>
    <n v="130"/>
    <x v="3"/>
    <x v="0"/>
    <s v="USD"/>
    <n v="1427423940"/>
    <x v="2631"/>
    <b v="0"/>
    <x v="312"/>
    <b v="0"/>
    <s v="film &amp; video/drama"/>
    <x v="2140"/>
    <n v="65"/>
    <x v="4"/>
    <x v="30"/>
  </r>
  <r>
    <n v="1576"/>
    <x v="2627"/>
    <s v="For the publication of my first 3 books: an Art book, a graphic novel, and a coloring book"/>
    <n v="5000"/>
    <n v="650"/>
    <x v="1"/>
    <x v="0"/>
    <s v="USD"/>
    <n v="1435698368"/>
    <x v="2632"/>
    <b v="0"/>
    <x v="183"/>
    <b v="0"/>
    <s v="publishing/art books"/>
    <x v="2140"/>
    <n v="65"/>
    <x v="5"/>
    <x v="36"/>
  </r>
  <r>
    <n v="2138"/>
    <x v="2628"/>
    <s v="A game with a mixture of a few genres from RPG, Simulation and to adventure elements."/>
    <n v="1000"/>
    <n v="128"/>
    <x v="3"/>
    <x v="1"/>
    <s v="GBP"/>
    <n v="1383959939"/>
    <x v="2633"/>
    <b v="0"/>
    <x v="233"/>
    <b v="0"/>
    <s v="games/video games"/>
    <x v="2141"/>
    <n v="10.666666666666666"/>
    <x v="1"/>
    <x v="29"/>
  </r>
  <r>
    <n v="986"/>
    <x v="2629"/>
    <s v="Amazing heated snow sport gloves; synonymous with quality, fusing innovative heat technology, style, functionality &amp; unique design."/>
    <n v="20000"/>
    <n v="2550"/>
    <x v="3"/>
    <x v="1"/>
    <s v="GBP"/>
    <n v="1452384000"/>
    <x v="2634"/>
    <b v="0"/>
    <x v="232"/>
    <b v="0"/>
    <s v="technology/wearables"/>
    <x v="2142"/>
    <n v="110.8695652173913"/>
    <x v="0"/>
    <x v="3"/>
  </r>
  <r>
    <n v="4091"/>
    <x v="2630"/>
    <s v="Unique  troupe will bring the wonder &amp; joy of Therapeutic Theater to  youth with severe multiple disabilities, &amp; adults with Alzheimers"/>
    <n v="1600"/>
    <n v="204"/>
    <x v="3"/>
    <x v="0"/>
    <s v="USD"/>
    <n v="1421410151"/>
    <x v="2635"/>
    <b v="0"/>
    <x v="278"/>
    <b v="0"/>
    <s v="theater/plays"/>
    <x v="2142"/>
    <n v="25.5"/>
    <x v="3"/>
    <x v="4"/>
  </r>
  <r>
    <n v="3867"/>
    <x v="2631"/>
    <s v="What do you know about Russian Culture? Our project helps the American children to find out about Russian literature."/>
    <n v="2000"/>
    <n v="251"/>
    <x v="3"/>
    <x v="0"/>
    <s v="USD"/>
    <n v="1466278339"/>
    <x v="2636"/>
    <b v="0"/>
    <x v="78"/>
    <b v="0"/>
    <s v="theater/plays"/>
    <x v="2143"/>
    <n v="50.2"/>
    <x v="3"/>
    <x v="4"/>
  </r>
  <r>
    <n v="1091"/>
    <x v="2632"/>
    <s v="London Revolution is a Minecraft server in development. This is an open world RPG FPS server with questing and ruthless gangs."/>
    <n v="200"/>
    <n v="25"/>
    <x v="3"/>
    <x v="1"/>
    <s v="GBP"/>
    <n v="1460313672"/>
    <x v="2637"/>
    <b v="0"/>
    <x v="312"/>
    <b v="0"/>
    <s v="games/video games"/>
    <x v="2144"/>
    <n v="12.5"/>
    <x v="1"/>
    <x v="29"/>
  </r>
  <r>
    <n v="2000"/>
    <x v="2633"/>
    <s v="What do you get when you combine 2 of the hottest alt-models in North America with one Canadian photographer? Make a CALENDAR!!!"/>
    <n v="5000"/>
    <n v="625"/>
    <x v="3"/>
    <x v="7"/>
    <s v="CAD"/>
    <n v="1452120613"/>
    <x v="2638"/>
    <b v="0"/>
    <x v="36"/>
    <b v="0"/>
    <s v="photography/people"/>
    <x v="2144"/>
    <n v="25"/>
    <x v="6"/>
    <x v="35"/>
  </r>
  <r>
    <n v="633"/>
    <x v="2634"/>
    <s v="Uivo lets police and fire department personnel quickly contact you in the event of an emergency involving your property."/>
    <n v="10000"/>
    <n v="1245"/>
    <x v="1"/>
    <x v="0"/>
    <s v="USD"/>
    <n v="1466204400"/>
    <x v="2639"/>
    <b v="0"/>
    <x v="36"/>
    <b v="0"/>
    <s v="technology/web"/>
    <x v="2145"/>
    <n v="49.8"/>
    <x v="0"/>
    <x v="38"/>
  </r>
  <r>
    <n v="690"/>
    <x v="2635"/>
    <s v="A radiation shield for your fitness tracker, smartwatch or other wearable smart device"/>
    <n v="20000"/>
    <n v="2468"/>
    <x v="3"/>
    <x v="0"/>
    <s v="USD"/>
    <n v="1473400800"/>
    <x v="2640"/>
    <b v="0"/>
    <x v="204"/>
    <b v="0"/>
    <s v="technology/wearables"/>
    <x v="2146"/>
    <n v="72.588235294117652"/>
    <x v="0"/>
    <x v="3"/>
  </r>
  <r>
    <n v="3189"/>
    <x v="2636"/>
    <s v="Det Ã¤r tio Ã¥r sedan sist! Musikalen Hednadotter med sÃ¥ngarna frÃ¥n orginaluppsÃ¤ttningen sjunger musikalen i Konsertform."/>
    <n v="55000"/>
    <n v="6780"/>
    <x v="3"/>
    <x v="10"/>
    <s v="SEK"/>
    <n v="1432455532"/>
    <x v="2641"/>
    <b v="0"/>
    <x v="108"/>
    <b v="0"/>
    <s v="theater/musical"/>
    <x v="2147"/>
    <n v="356.84210526315792"/>
    <x v="3"/>
    <x v="20"/>
  </r>
  <r>
    <n v="3938"/>
    <x v="2637"/>
    <s v="We Kickstarted Broken Alley Theatre in the summer of 2013. It's been an amazing two years. This year, BATx goes bigger than ever."/>
    <n v="3255"/>
    <n v="397"/>
    <x v="3"/>
    <x v="0"/>
    <s v="USD"/>
    <n v="1435441454"/>
    <x v="2642"/>
    <b v="0"/>
    <x v="78"/>
    <b v="0"/>
    <s v="theater/plays"/>
    <x v="2148"/>
    <n v="79.400000000000006"/>
    <x v="3"/>
    <x v="4"/>
  </r>
  <r>
    <n v="2595"/>
    <x v="2638"/>
    <s v="Looking to put the best baked goods in Bowling Green on wheels"/>
    <n v="15000"/>
    <n v="1825"/>
    <x v="3"/>
    <x v="0"/>
    <s v="USD"/>
    <n v="1487915500"/>
    <x v="2643"/>
    <b v="0"/>
    <x v="108"/>
    <b v="0"/>
    <s v="food/food trucks"/>
    <x v="2149"/>
    <n v="96.05263157894737"/>
    <x v="7"/>
    <x v="37"/>
  </r>
  <r>
    <n v="4038"/>
    <x v="2639"/>
    <s v="We are vagina warriors ready to bring our message of human rights, empowerment and diversity to Main St. Lexington, NC."/>
    <n v="2500"/>
    <n v="301"/>
    <x v="3"/>
    <x v="0"/>
    <s v="USD"/>
    <n v="1413573010"/>
    <x v="2644"/>
    <b v="0"/>
    <x v="198"/>
    <b v="0"/>
    <s v="theater/plays"/>
    <x v="2150"/>
    <n v="75.25"/>
    <x v="3"/>
    <x v="4"/>
  </r>
  <r>
    <n v="3923"/>
    <x v="2640"/>
    <s v="Eleanor Roosevelt: Passionate campaigner for human rights, champion for peace, staunch supporter of FDR's policies, betrayed wife."/>
    <n v="11500"/>
    <n v="1384"/>
    <x v="3"/>
    <x v="1"/>
    <s v="GBP"/>
    <n v="1428622271"/>
    <x v="2645"/>
    <b v="0"/>
    <x v="118"/>
    <b v="0"/>
    <s v="theater/plays"/>
    <x v="2151"/>
    <n v="81.411764705882348"/>
    <x v="3"/>
    <x v="4"/>
  </r>
  <r>
    <n v="948"/>
    <x v="2641"/>
    <s v="T-Shirt with Led panel controlled by Android app over WiFi. _x000a_Multiple shirts, games, text, video effects support,"/>
    <n v="4000"/>
    <n v="480"/>
    <x v="3"/>
    <x v="14"/>
    <s v="EUR"/>
    <n v="1457812364"/>
    <x v="2646"/>
    <b v="0"/>
    <x v="278"/>
    <b v="0"/>
    <s v="technology/wearables"/>
    <x v="2152"/>
    <n v="60"/>
    <x v="0"/>
    <x v="3"/>
  </r>
  <r>
    <n v="3101"/>
    <x v="2642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47"/>
    <b v="0"/>
    <x v="233"/>
    <b v="0"/>
    <s v="theater/spaces"/>
    <x v="2152"/>
    <n v="25"/>
    <x v="3"/>
    <x v="12"/>
  </r>
  <r>
    <n v="3066"/>
    <x v="2643"/>
    <s v="Our mission is to offer an innovative family watersports attraction that is fun, safe, economical and a leader in its field."/>
    <n v="350000"/>
    <n v="41950"/>
    <x v="3"/>
    <x v="6"/>
    <s v="AUD"/>
    <n v="1468128537"/>
    <x v="2648"/>
    <b v="0"/>
    <x v="134"/>
    <b v="0"/>
    <s v="theater/spaces"/>
    <x v="2153"/>
    <n v="2796.6666666666665"/>
    <x v="3"/>
    <x v="12"/>
  </r>
  <r>
    <n v="217"/>
    <x v="2644"/>
    <s v="A roadmovie by paw"/>
    <n v="100000"/>
    <n v="11943"/>
    <x v="3"/>
    <x v="10"/>
    <s v="SEK"/>
    <n v="1419780149"/>
    <x v="2649"/>
    <b v="0"/>
    <x v="235"/>
    <b v="0"/>
    <s v="film &amp; video/drama"/>
    <x v="2154"/>
    <n v="314.28947368421052"/>
    <x v="4"/>
    <x v="30"/>
  </r>
  <r>
    <n v="471"/>
    <x v="2645"/>
    <s v="Three kids try to stop Mazi Mbe's plan to restore Africa to its original state where Tricksters &amp; Spirits ruled_x000a_and Juju was law."/>
    <n v="55000"/>
    <n v="6541"/>
    <x v="3"/>
    <x v="0"/>
    <s v="USD"/>
    <n v="1397924379"/>
    <x v="2650"/>
    <b v="0"/>
    <x v="71"/>
    <b v="0"/>
    <s v="film &amp; video/animation"/>
    <x v="2155"/>
    <n v="38.476470588235294"/>
    <x v="4"/>
    <x v="28"/>
  </r>
  <r>
    <n v="869"/>
    <x v="2646"/>
    <s v="The band Twice As Good wants to create and distribute a DVD of their live concert performance. This amazing band needs to be seen!"/>
    <n v="8800"/>
    <n v="1040"/>
    <x v="3"/>
    <x v="0"/>
    <s v="USD"/>
    <n v="1365448657"/>
    <x v="2651"/>
    <b v="0"/>
    <x v="5"/>
    <b v="0"/>
    <s v="music/jazz"/>
    <x v="2156"/>
    <n v="346.66666666666669"/>
    <x v="2"/>
    <x v="27"/>
  </r>
  <r>
    <n v="2129"/>
    <x v="2647"/>
    <s v="PKF is a Cat-Tastic 2D side-scrolling shooter! Stand up to all the big meanies with the power of positivity and save the universe!"/>
    <n v="2000"/>
    <n v="236"/>
    <x v="3"/>
    <x v="0"/>
    <s v="USD"/>
    <n v="1457570100"/>
    <x v="2652"/>
    <b v="0"/>
    <x v="233"/>
    <b v="0"/>
    <s v="games/video games"/>
    <x v="2157"/>
    <n v="19.666666666666668"/>
    <x v="1"/>
    <x v="29"/>
  </r>
  <r>
    <n v="1180"/>
    <x v="2648"/>
    <s v="We would like to start a military-themed food truck to serve the Battle Creek/Kalamazoo area."/>
    <n v="50000"/>
    <n v="5875"/>
    <x v="3"/>
    <x v="0"/>
    <s v="USD"/>
    <n v="1403983314"/>
    <x v="2653"/>
    <b v="0"/>
    <x v="259"/>
    <b v="0"/>
    <s v="food/food trucks"/>
    <x v="2158"/>
    <n v="69.117647058823536"/>
    <x v="7"/>
    <x v="37"/>
  </r>
  <r>
    <n v="3193"/>
    <x v="2649"/>
    <s v="Bringing Richard O'Brien's sequel to legendary Rocky Horror to the stage for the first time. First London, then...The World!"/>
    <n v="5000"/>
    <n v="587"/>
    <x v="3"/>
    <x v="1"/>
    <s v="GBP"/>
    <n v="1424474056"/>
    <x v="2654"/>
    <b v="0"/>
    <x v="133"/>
    <b v="0"/>
    <s v="theater/musical"/>
    <x v="2159"/>
    <n v="24.458333333333332"/>
    <x v="3"/>
    <x v="20"/>
  </r>
  <r>
    <n v="1695"/>
    <x v="2650"/>
    <s v="We are the Preacher's Daughters &amp; recording a HYMNS CD with our unique vocal duo &amp; interwoven Cello. Hymns in a fresh, beautiful way."/>
    <n v="12000"/>
    <n v="1405"/>
    <x v="2"/>
    <x v="0"/>
    <s v="USD"/>
    <n v="1491786000"/>
    <x v="2655"/>
    <b v="0"/>
    <x v="232"/>
    <b v="0"/>
    <s v="music/faith"/>
    <x v="2160"/>
    <n v="61.086956521739133"/>
    <x v="2"/>
    <x v="21"/>
  </r>
  <r>
    <n v="2758"/>
    <x v="2651"/>
    <s v="Water Bomb Fight, Swooped &amp; Moon You Are Unique by Soraya Yvette are Christ centred Aussie outdoor fun adventure books for tween/teens"/>
    <n v="2000"/>
    <n v="234"/>
    <x v="3"/>
    <x v="6"/>
    <s v="AUD"/>
    <n v="1476095783"/>
    <x v="2656"/>
    <b v="0"/>
    <x v="460"/>
    <b v="0"/>
    <s v="publishing/children's books"/>
    <x v="2161"/>
    <n v="39"/>
    <x v="5"/>
    <x v="32"/>
  </r>
  <r>
    <n v="1233"/>
    <x v="2652"/>
    <s v="A Shakulute mouthpiece will allow me to play my silver alto flute vertically  like my Japanese shakuhachis but with Western fingerings."/>
    <n v="1000"/>
    <n v="116"/>
    <x v="1"/>
    <x v="0"/>
    <s v="USD"/>
    <n v="1329864374"/>
    <x v="2657"/>
    <b v="0"/>
    <x v="460"/>
    <b v="0"/>
    <s v="music/world music"/>
    <x v="2162"/>
    <n v="19.333333333333332"/>
    <x v="2"/>
    <x v="33"/>
  </r>
  <r>
    <n v="3084"/>
    <x v="2653"/>
    <s v="18-yr-old handicap-access ramp collapsed, must replace. Help fund &amp; ensure everyone access to our 35-seat non-profit community theater!"/>
    <n v="4059"/>
    <n v="470"/>
    <x v="3"/>
    <x v="0"/>
    <s v="USD"/>
    <n v="1430851680"/>
    <x v="2658"/>
    <b v="0"/>
    <x v="460"/>
    <b v="0"/>
    <s v="theater/spaces"/>
    <x v="2163"/>
    <n v="78.333333333333329"/>
    <x v="3"/>
    <x v="12"/>
  </r>
  <r>
    <n v="3905"/>
    <x v="2654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59"/>
    <b v="0"/>
    <x v="352"/>
    <b v="0"/>
    <s v="theater/plays"/>
    <x v="2164"/>
    <n v="24.714285714285715"/>
    <x v="3"/>
    <x v="4"/>
  </r>
  <r>
    <n v="2653"/>
    <x v="2655"/>
    <s v="DREAM BIG. Explore the universe through STEAM education. (Science, Technology, Engineering, Art, Mathematics)"/>
    <n v="51000"/>
    <n v="5876"/>
    <x v="1"/>
    <x v="0"/>
    <s v="USD"/>
    <n v="1402632000"/>
    <x v="2660"/>
    <b v="0"/>
    <x v="251"/>
    <b v="0"/>
    <s v="technology/space exploration"/>
    <x v="2165"/>
    <n v="83.942857142857136"/>
    <x v="0"/>
    <x v="5"/>
  </r>
  <r>
    <n v="1307"/>
    <x v="2656"/>
    <s v="Get VR to Everyone with Mailable, Ready to Use Viewers"/>
    <n v="50000"/>
    <n v="5757"/>
    <x v="1"/>
    <x v="0"/>
    <s v="USD"/>
    <n v="1455710679"/>
    <x v="2661"/>
    <b v="0"/>
    <x v="50"/>
    <b v="0"/>
    <s v="technology/wearables"/>
    <x v="2166"/>
    <n v="127.93333333333334"/>
    <x v="0"/>
    <x v="3"/>
  </r>
  <r>
    <n v="2752"/>
    <x v="2657"/>
    <s v="Andrew wonders if his life would be more exciting if he'd been hatched a frog. Shiny and green just seems more exciting to him. Until.."/>
    <n v="4800"/>
    <n v="550"/>
    <x v="3"/>
    <x v="0"/>
    <s v="USD"/>
    <n v="1324232504"/>
    <x v="2662"/>
    <b v="0"/>
    <x v="103"/>
    <b v="0"/>
    <s v="publishing/children's books"/>
    <x v="2167"/>
    <n v="39.285714285714285"/>
    <x v="5"/>
    <x v="32"/>
  </r>
  <r>
    <n v="3197"/>
    <x v="2658"/>
    <s v="This years most important stage project for young artists in our region. www.ungespor.no"/>
    <n v="10000"/>
    <n v="1145"/>
    <x v="3"/>
    <x v="12"/>
    <s v="NOK"/>
    <n v="1423050618"/>
    <x v="2663"/>
    <b v="0"/>
    <x v="198"/>
    <b v="0"/>
    <s v="theater/musical"/>
    <x v="2168"/>
    <n v="286.25"/>
    <x v="3"/>
    <x v="20"/>
  </r>
  <r>
    <n v="2656"/>
    <x v="2659"/>
    <s v="MoonWatcher will be bringing the Moon closer to all of us."/>
    <n v="150000"/>
    <n v="17155"/>
    <x v="1"/>
    <x v="0"/>
    <s v="USD"/>
    <n v="1489345200"/>
    <x v="2664"/>
    <b v="0"/>
    <x v="444"/>
    <b v="0"/>
    <s v="technology/space exploration"/>
    <x v="2169"/>
    <n v="112.86184210526316"/>
    <x v="0"/>
    <x v="5"/>
  </r>
  <r>
    <n v="4037"/>
    <x v="2660"/>
    <s v="The Pelican is a haunted play by one of Swedenâ€™s most renowned playwrights, August Strindberg, about a mother's tragic deceit."/>
    <n v="700"/>
    <n v="80"/>
    <x v="3"/>
    <x v="0"/>
    <s v="USD"/>
    <n v="1464099900"/>
    <x v="2665"/>
    <b v="0"/>
    <x v="312"/>
    <b v="0"/>
    <s v="theater/plays"/>
    <x v="2170"/>
    <n v="40"/>
    <x v="3"/>
    <x v="4"/>
  </r>
  <r>
    <n v="4096"/>
    <x v="2661"/>
    <s v="Theatre for Life believes in unlocking young people's creativity, developing self belief and creating positive opportunities."/>
    <n v="3500"/>
    <n v="400"/>
    <x v="3"/>
    <x v="1"/>
    <s v="GBP"/>
    <n v="1488271860"/>
    <x v="2666"/>
    <b v="0"/>
    <x v="78"/>
    <b v="0"/>
    <s v="theater/plays"/>
    <x v="2170"/>
    <n v="80"/>
    <x v="3"/>
    <x v="4"/>
  </r>
  <r>
    <n v="1308"/>
    <x v="2662"/>
    <s v="Boost Band, a wristband that charges any device"/>
    <n v="10000"/>
    <n v="1136"/>
    <x v="1"/>
    <x v="0"/>
    <s v="USD"/>
    <n v="1475937812"/>
    <x v="2667"/>
    <b v="0"/>
    <x v="235"/>
    <b v="0"/>
    <s v="technology/wearables"/>
    <x v="2171"/>
    <n v="29.894736842105264"/>
    <x v="0"/>
    <x v="3"/>
  </r>
  <r>
    <n v="2671"/>
    <x v="2663"/>
    <s v="We will build hubs so that teens can use tech to develop business solutions to their communities greatest challenges. Help us!"/>
    <n v="25000"/>
    <n v="2836"/>
    <x v="3"/>
    <x v="0"/>
    <s v="USD"/>
    <n v="1419017880"/>
    <x v="2668"/>
    <b v="1"/>
    <x v="109"/>
    <b v="0"/>
    <s v="technology/makerspaces"/>
    <x v="2172"/>
    <n v="33.761904761904759"/>
    <x v="0"/>
    <x v="19"/>
  </r>
  <r>
    <n v="958"/>
    <x v="2664"/>
    <s v="Brown Leather and Black Nylon extra-long Apple Watch bands for large wrists connects to 42mm. Go measure! Design fits 190-250mm wrists."/>
    <n v="7777"/>
    <n v="881"/>
    <x v="3"/>
    <x v="0"/>
    <s v="USD"/>
    <n v="1428641940"/>
    <x v="2669"/>
    <b v="0"/>
    <x v="118"/>
    <b v="0"/>
    <s v="technology/wearables"/>
    <x v="2173"/>
    <n v="51.823529411764703"/>
    <x v="0"/>
    <x v="3"/>
  </r>
  <r>
    <n v="3064"/>
    <x v="2665"/>
    <s v="An epicenter for connection, creation and expression of the community."/>
    <n v="75000"/>
    <n v="8471"/>
    <x v="3"/>
    <x v="0"/>
    <s v="USD"/>
    <n v="1448175540"/>
    <x v="2670"/>
    <b v="0"/>
    <x v="263"/>
    <b v="0"/>
    <s v="theater/spaces"/>
    <x v="2174"/>
    <n v="117.65277777777777"/>
    <x v="3"/>
    <x v="12"/>
  </r>
  <r>
    <n v="3731"/>
    <x v="2666"/>
    <s v="A long distance wrong number leads to love, but with Emily flying in to finally meet, Nick somehow forgot to mention he's blind."/>
    <n v="5500"/>
    <n v="620"/>
    <x v="3"/>
    <x v="0"/>
    <s v="USD"/>
    <n v="1420860180"/>
    <x v="2671"/>
    <b v="0"/>
    <x v="233"/>
    <b v="0"/>
    <s v="theater/plays"/>
    <x v="2175"/>
    <n v="51.666666666666664"/>
    <x v="3"/>
    <x v="4"/>
  </r>
  <r>
    <n v="2143"/>
    <x v="2667"/>
    <s v="Head Cap will provide easy access to tables, dice rollers and record sheet management to streamline your tabletop Battletech games."/>
    <n v="2000"/>
    <n v="225"/>
    <x v="3"/>
    <x v="0"/>
    <s v="USD"/>
    <n v="1279738800"/>
    <x v="2672"/>
    <b v="0"/>
    <x v="78"/>
    <b v="0"/>
    <s v="games/video games"/>
    <x v="2176"/>
    <n v="45"/>
    <x v="1"/>
    <x v="29"/>
  </r>
  <r>
    <n v="1794"/>
    <x v="2668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73"/>
    <b v="1"/>
    <x v="176"/>
    <b v="0"/>
    <s v="photography/photobooks"/>
    <x v="2177"/>
    <n v="55.388888888888886"/>
    <x v="6"/>
    <x v="9"/>
  </r>
  <r>
    <n v="1807"/>
    <x v="2669"/>
    <s v="I want to explore alternative cultures and lifestyles in America."/>
    <n v="5000"/>
    <n v="553"/>
    <x v="3"/>
    <x v="0"/>
    <s v="USD"/>
    <n v="1411868313"/>
    <x v="2674"/>
    <b v="1"/>
    <x v="278"/>
    <b v="0"/>
    <s v="photography/photobooks"/>
    <x v="2178"/>
    <n v="69.125"/>
    <x v="6"/>
    <x v="9"/>
  </r>
  <r>
    <n v="1735"/>
    <x v="2670"/>
    <s v="RainSong is letting my buy a discounted guitar. I will use this to offer my talents to the ministry programs I'm a part of."/>
    <n v="1000"/>
    <n v="110"/>
    <x v="3"/>
    <x v="0"/>
    <s v="USD"/>
    <n v="1470598345"/>
    <x v="2675"/>
    <b v="0"/>
    <x v="312"/>
    <b v="0"/>
    <s v="music/faith"/>
    <x v="2179"/>
    <n v="55"/>
    <x v="2"/>
    <x v="21"/>
  </r>
  <r>
    <n v="3934"/>
    <x v="2671"/>
    <s v="Lost youth and lost souls struggle to find meaning amid dingy basements, vanishing malls, and a bleak Midwestern summer."/>
    <n v="5000"/>
    <n v="550"/>
    <x v="3"/>
    <x v="0"/>
    <s v="USD"/>
    <n v="1443704400"/>
    <x v="2676"/>
    <b v="0"/>
    <x v="233"/>
    <b v="0"/>
    <s v="theater/plays"/>
    <x v="2179"/>
    <n v="45.833333333333336"/>
    <x v="3"/>
    <x v="4"/>
  </r>
  <r>
    <n v="924"/>
    <x v="2672"/>
    <s v="Cultural and jazz instructional classes for youth at Preservation Hall. Preserving traditional New Orleans jazz and it's African roots."/>
    <n v="3000"/>
    <n v="327"/>
    <x v="3"/>
    <x v="0"/>
    <s v="USD"/>
    <n v="1360795069"/>
    <x v="2677"/>
    <b v="0"/>
    <x v="134"/>
    <b v="0"/>
    <s v="music/jazz"/>
    <x v="2180"/>
    <n v="21.8"/>
    <x v="2"/>
    <x v="27"/>
  </r>
  <r>
    <n v="2376"/>
    <x v="2673"/>
    <s v="Tough, pre-manufactured lost and found stickers that forward messages to the owners email and cellphone."/>
    <n v="3000"/>
    <n v="326.33"/>
    <x v="1"/>
    <x v="0"/>
    <s v="USD"/>
    <n v="1449785566"/>
    <x v="2678"/>
    <b v="0"/>
    <x v="198"/>
    <b v="0"/>
    <s v="technology/web"/>
    <x v="2181"/>
    <n v="81.582499999999996"/>
    <x v="0"/>
    <x v="38"/>
  </r>
  <r>
    <n v="928"/>
    <x v="2674"/>
    <s v="A real Motown Backup singer on 22 gold and platinum albums headlines her own Jazz CD of Motown songs."/>
    <n v="14500"/>
    <n v="1575"/>
    <x v="3"/>
    <x v="0"/>
    <s v="USD"/>
    <n v="1353196800"/>
    <x v="2679"/>
    <b v="0"/>
    <x v="24"/>
    <b v="0"/>
    <s v="music/jazz"/>
    <x v="2182"/>
    <n v="56.25"/>
    <x v="2"/>
    <x v="27"/>
  </r>
  <r>
    <n v="1809"/>
    <x v="2675"/>
    <s v="A stunning photo book highlighting the visual diversity of the City of Hamilton and showcasing it in a new light."/>
    <n v="3500"/>
    <n v="380"/>
    <x v="3"/>
    <x v="7"/>
    <s v="CAD"/>
    <n v="1425246439"/>
    <x v="2680"/>
    <b v="1"/>
    <x v="297"/>
    <b v="0"/>
    <s v="photography/photobooks"/>
    <x v="2183"/>
    <n v="42.222222222222221"/>
    <x v="6"/>
    <x v="9"/>
  </r>
  <r>
    <n v="2877"/>
    <x v="2676"/>
    <s v="Two of the 20th Centuryâ€™s Greatest Artists _x000a_navigate the perilous terrain of Art &amp; Fame _x000a_in a historic Collaboration."/>
    <n v="6000"/>
    <n v="650"/>
    <x v="3"/>
    <x v="0"/>
    <s v="USD"/>
    <n v="1480525200"/>
    <x v="2681"/>
    <b v="0"/>
    <x v="460"/>
    <b v="0"/>
    <s v="theater/plays"/>
    <x v="2184"/>
    <n v="108.33333333333333"/>
    <x v="3"/>
    <x v="4"/>
  </r>
  <r>
    <n v="1578"/>
    <x v="2677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82"/>
    <b v="0"/>
    <x v="198"/>
    <b v="0"/>
    <s v="publishing/art books"/>
    <x v="2185"/>
    <n v="51.25"/>
    <x v="5"/>
    <x v="36"/>
  </r>
  <r>
    <n v="4088"/>
    <x v="2678"/>
    <s v="Young persons theatre company working in deprived area seeking funding for children's theatrical production."/>
    <n v="2000"/>
    <n v="216"/>
    <x v="3"/>
    <x v="1"/>
    <s v="GBP"/>
    <n v="1421403960"/>
    <x v="2683"/>
    <b v="0"/>
    <x v="5"/>
    <b v="0"/>
    <s v="theater/plays"/>
    <x v="2186"/>
    <n v="72"/>
    <x v="3"/>
    <x v="4"/>
  </r>
  <r>
    <n v="141"/>
    <x v="2679"/>
    <s v="Join us creating a Science Fiction TV Series based upon the popular novels -The Catherine Kimbridge Chronicles."/>
    <n v="12000"/>
    <n v="1293"/>
    <x v="1"/>
    <x v="0"/>
    <s v="USD"/>
    <n v="1433043623"/>
    <x v="2684"/>
    <b v="0"/>
    <x v="24"/>
    <b v="0"/>
    <s v="film &amp; video/science fiction"/>
    <x v="2187"/>
    <n v="46.178571428571431"/>
    <x v="4"/>
    <x v="22"/>
  </r>
  <r>
    <n v="1334"/>
    <x v="2680"/>
    <s v="A wearable device that allows you to dock and operate your phone hands-free anywhere and everywhere!"/>
    <n v="133000"/>
    <n v="14303"/>
    <x v="1"/>
    <x v="0"/>
    <s v="USD"/>
    <n v="1457721287"/>
    <x v="2685"/>
    <b v="0"/>
    <x v="454"/>
    <b v="0"/>
    <s v="technology/wearables"/>
    <x v="2188"/>
    <n v="51.822463768115945"/>
    <x v="0"/>
    <x v="3"/>
  </r>
  <r>
    <n v="2690"/>
    <x v="2681"/>
    <s v="The stuffed chicken wing originators need YOUR help starting a restaurant so our AMAZING wings will be available to you 7 days a week!"/>
    <n v="80000"/>
    <n v="8586"/>
    <x v="3"/>
    <x v="0"/>
    <s v="USD"/>
    <n v="1433298676"/>
    <x v="2686"/>
    <b v="0"/>
    <x v="373"/>
    <b v="0"/>
    <s v="food/food trucks"/>
    <x v="2189"/>
    <n v="72.762711864406782"/>
    <x v="7"/>
    <x v="37"/>
  </r>
  <r>
    <n v="3978"/>
    <x v="2682"/>
    <s v="Staged play within the communities of eastern ( Kinston Wilson Wilmington ) North Carolina ! Funds will allow a child to attend! THX"/>
    <n v="2000"/>
    <n v="214"/>
    <x v="3"/>
    <x v="0"/>
    <s v="USD"/>
    <n v="1422717953"/>
    <x v="2687"/>
    <b v="0"/>
    <x v="278"/>
    <b v="0"/>
    <s v="theater/plays"/>
    <x v="2190"/>
    <n v="26.75"/>
    <x v="3"/>
    <x v="4"/>
  </r>
  <r>
    <n v="3896"/>
    <x v="2683"/>
    <s v="Yorick and Co. is a comedy about a struggling theatre company whose mysterious benefactor starts haunting the show!"/>
    <n v="1600"/>
    <n v="170"/>
    <x v="3"/>
    <x v="0"/>
    <s v="USD"/>
    <n v="1402979778"/>
    <x v="2688"/>
    <b v="0"/>
    <x v="198"/>
    <b v="0"/>
    <s v="theater/plays"/>
    <x v="2191"/>
    <n v="42.5"/>
    <x v="3"/>
    <x v="4"/>
  </r>
  <r>
    <n v="2581"/>
    <x v="2684"/>
    <s v="Creating a Food Truck to bring gourmet sausage sliders to Jacksonville, FL for breakfast, lunch, and special events."/>
    <n v="5000"/>
    <n v="530"/>
    <x v="3"/>
    <x v="0"/>
    <s v="USD"/>
    <n v="1447689898"/>
    <x v="2689"/>
    <b v="0"/>
    <x v="234"/>
    <b v="0"/>
    <s v="food/food trucks"/>
    <x v="2192"/>
    <n v="48.18181818181818"/>
    <x v="7"/>
    <x v="37"/>
  </r>
  <r>
    <n v="3968"/>
    <x v="2685"/>
    <s v="&quot;On the breast of her gown, in fine red cloth, appeared the letter A.&quot; But what about the rest of the alphabet?"/>
    <n v="5000"/>
    <n v="527"/>
    <x v="3"/>
    <x v="0"/>
    <s v="USD"/>
    <n v="1463945673"/>
    <x v="2690"/>
    <b v="0"/>
    <x v="234"/>
    <b v="0"/>
    <s v="theater/plays"/>
    <x v="2193"/>
    <n v="47.909090909090907"/>
    <x v="3"/>
    <x v="4"/>
  </r>
  <r>
    <n v="2705"/>
    <x v="2686"/>
    <s v="Help light the lights at the historic Fischer Theatre in Danville, IL."/>
    <n v="16500"/>
    <n v="1739"/>
    <x v="2"/>
    <x v="0"/>
    <s v="USD"/>
    <n v="1490389158"/>
    <x v="2691"/>
    <b v="0"/>
    <x v="278"/>
    <b v="0"/>
    <s v="theater/spaces"/>
    <x v="2194"/>
    <n v="217.375"/>
    <x v="3"/>
    <x v="12"/>
  </r>
  <r>
    <n v="2366"/>
    <x v="2687"/>
    <s v="iDEA virtual activities, the perfect way to encourage children and families to get active - physically, socially and mentally."/>
    <n v="25000"/>
    <n v="2630"/>
    <x v="1"/>
    <x v="1"/>
    <s v="GBP"/>
    <n v="1445431533"/>
    <x v="2692"/>
    <b v="0"/>
    <x v="295"/>
    <b v="0"/>
    <s v="technology/web"/>
    <x v="2195"/>
    <n v="97.407407407407405"/>
    <x v="0"/>
    <x v="38"/>
  </r>
  <r>
    <n v="1455"/>
    <x v="2688"/>
    <s v="The teachings of Tulku Sanjay Tsering, the body, speech and mind emanation of the esteemed 20th century Dzogchen Master Khenpo Ngaga"/>
    <n v="15000"/>
    <n v="1575"/>
    <x v="1"/>
    <x v="0"/>
    <s v="USD"/>
    <n v="1409924340"/>
    <x v="2693"/>
    <b v="0"/>
    <x v="352"/>
    <b v="0"/>
    <s v="publishing/translations"/>
    <x v="2196"/>
    <n v="225"/>
    <x v="5"/>
    <x v="39"/>
  </r>
  <r>
    <n v="1711"/>
    <x v="2689"/>
    <s v="&quot;Redemption&quot; is a multi-cultural worship album aimed at giving you an 'around-the-world' experience of Jesus-focused worship."/>
    <n v="10000"/>
    <n v="1050"/>
    <x v="3"/>
    <x v="0"/>
    <s v="USD"/>
    <n v="1409585434"/>
    <x v="2694"/>
    <b v="0"/>
    <x v="312"/>
    <b v="0"/>
    <s v="music/faith"/>
    <x v="2196"/>
    <n v="525"/>
    <x v="2"/>
    <x v="21"/>
  </r>
  <r>
    <n v="2645"/>
    <x v="2690"/>
    <s v="Phase one of a small winged reentry craft. This phase will be testing the supersonic stability of a small craft traveling at 1,800kph"/>
    <n v="20000"/>
    <n v="2100"/>
    <x v="1"/>
    <x v="6"/>
    <s v="AUD"/>
    <n v="1415481203"/>
    <x v="2695"/>
    <b v="1"/>
    <x v="232"/>
    <b v="0"/>
    <s v="technology/space exploration"/>
    <x v="2196"/>
    <n v="91.304347826086953"/>
    <x v="0"/>
    <x v="5"/>
  </r>
  <r>
    <n v="2759"/>
    <x v="2691"/>
    <s v="READY TO PRINT. A fun 38 page full color, hand illustrated children's book based on Australian animals and Indigenous Legends."/>
    <n v="1000"/>
    <n v="105"/>
    <x v="3"/>
    <x v="6"/>
    <s v="AUD"/>
    <n v="1468658866"/>
    <x v="2696"/>
    <b v="0"/>
    <x v="312"/>
    <b v="0"/>
    <s v="publishing/children's books"/>
    <x v="2196"/>
    <n v="52.5"/>
    <x v="5"/>
    <x v="32"/>
  </r>
  <r>
    <n v="3146"/>
    <x v="2692"/>
    <s v="Somos... Podemos... Amamos... Nuestra muralla, nuestra utopÃ­a. Que el amor sea el lÃ­mite"/>
    <n v="50000"/>
    <n v="5250"/>
    <x v="2"/>
    <x v="18"/>
    <s v="MXN"/>
    <n v="1492356166"/>
    <x v="2697"/>
    <b v="0"/>
    <x v="233"/>
    <b v="0"/>
    <s v="theater/plays"/>
    <x v="2196"/>
    <n v="437.5"/>
    <x v="3"/>
    <x v="4"/>
  </r>
  <r>
    <n v="197"/>
    <x v="2693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98"/>
    <b v="0"/>
    <x v="278"/>
    <b v="0"/>
    <s v="film &amp; video/drama"/>
    <x v="2197"/>
    <n v="32.75"/>
    <x v="4"/>
    <x v="30"/>
  </r>
  <r>
    <n v="2756"/>
    <x v="2694"/>
    <s v="We all pray to the same God no matter what name we might refer to Him as.  Our children deserve to know this basic truth."/>
    <n v="10000"/>
    <n v="1048"/>
    <x v="3"/>
    <x v="0"/>
    <s v="USD"/>
    <n v="1389476201"/>
    <x v="2699"/>
    <b v="0"/>
    <x v="189"/>
    <b v="0"/>
    <s v="publishing/children's books"/>
    <x v="2197"/>
    <n v="31.757575757575758"/>
    <x v="5"/>
    <x v="32"/>
  </r>
  <r>
    <n v="2124"/>
    <x v="2695"/>
    <s v="AZAMAR is a Role Playing Game world involving fantasy and high magic, based on the popular OpenD6 OGL using the Cinema6 RPG Framework."/>
    <n v="1100"/>
    <n v="115"/>
    <x v="3"/>
    <x v="0"/>
    <s v="USD"/>
    <n v="1291093200"/>
    <x v="2700"/>
    <b v="0"/>
    <x v="78"/>
    <b v="0"/>
    <s v="games/video games"/>
    <x v="2198"/>
    <n v="23"/>
    <x v="1"/>
    <x v="29"/>
  </r>
  <r>
    <n v="2770"/>
    <x v="2696"/>
    <s v="A story about two friends who part ways because they are different, then reunite after learning they both are made of atoms."/>
    <n v="20000"/>
    <n v="2082.25"/>
    <x v="3"/>
    <x v="0"/>
    <s v="USD"/>
    <n v="1395158130"/>
    <x v="2701"/>
    <b v="0"/>
    <x v="189"/>
    <b v="0"/>
    <s v="publishing/children's books"/>
    <x v="2199"/>
    <n v="63.098484848484851"/>
    <x v="5"/>
    <x v="32"/>
  </r>
  <r>
    <n v="1870"/>
    <x v="2697"/>
    <s v="Conflict of Van Helsing &amp; Dracula (C.O.V.D.) is a board game available as an App based on the story: Dracula. Can you survive?"/>
    <n v="3500"/>
    <n v="361"/>
    <x v="3"/>
    <x v="0"/>
    <s v="USD"/>
    <n v="1454213820"/>
    <x v="2702"/>
    <b v="0"/>
    <x v="234"/>
    <b v="0"/>
    <s v="games/mobile games"/>
    <x v="2200"/>
    <n v="32.81818181818182"/>
    <x v="1"/>
    <x v="25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x v="2703"/>
    <b v="0"/>
    <x v="224"/>
    <b v="0"/>
    <s v="technology/wearables"/>
    <x v="2201"/>
    <n v="44.6875"/>
    <x v="0"/>
    <x v="3"/>
  </r>
  <r>
    <n v="1725"/>
    <x v="2699"/>
    <s v="Christian band signed to VECA Records to release their debut album in Spring 2015.  This ministry is relying on faith-based donations."/>
    <n v="5500"/>
    <n v="560"/>
    <x v="3"/>
    <x v="0"/>
    <s v="USD"/>
    <n v="1408922049"/>
    <x v="2704"/>
    <b v="0"/>
    <x v="297"/>
    <b v="0"/>
    <s v="music/faith"/>
    <x v="2202"/>
    <n v="62.222222222222221"/>
    <x v="2"/>
    <x v="21"/>
  </r>
  <r>
    <n v="1150"/>
    <x v="2700"/>
    <s v="Bringing delicious authentic and fusion Taiwanese Food to the West Coast."/>
    <n v="2500"/>
    <n v="252"/>
    <x v="3"/>
    <x v="0"/>
    <s v="USD"/>
    <n v="1452293675"/>
    <x v="2705"/>
    <b v="0"/>
    <x v="460"/>
    <b v="0"/>
    <s v="food/food trucks"/>
    <x v="2203"/>
    <n v="42"/>
    <x v="7"/>
    <x v="37"/>
  </r>
  <r>
    <n v="4003"/>
    <x v="2701"/>
    <s v="&quot;MAMA'Z BA-B&quot; is the story of Marcus Williams who struggles to find a place for himself as a young black male."/>
    <n v="2000"/>
    <n v="201"/>
    <x v="3"/>
    <x v="0"/>
    <s v="USD"/>
    <n v="1424009147"/>
    <x v="2706"/>
    <b v="0"/>
    <x v="312"/>
    <b v="0"/>
    <s v="theater/plays"/>
    <x v="2204"/>
    <n v="100.5"/>
    <x v="3"/>
    <x v="4"/>
  </r>
  <r>
    <n v="667"/>
    <x v="2702"/>
    <s v="The first navigation system, usable by each means of transport, that will take you wherever you want without thinking about the route."/>
    <n v="50000"/>
    <n v="5010"/>
    <x v="3"/>
    <x v="4"/>
    <s v="EUR"/>
    <n v="1477731463"/>
    <x v="2707"/>
    <b v="0"/>
    <x v="24"/>
    <b v="0"/>
    <s v="technology/wearables"/>
    <x v="2205"/>
    <n v="178.92857142857142"/>
    <x v="0"/>
    <x v="3"/>
  </r>
  <r>
    <n v="893"/>
    <x v="2703"/>
    <s v="The Philly music scene is full of amazing talent. This annual music festival is to celebrate those gems within that scene!"/>
    <n v="2000"/>
    <n v="200"/>
    <x v="3"/>
    <x v="0"/>
    <s v="USD"/>
    <n v="1427920363"/>
    <x v="2708"/>
    <b v="0"/>
    <x v="78"/>
    <b v="0"/>
    <s v="music/indie rock"/>
    <x v="2206"/>
    <n v="40"/>
    <x v="2"/>
    <x v="13"/>
  </r>
  <r>
    <n v="2123"/>
    <x v="2704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709"/>
    <b v="0"/>
    <x v="78"/>
    <b v="0"/>
    <s v="games/video games"/>
    <x v="2206"/>
    <n v="10"/>
    <x v="1"/>
    <x v="29"/>
  </r>
  <r>
    <n v="3730"/>
    <x v="2705"/>
    <s v="&quot;MARK TWAIN IS HELL FOR THE COMPANY&quot; is an original theatrical production created and under development by Jeff Lowe."/>
    <n v="1000"/>
    <n v="100"/>
    <x v="3"/>
    <x v="0"/>
    <s v="USD"/>
    <n v="1439828159"/>
    <x v="2710"/>
    <b v="0"/>
    <x v="215"/>
    <b v="0"/>
    <s v="theater/plays"/>
    <x v="2206"/>
    <n v="100"/>
    <x v="3"/>
    <x v="4"/>
  </r>
  <r>
    <n v="3745"/>
    <x v="2706"/>
    <s v="Tyke wants to expand her puppet theater show to weekly online web shows and is looking for backers."/>
    <n v="100"/>
    <n v="10"/>
    <x v="3"/>
    <x v="0"/>
    <s v="USD"/>
    <n v="1407689102"/>
    <x v="2711"/>
    <b v="0"/>
    <x v="215"/>
    <b v="0"/>
    <s v="theater/plays"/>
    <x v="2206"/>
    <n v="10"/>
    <x v="3"/>
    <x v="4"/>
  </r>
  <r>
    <n v="3913"/>
    <x v="2707"/>
    <s v="â€œNo amount of fire or freshness can challenge what a man will store up in his ghostly heart.â€ â€“ The Great Gatsby"/>
    <n v="10000"/>
    <n v="1000"/>
    <x v="3"/>
    <x v="0"/>
    <s v="USD"/>
    <n v="1448863449"/>
    <x v="2712"/>
    <b v="0"/>
    <x v="352"/>
    <b v="0"/>
    <s v="theater/plays"/>
    <x v="2206"/>
    <n v="142.85714285714286"/>
    <x v="3"/>
    <x v="4"/>
  </r>
  <r>
    <n v="3925"/>
    <x v="2708"/>
    <s v="Help Save High School Theater Program_x000a_Your donations will be used to purchase props, build sets, and costumes."/>
    <n v="150"/>
    <n v="15"/>
    <x v="3"/>
    <x v="0"/>
    <s v="USD"/>
    <n v="1406753639"/>
    <x v="2713"/>
    <b v="0"/>
    <x v="5"/>
    <b v="0"/>
    <s v="theater/plays"/>
    <x v="2206"/>
    <n v="5"/>
    <x v="3"/>
    <x v="4"/>
  </r>
  <r>
    <n v="4103"/>
    <x v="2709"/>
    <s v="Weather Men is a play, written by Nathan Black.  A comedy/drama that explores the question of 'why people stay together?'"/>
    <n v="1000"/>
    <n v="100"/>
    <x v="3"/>
    <x v="0"/>
    <s v="USD"/>
    <n v="1440613920"/>
    <x v="2714"/>
    <b v="0"/>
    <x v="460"/>
    <b v="0"/>
    <s v="theater/plays"/>
    <x v="2206"/>
    <n v="16.666666666666668"/>
    <x v="3"/>
    <x v="4"/>
  </r>
  <r>
    <n v="1434"/>
    <x v="2710"/>
    <s v="Interest from abroad to publish my book SOCIALCAPITALISM. Need translation to English master. Help appreciated."/>
    <n v="82000"/>
    <n v="8190"/>
    <x v="3"/>
    <x v="15"/>
    <s v="DKK"/>
    <n v="1433775600"/>
    <x v="2715"/>
    <b v="0"/>
    <x v="234"/>
    <b v="0"/>
    <s v="publishing/translations"/>
    <x v="2207"/>
    <n v="744.5454545454545"/>
    <x v="5"/>
    <x v="39"/>
  </r>
  <r>
    <n v="1324"/>
    <x v="2711"/>
    <s v="Monitor your actual UV exposure in real time and get notified when it's time to get out of the sun or when to reapply your sunscreen"/>
    <n v="50000"/>
    <n v="4920"/>
    <x v="1"/>
    <x v="0"/>
    <s v="USD"/>
    <n v="1476371552"/>
    <x v="2716"/>
    <b v="0"/>
    <x v="160"/>
    <b v="0"/>
    <s v="technology/wearables"/>
    <x v="2208"/>
    <n v="54.666666666666664"/>
    <x v="0"/>
    <x v="3"/>
  </r>
  <r>
    <n v="2517"/>
    <x v="2712"/>
    <s v="KICK START US! Chef-driven dining experience offering a multi-course tasteful and playful menu that hems in familiar seasonal comfort."/>
    <n v="18000"/>
    <n v="1767"/>
    <x v="3"/>
    <x v="7"/>
    <s v="CAD"/>
    <n v="1426788930"/>
    <x v="2717"/>
    <b v="0"/>
    <x v="189"/>
    <b v="0"/>
    <s v="food/restaurants"/>
    <x v="2209"/>
    <n v="53.545454545454547"/>
    <x v="7"/>
    <x v="40"/>
  </r>
  <r>
    <n v="3986"/>
    <x v="2713"/>
    <s v="After a successful run at London's Cockpit Theatre, we are invited to perform in Gardzienice OPT and at Teatr Polski in Warsaw, Poland."/>
    <n v="5000"/>
    <n v="488"/>
    <x v="3"/>
    <x v="1"/>
    <s v="GBP"/>
    <n v="1462539840"/>
    <x v="2718"/>
    <b v="0"/>
    <x v="175"/>
    <b v="0"/>
    <s v="theater/plays"/>
    <x v="2210"/>
    <n v="37.53846153846154"/>
    <x v="3"/>
    <x v="4"/>
  </r>
  <r>
    <n v="1707"/>
    <x v="2714"/>
    <s v="We exist to proclaim the love of Christ through music! Partner with our ministry and help us spread God's love with a new studio album!"/>
    <n v="5000"/>
    <n v="487"/>
    <x v="3"/>
    <x v="0"/>
    <s v="USD"/>
    <n v="1459181895"/>
    <x v="2719"/>
    <b v="0"/>
    <x v="297"/>
    <b v="0"/>
    <s v="music/faith"/>
    <x v="2211"/>
    <n v="54.111111111111114"/>
    <x v="2"/>
    <x v="21"/>
  </r>
  <r>
    <n v="943"/>
    <x v="2715"/>
    <s v="A mask for home or travel that will give you the best, undisturbed sleep of your life."/>
    <n v="3000"/>
    <n v="289"/>
    <x v="3"/>
    <x v="0"/>
    <s v="USD"/>
    <n v="1480438905"/>
    <x v="2720"/>
    <b v="0"/>
    <x v="233"/>
    <b v="0"/>
    <s v="technology/wearables"/>
    <x v="2212"/>
    <n v="24.083333333333332"/>
    <x v="0"/>
    <x v="3"/>
  </r>
  <r>
    <n v="132"/>
    <x v="2716"/>
    <s v="An anime inspired sci-fi action short set in Tokyo, Japan by VFX veterans, Gerald Abraham, Kim Tran and sound engineer, Jeremy Corby."/>
    <n v="80000"/>
    <n v="7655"/>
    <x v="1"/>
    <x v="0"/>
    <s v="USD"/>
    <n v="1415392207"/>
    <x v="2721"/>
    <b v="0"/>
    <x v="248"/>
    <b v="0"/>
    <s v="film &amp; video/science fiction"/>
    <x v="2213"/>
    <n v="94.506172839506178"/>
    <x v="4"/>
    <x v="22"/>
  </r>
  <r>
    <n v="2135"/>
    <x v="2717"/>
    <s v="Point-and-click adventure: The mysterious Nikola Tesla, a time traveling device, and an experiment gone wrong in Colorado Springs"/>
    <n v="5000"/>
    <n v="478"/>
    <x v="3"/>
    <x v="0"/>
    <s v="USD"/>
    <n v="1349392033"/>
    <x v="2722"/>
    <b v="0"/>
    <x v="163"/>
    <b v="0"/>
    <s v="games/video games"/>
    <x v="2214"/>
    <n v="21.727272727272727"/>
    <x v="1"/>
    <x v="29"/>
  </r>
  <r>
    <n v="499"/>
    <x v="2718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23"/>
    <b v="0"/>
    <x v="87"/>
    <b v="0"/>
    <s v="film &amp; video/animation"/>
    <x v="2215"/>
    <n v="73.461538461538467"/>
    <x v="4"/>
    <x v="28"/>
  </r>
  <r>
    <n v="432"/>
    <x v="2719"/>
    <s v="A teenage zombie named Jeff and his mad scientist mother adapt to life in the town of Serendipity, where the supernatural occurs daily."/>
    <n v="6000"/>
    <n v="570"/>
    <x v="3"/>
    <x v="0"/>
    <s v="USD"/>
    <n v="1445448381"/>
    <x v="2724"/>
    <b v="0"/>
    <x v="278"/>
    <b v="0"/>
    <s v="film &amp; video/animation"/>
    <x v="2216"/>
    <n v="71.25"/>
    <x v="4"/>
    <x v="28"/>
  </r>
  <r>
    <n v="889"/>
    <x v="2720"/>
    <s v="I have finally decided to follow my dream. I want to be a professional musician. This is the project that with get me there."/>
    <n v="25000"/>
    <n v="2360.3200000000002"/>
    <x v="3"/>
    <x v="0"/>
    <s v="USD"/>
    <n v="1412534943"/>
    <x v="2725"/>
    <b v="0"/>
    <x v="192"/>
    <b v="0"/>
    <s v="music/indie rock"/>
    <x v="2217"/>
    <n v="73.760000000000005"/>
    <x v="2"/>
    <x v="13"/>
  </r>
  <r>
    <n v="2906"/>
    <x v="2721"/>
    <s v="The smash hit, award-winning comedy sashays onto the Los Angeles Theater Scene in a fabulous new production at Atwater Village Theatre."/>
    <n v="6000"/>
    <n v="565"/>
    <x v="3"/>
    <x v="0"/>
    <s v="USD"/>
    <n v="1438390800"/>
    <x v="2726"/>
    <b v="0"/>
    <x v="352"/>
    <b v="0"/>
    <s v="theater/plays"/>
    <x v="2218"/>
    <n v="80.714285714285708"/>
    <x v="3"/>
    <x v="4"/>
  </r>
  <r>
    <n v="438"/>
    <x v="2722"/>
    <s v="As Smyton pushes himself to become respected, he unlocks secrets about himself and the world around him."/>
    <n v="20000"/>
    <n v="1876"/>
    <x v="3"/>
    <x v="0"/>
    <s v="USD"/>
    <n v="1447830958"/>
    <x v="2727"/>
    <b v="0"/>
    <x v="234"/>
    <b v="0"/>
    <s v="film &amp; video/animation"/>
    <x v="2219"/>
    <n v="170.54545454545453"/>
    <x v="4"/>
    <x v="28"/>
  </r>
  <r>
    <n v="1693"/>
    <x v="2723"/>
    <s v="Creating and playing music is what i love. I long to produce &amp; release fresh, raw and relevant songs that come straight from the heart."/>
    <n v="3000"/>
    <n v="280"/>
    <x v="2"/>
    <x v="1"/>
    <s v="GBP"/>
    <n v="1491768000"/>
    <x v="2728"/>
    <b v="0"/>
    <x v="278"/>
    <b v="0"/>
    <s v="music/faith"/>
    <x v="2220"/>
    <n v="35"/>
    <x v="2"/>
    <x v="21"/>
  </r>
  <r>
    <n v="3728"/>
    <x v="2724"/>
    <s v="Bare Bones Shakespeare's first season will start with a DFW school touring show: Romeo and Juliet."/>
    <n v="20000"/>
    <n v="1862"/>
    <x v="3"/>
    <x v="0"/>
    <s v="USD"/>
    <n v="1439957176"/>
    <x v="2729"/>
    <b v="0"/>
    <x v="257"/>
    <b v="0"/>
    <s v="theater/plays"/>
    <x v="2221"/>
    <n v="60.064516129032256"/>
    <x v="3"/>
    <x v="4"/>
  </r>
  <r>
    <n v="1582"/>
    <x v="2725"/>
    <s v="I create canvas prints of images from in and around New Orleans"/>
    <n v="1000"/>
    <n v="93"/>
    <x v="3"/>
    <x v="0"/>
    <s v="USD"/>
    <n v="1445894400"/>
    <x v="2730"/>
    <b v="0"/>
    <x v="5"/>
    <b v="0"/>
    <s v="photography/places"/>
    <x v="2222"/>
    <n v="31"/>
    <x v="6"/>
    <x v="24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x v="2731"/>
    <b v="0"/>
    <x v="276"/>
    <b v="0"/>
    <s v="games/video games"/>
    <x v="2223"/>
    <n v="18.581632653061224"/>
    <x v="1"/>
    <x v="29"/>
  </r>
  <r>
    <n v="2892"/>
    <x v="2727"/>
    <s v="Something Precious is the world's first musical to alert folks to the harmful effects of technology on the human spirit."/>
    <n v="5500"/>
    <n v="500"/>
    <x v="3"/>
    <x v="0"/>
    <s v="USD"/>
    <n v="1409000400"/>
    <x v="2732"/>
    <b v="0"/>
    <x v="118"/>
    <b v="0"/>
    <s v="theater/plays"/>
    <x v="2224"/>
    <n v="29.411764705882351"/>
    <x v="3"/>
    <x v="4"/>
  </r>
  <r>
    <n v="587"/>
    <x v="2728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33"/>
    <b v="0"/>
    <x v="352"/>
    <b v="0"/>
    <s v="technology/web"/>
    <x v="2225"/>
    <n v="389.28571428571428"/>
    <x v="0"/>
    <x v="38"/>
  </r>
  <r>
    <n v="1914"/>
    <x v="2729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34"/>
    <b v="0"/>
    <x v="312"/>
    <b v="0"/>
    <s v="technology/gadgets"/>
    <x v="2226"/>
    <n v="30"/>
    <x v="0"/>
    <x v="31"/>
  </r>
  <r>
    <n v="1064"/>
    <x v="2730"/>
    <s v="Make wine from seed to bottle; build, socialize, sell, and relax in Vineyard Valley - a social, sandbox, free to play business sim!"/>
    <n v="90000"/>
    <n v="8077"/>
    <x v="3"/>
    <x v="0"/>
    <s v="USD"/>
    <n v="1373174903"/>
    <x v="2735"/>
    <b v="0"/>
    <x v="403"/>
    <b v="0"/>
    <s v="games/video games"/>
    <x v="2227"/>
    <n v="65.666666666666671"/>
    <x v="1"/>
    <x v="29"/>
  </r>
  <r>
    <n v="942"/>
    <x v="2731"/>
    <s v="A Hands Free head mounted display adapter that supports the I AM Cardboard dscvr VR viewer for comfortable extended 3-D/VR viewing."/>
    <n v="7500"/>
    <n v="668"/>
    <x v="3"/>
    <x v="0"/>
    <s v="USD"/>
    <n v="1455826460"/>
    <x v="2736"/>
    <b v="0"/>
    <x v="224"/>
    <b v="0"/>
    <s v="technology/wearables"/>
    <x v="2228"/>
    <n v="41.75"/>
    <x v="0"/>
    <x v="3"/>
  </r>
  <r>
    <n v="1494"/>
    <x v="2732"/>
    <s v="Help this story of the 1862 Confederate invasion of Maryland be published! It is to Sharpsburg as The Killer Angels is to Gettysburg."/>
    <n v="5000"/>
    <n v="445"/>
    <x v="3"/>
    <x v="0"/>
    <s v="USD"/>
    <n v="1428075480"/>
    <x v="2737"/>
    <b v="0"/>
    <x v="234"/>
    <b v="0"/>
    <s v="publishing/fiction"/>
    <x v="2229"/>
    <n v="40.454545454545453"/>
    <x v="5"/>
    <x v="26"/>
  </r>
  <r>
    <n v="4077"/>
    <x v="2733"/>
    <s v="We aim to bring creative, innovative, exciting, educational and fun community theater (with a professional attitude) to a new location."/>
    <n v="15000"/>
    <n v="1335"/>
    <x v="3"/>
    <x v="0"/>
    <s v="USD"/>
    <n v="1482339794"/>
    <x v="2738"/>
    <b v="0"/>
    <x v="460"/>
    <b v="0"/>
    <s v="theater/plays"/>
    <x v="2229"/>
    <n v="222.5"/>
    <x v="3"/>
    <x v="4"/>
  </r>
  <r>
    <n v="1323"/>
    <x v="2734"/>
    <s v="High quality earbuds with a built-in splitter. Share with more than one friend. Music, movies, conversations. Any audio, any device!"/>
    <n v="15000"/>
    <n v="1332"/>
    <x v="1"/>
    <x v="0"/>
    <s v="USD"/>
    <n v="1461653700"/>
    <x v="2739"/>
    <b v="0"/>
    <x v="117"/>
    <b v="0"/>
    <s v="technology/wearables"/>
    <x v="2230"/>
    <n v="30.272727272727273"/>
    <x v="0"/>
    <x v="3"/>
  </r>
  <r>
    <n v="1146"/>
    <x v="2735"/>
    <s v="Bringing the flavor of competition BBQ to small town Auburn with the ease of a big city food truck."/>
    <n v="6000"/>
    <n v="530"/>
    <x v="3"/>
    <x v="0"/>
    <s v="USD"/>
    <n v="1399071173"/>
    <x v="2740"/>
    <b v="0"/>
    <x v="233"/>
    <b v="0"/>
    <s v="food/food trucks"/>
    <x v="2231"/>
    <n v="44.166666666666664"/>
    <x v="7"/>
    <x v="37"/>
  </r>
  <r>
    <n v="3841"/>
    <x v="27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41"/>
    <b v="1"/>
    <x v="204"/>
    <b v="0"/>
    <s v="theater/plays"/>
    <x v="2232"/>
    <n v="25.647058823529413"/>
    <x v="3"/>
    <x v="4"/>
  </r>
  <r>
    <n v="3908"/>
    <x v="2737"/>
    <s v="Death splits apart twin brothers in a questionable car accident. They shared dreams, and now they must share trials in the unknown."/>
    <n v="750"/>
    <n v="65"/>
    <x v="3"/>
    <x v="0"/>
    <s v="USD"/>
    <n v="1406603696"/>
    <x v="2742"/>
    <b v="0"/>
    <x v="198"/>
    <b v="0"/>
    <s v="theater/plays"/>
    <x v="2233"/>
    <n v="16.25"/>
    <x v="3"/>
    <x v="4"/>
  </r>
  <r>
    <n v="4018"/>
    <x v="2738"/>
    <s v="Funding for a production of Time Please at the Brighton Fringe 2017... and beyond."/>
    <n v="1500"/>
    <n v="130"/>
    <x v="3"/>
    <x v="1"/>
    <s v="GBP"/>
    <n v="1475877108"/>
    <x v="2743"/>
    <b v="0"/>
    <x v="198"/>
    <b v="0"/>
    <s v="theater/plays"/>
    <x v="2233"/>
    <n v="32.5"/>
    <x v="3"/>
    <x v="4"/>
  </r>
  <r>
    <n v="3075"/>
    <x v="2739"/>
    <s v="Magic Morgan &amp; Liliana are raising funds to expand their famed traveling magic show to a theater of magic."/>
    <n v="15000"/>
    <n v="1296"/>
    <x v="3"/>
    <x v="0"/>
    <s v="USD"/>
    <n v="1471573640"/>
    <x v="2744"/>
    <b v="0"/>
    <x v="135"/>
    <b v="0"/>
    <s v="theater/spaces"/>
    <x v="2234"/>
    <n v="64.8"/>
    <x v="3"/>
    <x v="12"/>
  </r>
  <r>
    <n v="1548"/>
    <x v="2740"/>
    <s v="Beauty is in the eye of the beholder and I want to inspire conservation through color."/>
    <n v="700"/>
    <n v="60"/>
    <x v="3"/>
    <x v="0"/>
    <s v="USD"/>
    <n v="1447020620"/>
    <x v="2745"/>
    <b v="0"/>
    <x v="215"/>
    <b v="0"/>
    <s v="photography/nature"/>
    <x v="2235"/>
    <n v="60"/>
    <x v="6"/>
    <x v="34"/>
  </r>
  <r>
    <n v="1043"/>
    <x v="2741"/>
    <s v="We're seeking funding for a special 10th Anniversary PRINT EDITION! Receive your own copy for only $8"/>
    <n v="100000"/>
    <n v="8537"/>
    <x v="1"/>
    <x v="0"/>
    <s v="USD"/>
    <n v="1432101855"/>
    <x v="2746"/>
    <b v="0"/>
    <x v="498"/>
    <b v="0"/>
    <s v="journalism/audio"/>
    <x v="2236"/>
    <n v="29.236301369863014"/>
    <x v="8"/>
    <x v="23"/>
  </r>
  <r>
    <n v="3801"/>
    <x v="2742"/>
    <s v="The Imaginary : A Musical is a new musical adaptation based on the novel written by A.F. Harrold.       TheImaginaryAMusical.com"/>
    <n v="5000"/>
    <n v="426"/>
    <x v="3"/>
    <x v="0"/>
    <s v="USD"/>
    <n v="1420215216"/>
    <x v="2747"/>
    <b v="0"/>
    <x v="297"/>
    <b v="0"/>
    <s v="theater/musical"/>
    <x v="2237"/>
    <n v="47.333333333333336"/>
    <x v="3"/>
    <x v="20"/>
  </r>
  <r>
    <n v="2919"/>
    <x v="2743"/>
    <s v="A full staged reading of a new play about a boy who learns how to be happy from the most unexpected person."/>
    <n v="600"/>
    <n v="51"/>
    <x v="3"/>
    <x v="0"/>
    <s v="USD"/>
    <n v="1407250329"/>
    <x v="2748"/>
    <b v="0"/>
    <x v="460"/>
    <b v="0"/>
    <s v="theater/plays"/>
    <x v="2238"/>
    <n v="8.5"/>
    <x v="3"/>
    <x v="4"/>
  </r>
  <r>
    <n v="2646"/>
    <x v="2744"/>
    <s v="We're a small group with a big mission: making it possible for everyone to explore space using the power of virtual reality."/>
    <n v="500000"/>
    <n v="42086.42"/>
    <x v="1"/>
    <x v="0"/>
    <s v="USD"/>
    <n v="1441783869"/>
    <x v="2749"/>
    <b v="1"/>
    <x v="499"/>
    <b v="0"/>
    <s v="technology/space exploration"/>
    <x v="2239"/>
    <n v="78.666205607476627"/>
    <x v="0"/>
    <x v="5"/>
  </r>
  <r>
    <n v="1427"/>
    <x v="2745"/>
    <s v="The book with advices that can save many lives._x000a_You will find here many case studies, extreme situations and solutions."/>
    <n v="5000"/>
    <n v="419"/>
    <x v="3"/>
    <x v="2"/>
    <s v="EUR"/>
    <n v="1474230385"/>
    <x v="2750"/>
    <b v="0"/>
    <x v="198"/>
    <b v="0"/>
    <s v="publishing/translations"/>
    <x v="2240"/>
    <n v="104.75"/>
    <x v="5"/>
    <x v="39"/>
  </r>
  <r>
    <n v="1491"/>
    <x v="2746"/>
    <s v="What do you get when you take outlaws, guns, gold and and old beagle in the old west? Adventure!"/>
    <n v="1200"/>
    <n v="100"/>
    <x v="3"/>
    <x v="0"/>
    <s v="USD"/>
    <n v="1424014680"/>
    <x v="2751"/>
    <b v="0"/>
    <x v="215"/>
    <b v="0"/>
    <s v="publishing/fiction"/>
    <x v="2241"/>
    <n v="100"/>
    <x v="5"/>
    <x v="26"/>
  </r>
  <r>
    <n v="1117"/>
    <x v="2747"/>
    <s v="Experience the Medieval in your own village. Increase your village into a city and walk through the streets."/>
    <n v="1000"/>
    <n v="83"/>
    <x v="3"/>
    <x v="2"/>
    <s v="EUR"/>
    <n v="1451053313"/>
    <x v="2752"/>
    <b v="0"/>
    <x v="278"/>
    <b v="0"/>
    <s v="games/video games"/>
    <x v="2242"/>
    <n v="10.375"/>
    <x v="1"/>
    <x v="29"/>
  </r>
  <r>
    <n v="4046"/>
    <x v="2748"/>
    <s v="An eclectic One Man stage show, that takes the audience on a journey through vast personalities, as he discovers his true self...#Drama"/>
    <n v="5600"/>
    <n v="460"/>
    <x v="3"/>
    <x v="0"/>
    <s v="USD"/>
    <n v="1413992210"/>
    <x v="2753"/>
    <b v="0"/>
    <x v="233"/>
    <b v="0"/>
    <s v="theater/plays"/>
    <x v="2243"/>
    <n v="38.333333333333336"/>
    <x v="3"/>
    <x v="4"/>
  </r>
  <r>
    <n v="458"/>
    <x v="2749"/>
    <s v="An animated parody of the game, Counter-Strike. The sequel to the very popular Counter-Strike: DE_dust2. Hacker is back!"/>
    <n v="10000"/>
    <n v="821"/>
    <x v="3"/>
    <x v="1"/>
    <s v="GBP"/>
    <n v="1368550060"/>
    <x v="2754"/>
    <b v="0"/>
    <x v="137"/>
    <b v="0"/>
    <s v="film &amp; video/animation"/>
    <x v="2244"/>
    <n v="16.755102040816325"/>
    <x v="4"/>
    <x v="28"/>
  </r>
  <r>
    <n v="3922"/>
    <x v="2750"/>
    <s v="TDPF is a play about a woman named Lisa who devotes her life to her marriage and ministry â€”since it is a woman place says her husband."/>
    <n v="750"/>
    <n v="61"/>
    <x v="3"/>
    <x v="0"/>
    <s v="USD"/>
    <n v="1425337200"/>
    <x v="2755"/>
    <b v="0"/>
    <x v="460"/>
    <b v="0"/>
    <s v="theater/plays"/>
    <x v="2245"/>
    <n v="10.166666666666666"/>
    <x v="3"/>
    <x v="4"/>
  </r>
  <r>
    <n v="1862"/>
    <x v="2751"/>
    <s v="Purple Fishing is an online game and social media platform for Trump Supporters and Critics to have fun finding common ground."/>
    <n v="18000"/>
    <n v="1455"/>
    <x v="3"/>
    <x v="0"/>
    <s v="USD"/>
    <n v="1488958200"/>
    <x v="2756"/>
    <b v="0"/>
    <x v="224"/>
    <b v="0"/>
    <s v="games/mobile games"/>
    <x v="2246"/>
    <n v="90.9375"/>
    <x v="1"/>
    <x v="25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x v="2757"/>
    <b v="0"/>
    <x v="78"/>
    <b v="0"/>
    <s v="publishing/translations"/>
    <x v="2247"/>
    <n v="80.599999999999994"/>
    <x v="5"/>
    <x v="39"/>
  </r>
  <r>
    <n v="2952"/>
    <x v="2753"/>
    <s v="Mountain Haven transforms a former disused Mt Laguna Church into space for celebrations, events, learning, conferences, retreats &amp; more"/>
    <n v="20000"/>
    <n v="1605"/>
    <x v="1"/>
    <x v="0"/>
    <s v="USD"/>
    <n v="1476676800"/>
    <x v="2758"/>
    <b v="0"/>
    <x v="278"/>
    <b v="0"/>
    <s v="theater/spaces"/>
    <x v="2248"/>
    <n v="200.625"/>
    <x v="3"/>
    <x v="12"/>
  </r>
  <r>
    <n v="2325"/>
    <x v="2754"/>
    <s v="Do you like to Maga? Do you like hot sauce as spicy as your memes? Do you like sexy frogs? Of course you do were all adults here."/>
    <n v="1000"/>
    <n v="80"/>
    <x v="2"/>
    <x v="0"/>
    <s v="USD"/>
    <n v="1490830331"/>
    <x v="2759"/>
    <b v="0"/>
    <x v="352"/>
    <b v="0"/>
    <s v="food/small batch"/>
    <x v="2249"/>
    <n v="11.428571428571429"/>
    <x v="7"/>
    <x v="11"/>
  </r>
  <r>
    <n v="2776"/>
    <x v="2755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60"/>
    <b v="0"/>
    <x v="20"/>
    <b v="0"/>
    <s v="publishing/children's books"/>
    <x v="2250"/>
    <n v="45.972222222222221"/>
    <x v="5"/>
    <x v="32"/>
  </r>
  <r>
    <n v="1714"/>
    <x v="2756"/>
    <s v="Change the world. Music should be more fun, positive, and compassionate. What goes into your ears is important- same for your kids."/>
    <n v="25000"/>
    <n v="1967"/>
    <x v="3"/>
    <x v="0"/>
    <s v="USD"/>
    <n v="1430517761"/>
    <x v="2761"/>
    <b v="0"/>
    <x v="118"/>
    <b v="0"/>
    <s v="music/faith"/>
    <x v="2251"/>
    <n v="115.70588235294117"/>
    <x v="2"/>
    <x v="21"/>
  </r>
  <r>
    <n v="2916"/>
    <x v="2757"/>
    <s v="The moving dramatisation of one man's journey to find the truth behind the Libyan regime change."/>
    <n v="1850"/>
    <n v="145"/>
    <x v="3"/>
    <x v="1"/>
    <s v="GBP"/>
    <n v="1400498789"/>
    <x v="2762"/>
    <b v="0"/>
    <x v="352"/>
    <b v="0"/>
    <s v="theater/plays"/>
    <x v="2252"/>
    <n v="20.714285714285715"/>
    <x v="3"/>
    <x v="4"/>
  </r>
  <r>
    <n v="1089"/>
    <x v="2758"/>
    <s v="Farabel is a single player turn-based fantasy strategy game for Mac/PC/Linux"/>
    <n v="15000"/>
    <n v="1174"/>
    <x v="3"/>
    <x v="3"/>
    <s v="EUR"/>
    <n v="1435293175"/>
    <x v="2763"/>
    <b v="0"/>
    <x v="137"/>
    <b v="0"/>
    <s v="games/video games"/>
    <x v="2253"/>
    <n v="23.959183673469386"/>
    <x v="1"/>
    <x v="29"/>
  </r>
  <r>
    <n v="1995"/>
    <x v="2759"/>
    <s v="I'm looking to pursue my dream of becoming a full time photographer, using my current creative experience as a graphic designer."/>
    <n v="1000"/>
    <n v="78"/>
    <x v="3"/>
    <x v="7"/>
    <s v="CAD"/>
    <n v="1437082736"/>
    <x v="2764"/>
    <b v="0"/>
    <x v="5"/>
    <b v="0"/>
    <s v="photography/people"/>
    <x v="2254"/>
    <n v="26"/>
    <x v="6"/>
    <x v="35"/>
  </r>
  <r>
    <n v="999"/>
    <x v="2760"/>
    <s v="Built in running, cycling, pedometer, and golf features for the edge you need to perform at your very best!"/>
    <n v="150000"/>
    <n v="11683"/>
    <x v="3"/>
    <x v="7"/>
    <s v="CAD"/>
    <n v="1415865720"/>
    <x v="2765"/>
    <b v="0"/>
    <x v="390"/>
    <b v="0"/>
    <s v="technology/wearables"/>
    <x v="2255"/>
    <n v="292.07499999999999"/>
    <x v="0"/>
    <x v="3"/>
  </r>
  <r>
    <n v="4011"/>
    <x v="2761"/>
    <s v="Radio drama about a failed comedian with the help of his Dictaphone friend Alan, tries to become a success whilst fighting his demons."/>
    <n v="250"/>
    <n v="19"/>
    <x v="3"/>
    <x v="1"/>
    <s v="GBP"/>
    <n v="1422450278"/>
    <x v="2766"/>
    <b v="0"/>
    <x v="198"/>
    <b v="0"/>
    <s v="theater/plays"/>
    <x v="2256"/>
    <n v="4.75"/>
    <x v="3"/>
    <x v="4"/>
  </r>
  <r>
    <n v="2675"/>
    <x v="2762"/>
    <s v="We are working to establish a collaborative work-space with the goal of creating a community of knowledge, design, and creativity."/>
    <n v="25000"/>
    <n v="1897"/>
    <x v="3"/>
    <x v="0"/>
    <s v="USD"/>
    <n v="1415655289"/>
    <x v="2767"/>
    <b v="1"/>
    <x v="231"/>
    <b v="0"/>
    <s v="technology/makerspaces"/>
    <x v="2257"/>
    <n v="65.41379310344827"/>
    <x v="0"/>
    <x v="19"/>
  </r>
  <r>
    <n v="664"/>
    <x v="2763"/>
    <s v="Save Oregon Babyâ„¢ Diapers, a handmade business, run by awesome moms in Southern Oregon, from permanently closing!"/>
    <n v="12000"/>
    <n v="904"/>
    <x v="3"/>
    <x v="0"/>
    <s v="USD"/>
    <n v="1428940775"/>
    <x v="2768"/>
    <b v="0"/>
    <x v="231"/>
    <b v="0"/>
    <s v="technology/wearables"/>
    <x v="2258"/>
    <n v="31.172413793103448"/>
    <x v="0"/>
    <x v="3"/>
  </r>
  <r>
    <n v="145"/>
    <x v="2764"/>
    <s v="Film-Makers Ricky Comuniello &amp; Ian Weeks are at it again - for the 1st time. We need your support for a modern Sci-Fiction short film"/>
    <n v="4500"/>
    <n v="338"/>
    <x v="1"/>
    <x v="0"/>
    <s v="USD"/>
    <n v="1439298052"/>
    <x v="2769"/>
    <b v="0"/>
    <x v="297"/>
    <b v="0"/>
    <s v="film &amp; video/science fiction"/>
    <x v="2259"/>
    <n v="37.555555555555557"/>
    <x v="4"/>
    <x v="22"/>
  </r>
  <r>
    <n v="1078"/>
    <x v="2765"/>
    <s v="I am looking to create more games for the iPad/iPhone and want to add leaderboards, which requires new game development software"/>
    <n v="600"/>
    <n v="45"/>
    <x v="3"/>
    <x v="0"/>
    <s v="USD"/>
    <n v="1311309721"/>
    <x v="2770"/>
    <b v="0"/>
    <x v="78"/>
    <b v="0"/>
    <s v="games/video games"/>
    <x v="2260"/>
    <n v="9"/>
    <x v="1"/>
    <x v="29"/>
  </r>
  <r>
    <n v="1716"/>
    <x v="2766"/>
    <s v="New Twin Cities based Gospel Chorus and music ministry. Join us as we grow and support this exciting mission with our launch Feb 11th!!"/>
    <n v="2000"/>
    <n v="150"/>
    <x v="3"/>
    <x v="0"/>
    <s v="USD"/>
    <n v="1481295099"/>
    <x v="2771"/>
    <b v="0"/>
    <x v="5"/>
    <b v="0"/>
    <s v="music/faith"/>
    <x v="2260"/>
    <n v="50"/>
    <x v="2"/>
    <x v="21"/>
  </r>
  <r>
    <n v="684"/>
    <x v="2767"/>
    <s v="Arcus gives your fingers super powers."/>
    <n v="320000"/>
    <n v="23948"/>
    <x v="3"/>
    <x v="0"/>
    <s v="USD"/>
    <n v="1406257200"/>
    <x v="2772"/>
    <b v="0"/>
    <x v="426"/>
    <b v="0"/>
    <s v="technology/wearables"/>
    <x v="2261"/>
    <n v="177.39259259259259"/>
    <x v="0"/>
    <x v="3"/>
  </r>
  <r>
    <n v="3969"/>
    <x v="2768"/>
    <s v="Board a pirate ship and sail with us on a midnight cruise into the dark realms of forgotten pirate lore with music, theater &amp; burlesque"/>
    <n v="2825"/>
    <n v="211"/>
    <x v="3"/>
    <x v="0"/>
    <s v="USD"/>
    <n v="1472442900"/>
    <x v="2773"/>
    <b v="0"/>
    <x v="460"/>
    <b v="0"/>
    <s v="theater/plays"/>
    <x v="2262"/>
    <n v="35.166666666666664"/>
    <x v="3"/>
    <x v="4"/>
  </r>
  <r>
    <n v="1600"/>
    <x v="2769"/>
    <s v="I plan to document volunteer work on an organic farm in rural India, and photograph the people and places I encounter during the trip."/>
    <n v="5000"/>
    <n v="367"/>
    <x v="3"/>
    <x v="0"/>
    <s v="USD"/>
    <n v="1405401060"/>
    <x v="2774"/>
    <b v="0"/>
    <x v="297"/>
    <b v="0"/>
    <s v="photography/places"/>
    <x v="2263"/>
    <n v="40.777777777777779"/>
    <x v="6"/>
    <x v="24"/>
  </r>
  <r>
    <n v="446"/>
    <x v="2770"/>
    <s v="A faith based animated short. (The same guy who said a picture is worth a thousand words also said a cartoon is worth two thousand.)"/>
    <n v="10500"/>
    <n v="766"/>
    <x v="3"/>
    <x v="0"/>
    <s v="USD"/>
    <n v="1425434420"/>
    <x v="2775"/>
    <b v="0"/>
    <x v="224"/>
    <b v="0"/>
    <s v="film &amp; video/animation"/>
    <x v="2264"/>
    <n v="47.875"/>
    <x v="4"/>
    <x v="28"/>
  </r>
  <r>
    <n v="995"/>
    <x v="2771"/>
    <s v="DAZLN nails light up near NFC devices like your mobile phone. If you're tired of receiving or gifting the same old thing look here!"/>
    <n v="10000"/>
    <n v="726"/>
    <x v="3"/>
    <x v="0"/>
    <s v="USD"/>
    <n v="1417276800"/>
    <x v="2776"/>
    <b v="0"/>
    <x v="297"/>
    <b v="0"/>
    <s v="technology/wearables"/>
    <x v="2265"/>
    <n v="80.666666666666671"/>
    <x v="0"/>
    <x v="3"/>
  </r>
  <r>
    <n v="3729"/>
    <x v="2772"/>
    <s v="Shoe-string, Independent theater with a focus on art that makes you think.  Next, we're putting on an award winning Steve Martin play!"/>
    <n v="5000"/>
    <n v="362"/>
    <x v="3"/>
    <x v="0"/>
    <s v="USD"/>
    <n v="1427082912"/>
    <x v="2777"/>
    <b v="0"/>
    <x v="78"/>
    <b v="0"/>
    <s v="theater/plays"/>
    <x v="2266"/>
    <n v="72.400000000000006"/>
    <x v="3"/>
    <x v="4"/>
  </r>
  <r>
    <n v="1098"/>
    <x v="2773"/>
    <s v="Kick, Punch... Fireball is an FPS type arena game set inside the fantasy world."/>
    <n v="25000"/>
    <n v="1803"/>
    <x v="3"/>
    <x v="0"/>
    <s v="USD"/>
    <n v="1397413095"/>
    <x v="2778"/>
    <b v="0"/>
    <x v="163"/>
    <b v="0"/>
    <s v="games/video games"/>
    <x v="2267"/>
    <n v="81.954545454545453"/>
    <x v="1"/>
    <x v="29"/>
  </r>
  <r>
    <n v="888"/>
    <x v="2774"/>
    <s v="Support Ginger Binge sounds. We're an independent 'cosmic Americana' band. We love to play music for you. We are grateful for your help"/>
    <n v="1000"/>
    <n v="72"/>
    <x v="3"/>
    <x v="0"/>
    <s v="USD"/>
    <n v="1314856800"/>
    <x v="2779"/>
    <b v="0"/>
    <x v="198"/>
    <b v="0"/>
    <s v="music/indie rock"/>
    <x v="2268"/>
    <n v="18"/>
    <x v="2"/>
    <x v="13"/>
  </r>
  <r>
    <n v="1408"/>
    <x v="2775"/>
    <s v="A translation of the legendary series of chess books &quot;General Treatise on Chess&quot; by R. Grau. A complete chess course for all levels."/>
    <n v="1000"/>
    <n v="72"/>
    <x v="3"/>
    <x v="1"/>
    <s v="GBP"/>
    <n v="1447451756"/>
    <x v="2780"/>
    <b v="0"/>
    <x v="460"/>
    <b v="0"/>
    <s v="publishing/translations"/>
    <x v="2268"/>
    <n v="12"/>
    <x v="5"/>
    <x v="39"/>
  </r>
  <r>
    <n v="4027"/>
    <x v="2776"/>
    <s v="Drama Students at Lincoln High School in Walla Walla, WA are working hard to present their excellent version of Little Shop of Horrors."/>
    <n v="3000"/>
    <n v="215"/>
    <x v="3"/>
    <x v="0"/>
    <s v="USD"/>
    <n v="1487811600"/>
    <x v="2781"/>
    <b v="0"/>
    <x v="352"/>
    <b v="0"/>
    <s v="theater/plays"/>
    <x v="2269"/>
    <n v="30.714285714285715"/>
    <x v="3"/>
    <x v="4"/>
  </r>
  <r>
    <n v="1224"/>
    <x v="2777"/>
    <s v="Modern Celtic influenced CD.  Help me finish what I started before the stroke."/>
    <n v="15000"/>
    <n v="1060"/>
    <x v="1"/>
    <x v="0"/>
    <s v="USD"/>
    <n v="1402060302"/>
    <x v="2782"/>
    <b v="0"/>
    <x v="176"/>
    <b v="0"/>
    <s v="music/world music"/>
    <x v="2270"/>
    <n v="58.888888888888886"/>
    <x v="2"/>
    <x v="33"/>
  </r>
  <r>
    <n v="1419"/>
    <x v="2778"/>
    <s v="Argentinian Author Seeks to Tour America to Educate on Womenâ€™s Sexuality in Latin America / Autora Argentina Busca Gira en EEUU"/>
    <n v="6300"/>
    <n v="445"/>
    <x v="3"/>
    <x v="0"/>
    <s v="USD"/>
    <n v="1476010619"/>
    <x v="2783"/>
    <b v="0"/>
    <x v="183"/>
    <b v="0"/>
    <s v="publishing/translations"/>
    <x v="2271"/>
    <n v="44.5"/>
    <x v="5"/>
    <x v="39"/>
  </r>
  <r>
    <n v="3849"/>
    <x v="2779"/>
    <s v="Bayerische KomÃ¶die im Schaustellermillieu vor historischem Hintergrund des Oktoberfestes von Winfried Frey. UrauffÃ¼hrung September 2015"/>
    <n v="30000"/>
    <n v="2113"/>
    <x v="3"/>
    <x v="2"/>
    <s v="EUR"/>
    <n v="1434047084"/>
    <x v="2784"/>
    <b v="1"/>
    <x v="24"/>
    <b v="0"/>
    <s v="theater/plays"/>
    <x v="2272"/>
    <n v="75.464285714285708"/>
    <x v="3"/>
    <x v="4"/>
  </r>
  <r>
    <n v="1991"/>
    <x v="2780"/>
    <s v="Taking (and giving) professional portraits of survivors of human trafficking in Myanmar."/>
    <n v="2000"/>
    <n v="140"/>
    <x v="3"/>
    <x v="0"/>
    <s v="USD"/>
    <n v="1435958786"/>
    <x v="2785"/>
    <b v="0"/>
    <x v="5"/>
    <b v="0"/>
    <s v="photography/people"/>
    <x v="2273"/>
    <n v="46.666666666666664"/>
    <x v="6"/>
    <x v="35"/>
  </r>
  <r>
    <n v="4105"/>
    <x v="2781"/>
    <s v="Buscamos finalizar el proceso de producciÃ³n de un espectÃ¡culo de payaso y con Ã©l, activar espacios pÃºblicos para la escena clown."/>
    <n v="33000"/>
    <n v="2300"/>
    <x v="3"/>
    <x v="18"/>
    <s v="MXN"/>
    <n v="1482711309"/>
    <x v="2786"/>
    <b v="0"/>
    <x v="460"/>
    <b v="0"/>
    <s v="theater/plays"/>
    <x v="2274"/>
    <n v="383.33333333333331"/>
    <x v="3"/>
    <x v="4"/>
  </r>
  <r>
    <n v="2600"/>
    <x v="2782"/>
    <s v="On Sunday November 8, 2015 our food truck burned to the ground. Please help us get rebuilt."/>
    <n v="50000"/>
    <n v="3466"/>
    <x v="3"/>
    <x v="0"/>
    <s v="USD"/>
    <n v="1458938200"/>
    <x v="2787"/>
    <b v="0"/>
    <x v="119"/>
    <b v="0"/>
    <s v="food/food trucks"/>
    <x v="2275"/>
    <n v="115.53333333333333"/>
    <x v="7"/>
    <x v="37"/>
  </r>
  <r>
    <n v="4032"/>
    <x v="2783"/>
    <s v="'Play it Forward' is a ticket bank for individuals in need. Fund a theater experience for someone that would otherwise go without!"/>
    <n v="6048"/>
    <n v="413"/>
    <x v="3"/>
    <x v="0"/>
    <s v="USD"/>
    <n v="1450211116"/>
    <x v="2788"/>
    <b v="0"/>
    <x v="352"/>
    <b v="0"/>
    <s v="theater/plays"/>
    <x v="2276"/>
    <n v="59"/>
    <x v="3"/>
    <x v="4"/>
  </r>
  <r>
    <n v="424"/>
    <x v="2784"/>
    <s v="A short film about a gay teenage boy who is bullied to the point where he is willing to commit suicide. Only he can save himself."/>
    <n v="3000"/>
    <n v="203.9"/>
    <x v="3"/>
    <x v="0"/>
    <s v="USD"/>
    <n v="1332748899"/>
    <x v="2789"/>
    <b v="0"/>
    <x v="78"/>
    <b v="0"/>
    <s v="film &amp; video/animation"/>
    <x v="2277"/>
    <n v="40.78"/>
    <x v="4"/>
    <x v="28"/>
  </r>
  <r>
    <n v="1433"/>
    <x v="2785"/>
    <s v="Publish my book on the Gayatri Mantra in English for the benefit of the readers and the children at the orphanage in Jhansi, India"/>
    <n v="12000"/>
    <n v="805"/>
    <x v="3"/>
    <x v="4"/>
    <s v="EUR"/>
    <n v="1481367600"/>
    <x v="2790"/>
    <b v="0"/>
    <x v="183"/>
    <b v="0"/>
    <s v="publishing/translations"/>
    <x v="2278"/>
    <n v="80.5"/>
    <x v="5"/>
    <x v="39"/>
  </r>
  <r>
    <n v="1776"/>
    <x v="2786"/>
    <s v="A documentation of the implications of hedonistic architectural ventures in Dubai, the fastest growing city on the planet."/>
    <n v="5000"/>
    <n v="335"/>
    <x v="3"/>
    <x v="1"/>
    <s v="GBP"/>
    <n v="1414623471"/>
    <x v="2791"/>
    <b v="1"/>
    <x v="198"/>
    <b v="0"/>
    <s v="photography/photobooks"/>
    <x v="2279"/>
    <n v="83.75"/>
    <x v="6"/>
    <x v="9"/>
  </r>
  <r>
    <n v="2860"/>
    <x v="2787"/>
    <s v="The Bard's classic tale set in the 2016 Presidential Campaign. Power, corruption, greed, and conspiracy. How far are you willing to go?"/>
    <n v="4000"/>
    <n v="266"/>
    <x v="3"/>
    <x v="0"/>
    <s v="USD"/>
    <n v="1466363576"/>
    <x v="2792"/>
    <b v="0"/>
    <x v="297"/>
    <b v="0"/>
    <s v="theater/plays"/>
    <x v="2280"/>
    <n v="29.555555555555557"/>
    <x v="3"/>
    <x v="4"/>
  </r>
  <r>
    <n v="1339"/>
    <x v="2788"/>
    <s v="World's Smallest customizable Phone &amp; GPS Watch for kids !"/>
    <n v="50000"/>
    <n v="3317"/>
    <x v="1"/>
    <x v="0"/>
    <s v="USD"/>
    <n v="1418056315"/>
    <x v="2793"/>
    <b v="0"/>
    <x v="293"/>
    <b v="0"/>
    <s v="technology/wearables"/>
    <x v="2281"/>
    <n v="89.648648648648646"/>
    <x v="0"/>
    <x v="3"/>
  </r>
  <r>
    <n v="913"/>
    <x v="2789"/>
    <s v="Faith Monah is an unique Gospel-Jazz singer who scats and swings the Word of God. She is ready to record her FIRST jazzy Gospel album."/>
    <n v="30000"/>
    <n v="1982"/>
    <x v="3"/>
    <x v="0"/>
    <s v="USD"/>
    <n v="1336188019"/>
    <x v="2794"/>
    <b v="0"/>
    <x v="133"/>
    <b v="0"/>
    <s v="music/jazz"/>
    <x v="2282"/>
    <n v="82.583333333333329"/>
    <x v="2"/>
    <x v="27"/>
  </r>
  <r>
    <n v="1439"/>
    <x v="2790"/>
    <s v="My English  novel has received excellent reviews. To address the great interest from Germany I want to translate it into German."/>
    <n v="2725"/>
    <n v="180"/>
    <x v="3"/>
    <x v="7"/>
    <s v="CAD"/>
    <n v="1425758101"/>
    <x v="2795"/>
    <b v="0"/>
    <x v="460"/>
    <b v="0"/>
    <s v="publishing/translations"/>
    <x v="2283"/>
    <n v="30"/>
    <x v="5"/>
    <x v="39"/>
  </r>
  <r>
    <n v="2158"/>
    <x v="2791"/>
    <s v="A next generation golf game with a course designer and a massively multiplayer online tour. Join the fun and help us create it"/>
    <n v="300000"/>
    <n v="19770.11"/>
    <x v="3"/>
    <x v="0"/>
    <s v="USD"/>
    <n v="1360009774"/>
    <x v="2796"/>
    <b v="0"/>
    <x v="206"/>
    <b v="0"/>
    <s v="games/video games"/>
    <x v="2284"/>
    <n v="63.569485530546629"/>
    <x v="1"/>
    <x v="29"/>
  </r>
  <r>
    <n v="1820"/>
    <x v="2792"/>
    <s v="An Iconic look at one of California's oldest beach communities, photographed in Monochrome, on a c1947 medium format 6x6cm Box Camera."/>
    <n v="26000"/>
    <n v="1707"/>
    <x v="3"/>
    <x v="0"/>
    <s v="USD"/>
    <n v="1427850090"/>
    <x v="2797"/>
    <b v="0"/>
    <x v="278"/>
    <b v="0"/>
    <s v="photography/photobooks"/>
    <x v="2285"/>
    <n v="213.375"/>
    <x v="6"/>
    <x v="9"/>
  </r>
  <r>
    <n v="931"/>
    <x v="2793"/>
    <s v="A contemporary jazz project crossing music lines, from jazz to rock walking through some free elements and full of melody!"/>
    <n v="2000"/>
    <n v="131"/>
    <x v="3"/>
    <x v="1"/>
    <s v="GBP"/>
    <n v="1395007200"/>
    <x v="2798"/>
    <b v="0"/>
    <x v="352"/>
    <b v="0"/>
    <s v="music/jazz"/>
    <x v="2286"/>
    <n v="18.714285714285715"/>
    <x v="2"/>
    <x v="27"/>
  </r>
  <r>
    <n v="3638"/>
    <x v="2794"/>
    <s v="A rock and roll journey that explores love, loss, redemption, duality and ascension."/>
    <n v="3300"/>
    <n v="216"/>
    <x v="3"/>
    <x v="7"/>
    <s v="CAD"/>
    <n v="1429456132"/>
    <x v="2799"/>
    <b v="0"/>
    <x v="312"/>
    <b v="0"/>
    <s v="theater/musical"/>
    <x v="2287"/>
    <n v="108"/>
    <x v="3"/>
    <x v="20"/>
  </r>
  <r>
    <n v="692"/>
    <x v="2795"/>
    <s v="A revolutionary, cycling safety device is born! Signum indicators close the communication gap between cyclists and other road users."/>
    <n v="20000"/>
    <n v="1306"/>
    <x v="3"/>
    <x v="1"/>
    <s v="GBP"/>
    <n v="1482397263"/>
    <x v="2800"/>
    <b v="0"/>
    <x v="500"/>
    <b v="0"/>
    <s v="technology/wearables"/>
    <x v="2288"/>
    <n v="6.4975124378109452"/>
    <x v="0"/>
    <x v="3"/>
  </r>
  <r>
    <n v="1154"/>
    <x v="2796"/>
    <s v="We're about to launch our first ever food truck to share our amazing food and we need your help! Be a part of our truck!"/>
    <n v="5000"/>
    <n v="325"/>
    <x v="3"/>
    <x v="0"/>
    <s v="USD"/>
    <n v="1441507006"/>
    <x v="2801"/>
    <b v="0"/>
    <x v="5"/>
    <b v="0"/>
    <s v="food/food trucks"/>
    <x v="2289"/>
    <n v="108.33333333333333"/>
    <x v="7"/>
    <x v="37"/>
  </r>
  <r>
    <n v="1723"/>
    <x v="2797"/>
    <s v="We are a vocal group from the Northwest looking to create a gospel, jazz, a cappella ablum and would love the support of music lovers."/>
    <n v="10000"/>
    <n v="650"/>
    <x v="3"/>
    <x v="0"/>
    <s v="USD"/>
    <n v="1435730400"/>
    <x v="2802"/>
    <b v="0"/>
    <x v="5"/>
    <b v="0"/>
    <s v="music/faith"/>
    <x v="2289"/>
    <n v="216.66666666666666"/>
    <x v="2"/>
    <x v="21"/>
  </r>
  <r>
    <n v="175"/>
    <x v="2798"/>
    <s v="To heal her scars Olivia must take a journey back to her roots, where an unresolved conflict stands between her and musical success."/>
    <n v="20000"/>
    <n v="1297"/>
    <x v="3"/>
    <x v="1"/>
    <s v="GBP"/>
    <n v="1409337611"/>
    <x v="2803"/>
    <b v="0"/>
    <x v="87"/>
    <b v="0"/>
    <s v="film &amp; video/drama"/>
    <x v="2290"/>
    <n v="49.884615384615387"/>
    <x v="4"/>
    <x v="30"/>
  </r>
  <r>
    <n v="1136"/>
    <x v="2799"/>
    <s v="Arpenter pas moins de 50 stages ne sera pas facile avec une seule vie... peut Ãªtre que les potions vous aiderons Ã  survivre ?"/>
    <n v="4190"/>
    <n v="270"/>
    <x v="3"/>
    <x v="3"/>
    <s v="EUR"/>
    <n v="1450541229"/>
    <x v="2804"/>
    <b v="0"/>
    <x v="460"/>
    <b v="0"/>
    <s v="games/mobile games"/>
    <x v="2291"/>
    <n v="45"/>
    <x v="1"/>
    <x v="25"/>
  </r>
  <r>
    <n v="2670"/>
    <x v="2800"/>
    <s v="A revolution in the rapidly growing container housing space. Transportable, expandable, green and versatile. A global game-changer."/>
    <n v="38888"/>
    <n v="2495"/>
    <x v="3"/>
    <x v="6"/>
    <s v="AUD"/>
    <n v="1406593780"/>
    <x v="2805"/>
    <b v="1"/>
    <x v="123"/>
    <b v="0"/>
    <s v="technology/makerspaces"/>
    <x v="2292"/>
    <n v="41.583333333333336"/>
    <x v="0"/>
    <x v="19"/>
  </r>
  <r>
    <n v="3984"/>
    <x v="2801"/>
    <s v="Novus Theatre bring you their new show 'Fantastic Mr Fox'. We hope to improve the pay for our cast and crew through Kickstarter."/>
    <n v="1500"/>
    <n v="95"/>
    <x v="3"/>
    <x v="1"/>
    <s v="GBP"/>
    <n v="1415404800"/>
    <x v="2806"/>
    <b v="0"/>
    <x v="183"/>
    <b v="0"/>
    <s v="theater/plays"/>
    <x v="2293"/>
    <n v="9.5"/>
    <x v="3"/>
    <x v="4"/>
  </r>
  <r>
    <n v="1074"/>
    <x v="2802"/>
    <s v="An ambitious multiplayer game set in fantastical medieval world where you must defend your castle while attacking others to gain ranks!"/>
    <n v="54000"/>
    <n v="3407"/>
    <x v="3"/>
    <x v="0"/>
    <s v="USD"/>
    <n v="1388808545"/>
    <x v="2807"/>
    <b v="0"/>
    <x v="119"/>
    <b v="0"/>
    <s v="games/video games"/>
    <x v="2294"/>
    <n v="113.56666666666666"/>
    <x v="1"/>
    <x v="29"/>
  </r>
  <r>
    <n v="3964"/>
    <x v="2803"/>
    <s v="&quot;MAMA'Z BA-B&quot; is the story of Marcus Williams who struggles to find a place for himself as a young black male."/>
    <n v="2000"/>
    <n v="126"/>
    <x v="3"/>
    <x v="0"/>
    <s v="USD"/>
    <n v="1429460386"/>
    <x v="2808"/>
    <b v="0"/>
    <x v="5"/>
    <b v="0"/>
    <s v="theater/plays"/>
    <x v="2295"/>
    <n v="42"/>
    <x v="3"/>
    <x v="4"/>
  </r>
  <r>
    <n v="985"/>
    <x v="2804"/>
    <s v="Make your heart shine and watch it work! Cardiglow tracks improvements, times intervals and translates heart rate into color."/>
    <n v="30000"/>
    <n v="1888"/>
    <x v="3"/>
    <x v="2"/>
    <s v="EUR"/>
    <n v="1451602800"/>
    <x v="2809"/>
    <b v="0"/>
    <x v="232"/>
    <b v="0"/>
    <s v="technology/wearables"/>
    <x v="2296"/>
    <n v="82.086956521739125"/>
    <x v="0"/>
    <x v="3"/>
  </r>
  <r>
    <n v="1773"/>
    <x v="2805"/>
    <s v="True Faith is a book about the true story of Ed Stilley and his promise to God to make instruments and give them to children for free."/>
    <n v="30000"/>
    <n v="1877"/>
    <x v="3"/>
    <x v="0"/>
    <s v="USD"/>
    <n v="1421691298"/>
    <x v="2810"/>
    <b v="1"/>
    <x v="108"/>
    <b v="0"/>
    <s v="photography/photobooks"/>
    <x v="2297"/>
    <n v="98.78947368421052"/>
    <x v="6"/>
    <x v="9"/>
  </r>
  <r>
    <n v="481"/>
    <x v="2806"/>
    <s v="The year is 2043. Test subject David Beck has been augmented with psychokinetic abilities. He uses his newfound gifts to thwart evil."/>
    <n v="30000"/>
    <n v="1830"/>
    <x v="3"/>
    <x v="0"/>
    <s v="USD"/>
    <n v="1349885289"/>
    <x v="2811"/>
    <b v="0"/>
    <x v="262"/>
    <b v="0"/>
    <s v="film &amp; video/animation"/>
    <x v="2298"/>
    <n v="87.142857142857139"/>
    <x v="4"/>
    <x v="28"/>
  </r>
  <r>
    <n v="2704"/>
    <x v="2807"/>
    <s v="We plan to rescue, relocate, and repurpose, a historic Little Red Brick House, to be incorporated into a riverfront amphitheater."/>
    <n v="19000"/>
    <n v="1145"/>
    <x v="2"/>
    <x v="0"/>
    <s v="USD"/>
    <n v="1491421314"/>
    <x v="2812"/>
    <b v="0"/>
    <x v="352"/>
    <b v="0"/>
    <s v="theater/spaces"/>
    <x v="2299"/>
    <n v="163.57142857142858"/>
    <x v="3"/>
    <x v="12"/>
  </r>
  <r>
    <n v="933"/>
    <x v="2808"/>
    <s v="I've only been able to release 7/10 songs for this album. I'd like to get into a professional studio and record them all properly."/>
    <n v="2000"/>
    <n v="120"/>
    <x v="3"/>
    <x v="0"/>
    <s v="USD"/>
    <n v="1399867409"/>
    <x v="2813"/>
    <b v="0"/>
    <x v="312"/>
    <b v="0"/>
    <s v="music/jazz"/>
    <x v="2300"/>
    <n v="60"/>
    <x v="2"/>
    <x v="27"/>
  </r>
  <r>
    <n v="3647"/>
    <x v="2809"/>
    <s v="Zachariah Sheldon is a brilliant, darkly twisted brand new musical with music from Mark Newton and script by Anthony Wilkes"/>
    <n v="500"/>
    <n v="30"/>
    <x v="3"/>
    <x v="1"/>
    <s v="GBP"/>
    <n v="1475258327"/>
    <x v="2814"/>
    <b v="0"/>
    <x v="312"/>
    <b v="0"/>
    <s v="theater/musical"/>
    <x v="2300"/>
    <n v="15"/>
    <x v="3"/>
    <x v="20"/>
  </r>
  <r>
    <n v="4008"/>
    <x v="2810"/>
    <s v="Lovers and Other Strangers by RenÃ©e Taylor and Joseph Bologna, showing at The Cockpit theatre in Marylebone, 10th - 14th August 2015"/>
    <n v="1000"/>
    <n v="60"/>
    <x v="3"/>
    <x v="1"/>
    <s v="GBP"/>
    <n v="1437606507"/>
    <x v="2815"/>
    <b v="0"/>
    <x v="198"/>
    <b v="0"/>
    <s v="theater/plays"/>
    <x v="2300"/>
    <n v="15"/>
    <x v="3"/>
    <x v="4"/>
  </r>
  <r>
    <n v="1174"/>
    <x v="2811"/>
    <s v="Help me purchase a parking space to be the Burro's permanant home, I need your help to raise $15,000!"/>
    <n v="15000"/>
    <n v="886"/>
    <x v="3"/>
    <x v="0"/>
    <s v="USD"/>
    <n v="1462738327"/>
    <x v="2816"/>
    <b v="0"/>
    <x v="108"/>
    <b v="0"/>
    <s v="food/food trucks"/>
    <x v="2301"/>
    <n v="46.631578947368418"/>
    <x v="7"/>
    <x v="37"/>
  </r>
  <r>
    <n v="1006"/>
    <x v="2812"/>
    <s v="Sweat resistant, colorful, durable, CUSTOMIZABLE, watch bands &amp; protector bands that fit the Moto360 smartwatch."/>
    <n v="4000"/>
    <n v="234"/>
    <x v="1"/>
    <x v="0"/>
    <s v="USD"/>
    <n v="1418368260"/>
    <x v="2817"/>
    <b v="0"/>
    <x v="278"/>
    <b v="0"/>
    <s v="technology/wearables"/>
    <x v="2302"/>
    <n v="29.25"/>
    <x v="0"/>
    <x v="3"/>
  </r>
  <r>
    <n v="915"/>
    <x v="2813"/>
    <s v="â€œThe Deep Brooklyn Suiteâ€ is a series of musical impressions about living and surviving in Brooklyn."/>
    <n v="6500"/>
    <n v="375"/>
    <x v="3"/>
    <x v="0"/>
    <s v="USD"/>
    <n v="1330577940"/>
    <x v="2818"/>
    <b v="0"/>
    <x v="297"/>
    <b v="0"/>
    <s v="music/jazz"/>
    <x v="2303"/>
    <n v="41.666666666666664"/>
    <x v="2"/>
    <x v="27"/>
  </r>
  <r>
    <n v="1317"/>
    <x v="2814"/>
    <s v="Lorem ipsum dolor sit amet, consectetuer adipiscing elit. Aenean commodo ligula eget dolor. Aenean massa. Cum sociis natoque penatibus."/>
    <n v="200000"/>
    <n v="11467"/>
    <x v="1"/>
    <x v="15"/>
    <s v="DKK"/>
    <n v="1469109600"/>
    <x v="2819"/>
    <b v="0"/>
    <x v="108"/>
    <b v="0"/>
    <s v="technology/wearables"/>
    <x v="2304"/>
    <n v="603.52631578947364"/>
    <x v="0"/>
    <x v="3"/>
  </r>
  <r>
    <n v="2142"/>
    <x v="2815"/>
    <s v="a third-person exploration adventure game developed by yetanotherIndie will be released on August 2016 for PC, Linux and XBox one."/>
    <n v="10500"/>
    <n v="601"/>
    <x v="3"/>
    <x v="2"/>
    <s v="EUR"/>
    <n v="1451494210"/>
    <x v="2820"/>
    <b v="0"/>
    <x v="233"/>
    <b v="0"/>
    <s v="games/video games"/>
    <x v="2305"/>
    <n v="50.083333333333336"/>
    <x v="1"/>
    <x v="29"/>
  </r>
  <r>
    <n v="1152"/>
    <x v="2816"/>
    <s v="Peruvian food truck with an LA twist."/>
    <n v="16000"/>
    <n v="911"/>
    <x v="3"/>
    <x v="0"/>
    <s v="USD"/>
    <n v="1431709312"/>
    <x v="2821"/>
    <b v="0"/>
    <x v="134"/>
    <b v="0"/>
    <s v="food/food trucks"/>
    <x v="2306"/>
    <n v="60.733333333333334"/>
    <x v="7"/>
    <x v="37"/>
  </r>
  <r>
    <n v="622"/>
    <x v="2817"/>
    <s v="The Animal Shelter Network is a free website for collaboration and communication between animal shelters, rescues and humane societies."/>
    <n v="6000"/>
    <n v="341"/>
    <x v="1"/>
    <x v="0"/>
    <s v="USD"/>
    <n v="1467398138"/>
    <x v="2822"/>
    <b v="0"/>
    <x v="297"/>
    <b v="0"/>
    <s v="technology/web"/>
    <x v="2307"/>
    <n v="37.888888888888886"/>
    <x v="0"/>
    <x v="38"/>
  </r>
  <r>
    <n v="1168"/>
    <x v="2818"/>
    <s v="Simply fresh farm to table on wheels working close with local farms to ensure the highest of quality of product ."/>
    <n v="18000"/>
    <n v="1020"/>
    <x v="3"/>
    <x v="0"/>
    <s v="USD"/>
    <n v="1474507065"/>
    <x v="2823"/>
    <b v="0"/>
    <x v="5"/>
    <b v="0"/>
    <s v="food/food trucks"/>
    <x v="2308"/>
    <n v="340"/>
    <x v="7"/>
    <x v="37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x v="2824"/>
    <b v="0"/>
    <x v="352"/>
    <b v="0"/>
    <s v="food/food trucks"/>
    <x v="2308"/>
    <n v="12.142857142857142"/>
    <x v="7"/>
    <x v="37"/>
  </r>
  <r>
    <n v="955"/>
    <x v="2820"/>
    <s v="PAXIEâ„¢ is a GPS enabled safety wearable for kids that promotes discovery and play while offering parents peace of mind."/>
    <n v="300000"/>
    <n v="16984"/>
    <x v="3"/>
    <x v="0"/>
    <s v="USD"/>
    <n v="1473750300"/>
    <x v="2825"/>
    <b v="0"/>
    <x v="195"/>
    <b v="0"/>
    <s v="technology/wearables"/>
    <x v="2309"/>
    <n v="182.6236559139785"/>
    <x v="0"/>
    <x v="3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x v="2826"/>
    <b v="0"/>
    <x v="235"/>
    <b v="0"/>
    <s v="food/food trucks"/>
    <x v="2310"/>
    <n v="89.21052631578948"/>
    <x v="7"/>
    <x v="37"/>
  </r>
  <r>
    <n v="428"/>
    <x v="2822"/>
    <s v="Fresh, fun, entertaining Bible stories on YouTube, stop-motion style."/>
    <n v="12000"/>
    <n v="676"/>
    <x v="3"/>
    <x v="0"/>
    <s v="USD"/>
    <n v="1402956000"/>
    <x v="2827"/>
    <b v="0"/>
    <x v="175"/>
    <b v="0"/>
    <s v="film &amp; video/animation"/>
    <x v="2311"/>
    <n v="52"/>
    <x v="4"/>
    <x v="28"/>
  </r>
  <r>
    <n v="1720"/>
    <x v="2823"/>
    <s v="Justin and Elly Heckel just finished recording their Debut Album and need your help to release it to the rest of the World!"/>
    <n v="4000"/>
    <n v="225"/>
    <x v="3"/>
    <x v="0"/>
    <s v="USD"/>
    <n v="1415562471"/>
    <x v="2828"/>
    <b v="0"/>
    <x v="278"/>
    <b v="0"/>
    <s v="music/faith"/>
    <x v="2312"/>
    <n v="28.125"/>
    <x v="2"/>
    <x v="21"/>
  </r>
  <r>
    <n v="703"/>
    <x v="2824"/>
    <s v="SPEEDWRAPS improve the speed, agility &amp; strength of an athlete by utilizing evenly distributed weight on the lower leg."/>
    <n v="15000"/>
    <n v="837"/>
    <x v="3"/>
    <x v="0"/>
    <s v="USD"/>
    <n v="1485905520"/>
    <x v="2829"/>
    <b v="0"/>
    <x v="352"/>
    <b v="0"/>
    <s v="technology/wearables"/>
    <x v="2313"/>
    <n v="119.57142857142857"/>
    <x v="0"/>
    <x v="3"/>
  </r>
  <r>
    <n v="126"/>
    <x v="2825"/>
    <s v="A man learns the undiscovered laws of nature hidden in acts of weather &amp; light phenomena. He soon realizes these acts can be harnessed."/>
    <n v="25000"/>
    <n v="1387"/>
    <x v="1"/>
    <x v="0"/>
    <s v="USD"/>
    <n v="1433988000"/>
    <x v="2830"/>
    <b v="0"/>
    <x v="175"/>
    <b v="0"/>
    <s v="film &amp; video/science fiction"/>
    <x v="2314"/>
    <n v="106.69230769230769"/>
    <x v="4"/>
    <x v="22"/>
  </r>
  <r>
    <n v="185"/>
    <x v="2826"/>
    <s v="Love has no boundaries!"/>
    <n v="40000"/>
    <n v="2200"/>
    <x v="3"/>
    <x v="12"/>
    <s v="NOK"/>
    <n v="1471557139"/>
    <x v="2831"/>
    <b v="0"/>
    <x v="183"/>
    <b v="0"/>
    <s v="film &amp; video/drama"/>
    <x v="2315"/>
    <n v="220"/>
    <x v="4"/>
    <x v="30"/>
  </r>
  <r>
    <n v="3640"/>
    <x v="2827"/>
    <s v="Help us bring the SPRING AWAKENING to Frederick, MD! _x000a__x000a_We're producing a project for young adults and could use your help."/>
    <n v="1000"/>
    <n v="55"/>
    <x v="3"/>
    <x v="0"/>
    <s v="USD"/>
    <n v="1431283530"/>
    <x v="2832"/>
    <b v="0"/>
    <x v="5"/>
    <b v="0"/>
    <s v="theater/musical"/>
    <x v="2315"/>
    <n v="18.333333333333332"/>
    <x v="3"/>
    <x v="20"/>
  </r>
  <r>
    <n v="2844"/>
    <x v="2828"/>
    <s v="Zwei ausgebildete Schauspieler, ein Musiker - gemeinsam bringt man ein waschechtes KabarettstÃ¼ck auf die BÃ¼hne."/>
    <n v="550"/>
    <n v="30"/>
    <x v="3"/>
    <x v="5"/>
    <s v="EUR"/>
    <n v="1483535180"/>
    <x v="2833"/>
    <b v="0"/>
    <x v="215"/>
    <b v="0"/>
    <s v="theater/plays"/>
    <x v="2316"/>
    <n v="30"/>
    <x v="3"/>
    <x v="4"/>
  </r>
  <r>
    <n v="2139"/>
    <x v="2829"/>
    <s v="An adventuring RPG with ghosts, mysteries, and flexible gameplay paths, Manorkept is a game that promises an unforgettable experience."/>
    <n v="30000"/>
    <n v="1626"/>
    <x v="3"/>
    <x v="0"/>
    <s v="USD"/>
    <n v="1478196008"/>
    <x v="2834"/>
    <b v="0"/>
    <x v="246"/>
    <b v="0"/>
    <s v="games/video games"/>
    <x v="2317"/>
    <n v="29.035714285714285"/>
    <x v="1"/>
    <x v="29"/>
  </r>
  <r>
    <n v="2874"/>
    <x v="2830"/>
    <s v="We present Classics made for the 21st Century and we need a space! Please help us rent a space for The Importance of Being Earnest!"/>
    <n v="5000"/>
    <n v="271"/>
    <x v="3"/>
    <x v="0"/>
    <s v="USD"/>
    <n v="1484684186"/>
    <x v="2835"/>
    <b v="0"/>
    <x v="5"/>
    <b v="0"/>
    <s v="theater/plays"/>
    <x v="2317"/>
    <n v="90.333333333333329"/>
    <x v="3"/>
    <x v="4"/>
  </r>
  <r>
    <n v="871"/>
    <x v="2831"/>
    <s v="fo/mo/deep heads back into the studio in January 2014 to record their 3rd CD. Seeking to continue experimenting with all things groove:"/>
    <n v="6000"/>
    <n v="325"/>
    <x v="3"/>
    <x v="0"/>
    <s v="USD"/>
    <n v="1385735295"/>
    <x v="2836"/>
    <b v="0"/>
    <x v="233"/>
    <b v="0"/>
    <s v="music/jazz"/>
    <x v="2318"/>
    <n v="27.083333333333332"/>
    <x v="2"/>
    <x v="27"/>
  </r>
  <r>
    <n v="3992"/>
    <x v="2832"/>
    <s v="A richly textured and intellectually powerful social commentary about family, community and America."/>
    <n v="10000"/>
    <n v="541"/>
    <x v="3"/>
    <x v="0"/>
    <s v="USD"/>
    <n v="1449876859"/>
    <x v="2837"/>
    <b v="0"/>
    <x v="297"/>
    <b v="0"/>
    <s v="theater/plays"/>
    <x v="2319"/>
    <n v="60.111111111111114"/>
    <x v="3"/>
    <x v="4"/>
  </r>
  <r>
    <n v="3139"/>
    <x v="2833"/>
    <s v="Conoce y apoya el teatro de calidad que se escribe desde los centros penitenciarios, como es el caso de Casa Calabaza, de Maye Moreno."/>
    <n v="50000"/>
    <n v="2700"/>
    <x v="2"/>
    <x v="18"/>
    <s v="MXN"/>
    <n v="1490416380"/>
    <x v="2838"/>
    <b v="0"/>
    <x v="460"/>
    <b v="0"/>
    <s v="theater/plays"/>
    <x v="2320"/>
    <n v="450"/>
    <x v="3"/>
    <x v="4"/>
  </r>
  <r>
    <n v="3900"/>
    <x v="2834"/>
    <s v="HUB Theatre Group collaborates with local artists to present John Logan's RED to the community."/>
    <n v="2500"/>
    <n v="135"/>
    <x v="3"/>
    <x v="0"/>
    <s v="USD"/>
    <n v="1433988791"/>
    <x v="2839"/>
    <b v="0"/>
    <x v="78"/>
    <b v="0"/>
    <s v="theater/plays"/>
    <x v="2320"/>
    <n v="27"/>
    <x v="3"/>
    <x v="4"/>
  </r>
  <r>
    <n v="3920"/>
    <x v="2835"/>
    <s v="An enthralling tale charting the ecstasies and tragedies behind the seven white masks of centenarian clown,Scaramouche Jones."/>
    <n v="2500"/>
    <n v="135"/>
    <x v="3"/>
    <x v="1"/>
    <s v="GBP"/>
    <n v="1479032260"/>
    <x v="2840"/>
    <b v="0"/>
    <x v="5"/>
    <b v="0"/>
    <s v="theater/plays"/>
    <x v="2320"/>
    <n v="45"/>
    <x v="3"/>
    <x v="4"/>
  </r>
  <r>
    <n v="1179"/>
    <x v="2836"/>
    <s v="Mexican Style Food Truck, run by a Red Seal Chef, in a town with NO MEXICAN FOOD! That is a culinary emergency situation!"/>
    <n v="60000"/>
    <n v="3200"/>
    <x v="3"/>
    <x v="7"/>
    <s v="CAD"/>
    <n v="1446052627"/>
    <x v="2841"/>
    <b v="0"/>
    <x v="78"/>
    <b v="0"/>
    <s v="food/food trucks"/>
    <x v="2321"/>
    <n v="640"/>
    <x v="7"/>
    <x v="37"/>
  </r>
  <r>
    <n v="1102"/>
    <x v="2837"/>
    <s v="Runers is a top-down rogue-like shooter where as you advance you create more powerful spells and fight fierce monsters and bosses."/>
    <n v="8000"/>
    <n v="425"/>
    <x v="3"/>
    <x v="0"/>
    <s v="USD"/>
    <n v="1386568740"/>
    <x v="2842"/>
    <b v="0"/>
    <x v="133"/>
    <b v="0"/>
    <s v="games/video games"/>
    <x v="2322"/>
    <n v="17.708333333333332"/>
    <x v="1"/>
    <x v="29"/>
  </r>
  <r>
    <n v="2744"/>
    <x v="2838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43"/>
    <b v="0"/>
    <x v="163"/>
    <b v="0"/>
    <s v="publishing/children's books"/>
    <x v="2323"/>
    <n v="37.954545454545453"/>
    <x v="5"/>
    <x v="32"/>
  </r>
  <r>
    <n v="3857"/>
    <x v="2839"/>
    <s v="The Ultimate Screenwriting Conference_x000a_is the experience showing screenwriters how to write and sell a screenplay in hollywood!"/>
    <n v="5000"/>
    <n v="260"/>
    <x v="3"/>
    <x v="0"/>
    <s v="USD"/>
    <n v="1406913120"/>
    <x v="2844"/>
    <b v="0"/>
    <x v="198"/>
    <b v="0"/>
    <s v="theater/plays"/>
    <x v="2324"/>
    <n v="65"/>
    <x v="3"/>
    <x v="4"/>
  </r>
  <r>
    <n v="156"/>
    <x v="2840"/>
    <s v="A short science-fiction film about an underground network of human-animal hybrids &amp; their struggle with oppression &amp; marginalization."/>
    <n v="35000"/>
    <n v="1785"/>
    <x v="1"/>
    <x v="7"/>
    <s v="CAD"/>
    <n v="1407034796"/>
    <x v="2845"/>
    <b v="0"/>
    <x v="134"/>
    <b v="0"/>
    <s v="film &amp; video/science fiction"/>
    <x v="2325"/>
    <n v="119"/>
    <x v="4"/>
    <x v="22"/>
  </r>
  <r>
    <n v="3090"/>
    <x v="2841"/>
    <s v="To create a space by restoring a historic church in Burlington, Ky where community theater, dance and music and art can be performed."/>
    <n v="225000"/>
    <n v="11432"/>
    <x v="3"/>
    <x v="0"/>
    <s v="USD"/>
    <n v="1430505545"/>
    <x v="2846"/>
    <b v="0"/>
    <x v="297"/>
    <b v="0"/>
    <s v="theater/spaces"/>
    <x v="2326"/>
    <n v="1270.2222222222222"/>
    <x v="3"/>
    <x v="12"/>
  </r>
  <r>
    <n v="1981"/>
    <x v="2842"/>
    <s v="I would like to tell the story of a young man from Queens, New York and compare his life to a young Afghan man...to connect the dots."/>
    <n v="7500"/>
    <n v="381"/>
    <x v="3"/>
    <x v="7"/>
    <s v="CAD"/>
    <n v="1404926665"/>
    <x v="2847"/>
    <b v="0"/>
    <x v="233"/>
    <b v="0"/>
    <s v="photography/people"/>
    <x v="2327"/>
    <n v="31.75"/>
    <x v="6"/>
    <x v="35"/>
  </r>
  <r>
    <n v="1574"/>
    <x v="2843"/>
    <s v="BLK/MTL's Illustrated Works 100's of Hi-Res Pics ft. Custom Artist Carmine Diaz's popular Paintings packed into 1 Coffee table Art Book"/>
    <n v="10000"/>
    <n v="506"/>
    <x v="1"/>
    <x v="0"/>
    <s v="USD"/>
    <n v="1424211329"/>
    <x v="2848"/>
    <b v="0"/>
    <x v="460"/>
    <b v="0"/>
    <s v="publishing/art books"/>
    <x v="2328"/>
    <n v="84.333333333333329"/>
    <x v="5"/>
    <x v="36"/>
  </r>
  <r>
    <n v="715"/>
    <x v="2844"/>
    <s v="Mouse^3 is the next generation of input devices. With cursor control and customized gesture recognition, its applications are endless!"/>
    <n v="27500"/>
    <n v="1389"/>
    <x v="3"/>
    <x v="0"/>
    <s v="USD"/>
    <n v="1446693040"/>
    <x v="2849"/>
    <b v="0"/>
    <x v="233"/>
    <b v="0"/>
    <s v="technology/wearables"/>
    <x v="2329"/>
    <n v="115.75"/>
    <x v="0"/>
    <x v="3"/>
  </r>
  <r>
    <n v="551"/>
    <x v="2845"/>
    <s v="AX Nation's goal is to develop, highlight, and connect black business leaders across the diaspora with skilled software developers."/>
    <n v="75000"/>
    <n v="3781"/>
    <x v="3"/>
    <x v="0"/>
    <s v="USD"/>
    <n v="1438451580"/>
    <x v="2850"/>
    <b v="0"/>
    <x v="24"/>
    <b v="0"/>
    <s v="technology/web"/>
    <x v="2330"/>
    <n v="135.03571428571428"/>
    <x v="0"/>
    <x v="38"/>
  </r>
  <r>
    <n v="1095"/>
    <x v="2846"/>
    <s v="MMORPG with Real-Time Pet Battles, Expansive 3D World and Ranked Individual &amp; Guild PvP arenas all on your mobile device!"/>
    <n v="500000"/>
    <n v="25174"/>
    <x v="3"/>
    <x v="0"/>
    <s v="USD"/>
    <n v="1377867220"/>
    <x v="2851"/>
    <b v="0"/>
    <x v="96"/>
    <b v="0"/>
    <s v="games/video games"/>
    <x v="2331"/>
    <n v="267.80851063829789"/>
    <x v="1"/>
    <x v="29"/>
  </r>
  <r>
    <n v="918"/>
    <x v="2847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52"/>
    <b v="0"/>
    <x v="183"/>
    <b v="0"/>
    <s v="music/jazz"/>
    <x v="2332"/>
    <n v="19.600000000000001"/>
    <x v="2"/>
    <x v="27"/>
  </r>
  <r>
    <n v="191"/>
    <x v="2848"/>
    <s v="A young boy passionate about Astronomy and Chemistry tracks down an astroid that scientists said would never hit earth."/>
    <n v="5000"/>
    <n v="250"/>
    <x v="3"/>
    <x v="6"/>
    <s v="AUD"/>
    <n v="1443782138"/>
    <x v="2853"/>
    <b v="0"/>
    <x v="5"/>
    <b v="0"/>
    <s v="film &amp; video/drama"/>
    <x v="2333"/>
    <n v="83.333333333333329"/>
    <x v="4"/>
    <x v="30"/>
  </r>
  <r>
    <n v="434"/>
    <x v="2849"/>
    <s v="A campaign to share their love on the silver screen and make possible a street musicianâ€™s dream to play them at the same time."/>
    <n v="2500"/>
    <n v="125"/>
    <x v="3"/>
    <x v="0"/>
    <s v="USD"/>
    <n v="1385931702"/>
    <x v="2854"/>
    <b v="0"/>
    <x v="312"/>
    <b v="0"/>
    <s v="film &amp; video/animation"/>
    <x v="2333"/>
    <n v="62.5"/>
    <x v="4"/>
    <x v="28"/>
  </r>
  <r>
    <n v="444"/>
    <x v="2850"/>
    <s v="An upcoming animated web sitcom series centered around dealing with life, love, and relationships."/>
    <n v="1000"/>
    <n v="50"/>
    <x v="3"/>
    <x v="0"/>
    <s v="USD"/>
    <n v="1329342361"/>
    <x v="2855"/>
    <b v="0"/>
    <x v="215"/>
    <b v="0"/>
    <s v="film &amp; video/animation"/>
    <x v="2333"/>
    <n v="50"/>
    <x v="4"/>
    <x v="28"/>
  </r>
  <r>
    <n v="1135"/>
    <x v="2851"/>
    <s v="&quot;Trumperama&quot; ist ein Jump 'n' Run Spiel im 8-Bit Stil fÃ¼r Android._x000a_Donald Trump gewinnt die Wahlen und muss gestoppt werden!"/>
    <n v="1000"/>
    <n v="50"/>
    <x v="3"/>
    <x v="2"/>
    <s v="EUR"/>
    <n v="1470527094"/>
    <x v="2856"/>
    <b v="0"/>
    <x v="215"/>
    <b v="0"/>
    <s v="games/mobile games"/>
    <x v="2333"/>
    <n v="50"/>
    <x v="1"/>
    <x v="25"/>
  </r>
  <r>
    <n v="1413"/>
    <x v="2852"/>
    <s v="I need funds to publish a book based on a selection of sentences from the Gospel demonstrating that Christianity is a strong religion."/>
    <n v="2000"/>
    <n v="100"/>
    <x v="3"/>
    <x v="4"/>
    <s v="EUR"/>
    <n v="1455964170"/>
    <x v="2857"/>
    <b v="0"/>
    <x v="215"/>
    <b v="0"/>
    <s v="publishing/translations"/>
    <x v="2333"/>
    <n v="100"/>
    <x v="5"/>
    <x v="39"/>
  </r>
  <r>
    <n v="1572"/>
    <x v="2853"/>
    <s v="So many brides want a country wedding, but where to start? Whether you want a barn or a tipi, this guide can help you plan your day."/>
    <n v="2500"/>
    <n v="125"/>
    <x v="1"/>
    <x v="1"/>
    <s v="GBP"/>
    <n v="1456703940"/>
    <x v="2858"/>
    <b v="0"/>
    <x v="5"/>
    <b v="0"/>
    <s v="publishing/art books"/>
    <x v="2333"/>
    <n v="41.666666666666664"/>
    <x v="5"/>
    <x v="36"/>
  </r>
  <r>
    <n v="2131"/>
    <x v="2854"/>
    <s v="From frightened girl to empowered woman, Scout's Honor is a tale about facing your fears and overcoming odds."/>
    <n v="500"/>
    <n v="25"/>
    <x v="3"/>
    <x v="0"/>
    <s v="USD"/>
    <n v="1436677091"/>
    <x v="2859"/>
    <b v="0"/>
    <x v="5"/>
    <b v="0"/>
    <s v="games/video games"/>
    <x v="2333"/>
    <n v="8.3333333333333339"/>
    <x v="1"/>
    <x v="29"/>
  </r>
  <r>
    <n v="2886"/>
    <x v="2855"/>
    <s v="Help us provide half-price tickets to the 11th annual Variations Project, allowing our fellow artists to see this wonderful production."/>
    <n v="200"/>
    <n v="10"/>
    <x v="3"/>
    <x v="0"/>
    <s v="USD"/>
    <n v="1442635140"/>
    <x v="2860"/>
    <b v="0"/>
    <x v="215"/>
    <b v="0"/>
    <s v="theater/plays"/>
    <x v="2333"/>
    <n v="10"/>
    <x v="3"/>
    <x v="4"/>
  </r>
  <r>
    <n v="2904"/>
    <x v="2856"/>
    <s v="A Tequila slammer with a slice of Tarantino, a line of the London Fringe scene and a shot of â€œBreaking Badâ€. New Writing."/>
    <n v="1500"/>
    <n v="75"/>
    <x v="3"/>
    <x v="1"/>
    <s v="GBP"/>
    <n v="1415534400"/>
    <x v="2861"/>
    <b v="0"/>
    <x v="198"/>
    <b v="0"/>
    <s v="theater/plays"/>
    <x v="2333"/>
    <n v="18.75"/>
    <x v="3"/>
    <x v="4"/>
  </r>
  <r>
    <n v="3861"/>
    <x v="2857"/>
    <s v="THE COMING OF THE LORD!"/>
    <n v="2000"/>
    <n v="100"/>
    <x v="3"/>
    <x v="0"/>
    <s v="USD"/>
    <n v="1415828820"/>
    <x v="2862"/>
    <b v="0"/>
    <x v="215"/>
    <b v="0"/>
    <s v="theater/plays"/>
    <x v="2333"/>
    <n v="100"/>
    <x v="3"/>
    <x v="4"/>
  </r>
  <r>
    <n v="3881"/>
    <x v="2858"/>
    <s v="A musical journey coming to the Blue Venue at the 2017 Orlando Fringe Festival!"/>
    <n v="500"/>
    <n v="25"/>
    <x v="1"/>
    <x v="0"/>
    <s v="USD"/>
    <n v="1487550399"/>
    <x v="2863"/>
    <b v="0"/>
    <x v="215"/>
    <b v="0"/>
    <s v="theater/musical"/>
    <x v="2333"/>
    <n v="25"/>
    <x v="3"/>
    <x v="20"/>
  </r>
  <r>
    <n v="3895"/>
    <x v="2859"/>
    <s v="A Transgender makeup artist calls into question the loyalty of her best friend in a 1980's circus while dealing with her dying mother."/>
    <n v="1000"/>
    <n v="50"/>
    <x v="3"/>
    <x v="0"/>
    <s v="USD"/>
    <n v="1425103218"/>
    <x v="2864"/>
    <b v="0"/>
    <x v="215"/>
    <b v="0"/>
    <s v="theater/plays"/>
    <x v="2333"/>
    <n v="50"/>
    <x v="3"/>
    <x v="4"/>
  </r>
  <r>
    <n v="4025"/>
    <x v="2860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65"/>
    <b v="0"/>
    <x v="198"/>
    <b v="0"/>
    <s v="theater/plays"/>
    <x v="2333"/>
    <n v="62.5"/>
    <x v="3"/>
    <x v="4"/>
  </r>
  <r>
    <n v="3877"/>
    <x v="2861"/>
    <s v="Help us record the concept album and stage grand concerts with a fantastic cast and orchestra. Get your tickets, music and more!"/>
    <n v="25000"/>
    <n v="1241"/>
    <x v="1"/>
    <x v="0"/>
    <s v="USD"/>
    <n v="1481213752"/>
    <x v="2866"/>
    <b v="0"/>
    <x v="103"/>
    <b v="0"/>
    <s v="theater/musical"/>
    <x v="2334"/>
    <n v="88.642857142857139"/>
    <x v="3"/>
    <x v="20"/>
  </r>
  <r>
    <n v="1790"/>
    <x v="2862"/>
    <s v="70 years of incredible photography sits patiently in old film sheet boxes, waiting for a return to relevance."/>
    <n v="33000"/>
    <n v="1636"/>
    <x v="3"/>
    <x v="0"/>
    <s v="USD"/>
    <n v="1423152678"/>
    <x v="2867"/>
    <b v="1"/>
    <x v="134"/>
    <b v="0"/>
    <s v="photography/photobooks"/>
    <x v="2335"/>
    <n v="109.06666666666666"/>
    <x v="6"/>
    <x v="9"/>
  </r>
  <r>
    <n v="1104"/>
    <x v="2863"/>
    <s v="Street Heroes is a retro 2D side-scrolling multiplayer beat 'em up for Facebook that brings classic arcade fun to a social platform"/>
    <n v="60000"/>
    <n v="2971"/>
    <x v="3"/>
    <x v="1"/>
    <s v="GBP"/>
    <n v="1402480221"/>
    <x v="2868"/>
    <b v="0"/>
    <x v="293"/>
    <b v="0"/>
    <s v="games/video games"/>
    <x v="2336"/>
    <n v="80.297297297297291"/>
    <x v="1"/>
    <x v="29"/>
  </r>
  <r>
    <n v="1868"/>
    <x v="2864"/>
    <s v="PaperChase is a popular endless flying game conceived by a 15 year old and loved by millions worldwide.  Help us build version 3!"/>
    <n v="25000"/>
    <n v="1217"/>
    <x v="3"/>
    <x v="0"/>
    <s v="USD"/>
    <n v="1450166340"/>
    <x v="2869"/>
    <b v="0"/>
    <x v="118"/>
    <b v="0"/>
    <s v="games/mobile games"/>
    <x v="2337"/>
    <n v="71.588235294117652"/>
    <x v="1"/>
    <x v="25"/>
  </r>
  <r>
    <n v="2856"/>
    <x v="2865"/>
    <s v="This will be the fifth play of The Jokeress, based on the ebook/paperback novelette series. It is scifi, suspense, terror, and noir."/>
    <n v="3000"/>
    <n v="146"/>
    <x v="3"/>
    <x v="0"/>
    <s v="USD"/>
    <n v="1439069640"/>
    <x v="2870"/>
    <b v="0"/>
    <x v="460"/>
    <b v="0"/>
    <s v="theater/plays"/>
    <x v="2338"/>
    <n v="24.333333333333332"/>
    <x v="3"/>
    <x v="4"/>
  </r>
  <r>
    <n v="1709"/>
    <x v="2866"/>
    <s v="A project to set psalms to music. The psalms are taken from the English Standard Version (ESV) of the Bible."/>
    <n v="1750"/>
    <n v="85"/>
    <x v="3"/>
    <x v="0"/>
    <s v="USD"/>
    <n v="1409513940"/>
    <x v="2871"/>
    <b v="0"/>
    <x v="198"/>
    <b v="0"/>
    <s v="music/faith"/>
    <x v="2339"/>
    <n v="21.25"/>
    <x v="2"/>
    <x v="21"/>
  </r>
  <r>
    <n v="3646"/>
    <x v="2867"/>
    <s v="Develop demo materials for new, true story of teen Revolutionary War heroes - for hybrid film/live stage musical"/>
    <n v="10000"/>
    <n v="481"/>
    <x v="3"/>
    <x v="0"/>
    <s v="USD"/>
    <n v="1434497400"/>
    <x v="2872"/>
    <b v="0"/>
    <x v="278"/>
    <b v="0"/>
    <s v="theater/musical"/>
    <x v="2340"/>
    <n v="60.125"/>
    <x v="3"/>
    <x v="20"/>
  </r>
  <r>
    <n v="4089"/>
    <x v="2868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73"/>
    <b v="0"/>
    <x v="278"/>
    <b v="0"/>
    <s v="theater/plays"/>
    <x v="2341"/>
    <n v="30"/>
    <x v="3"/>
    <x v="4"/>
  </r>
  <r>
    <n v="3112"/>
    <x v="2869"/>
    <s v="Children only have a short period of time to live care free, play hard, get dirty, I want to help every child in my Town play everyday."/>
    <n v="11000"/>
    <n v="521"/>
    <x v="3"/>
    <x v="0"/>
    <s v="USD"/>
    <n v="1477968934"/>
    <x v="2874"/>
    <b v="0"/>
    <x v="297"/>
    <b v="0"/>
    <s v="theater/spaces"/>
    <x v="2342"/>
    <n v="57.888888888888886"/>
    <x v="3"/>
    <x v="12"/>
  </r>
  <r>
    <n v="761"/>
    <x v="2870"/>
    <s v="The day Chuck died was the day everything changed. Now he has to save the afterlife from extinction or die again trying."/>
    <n v="5000"/>
    <n v="235"/>
    <x v="3"/>
    <x v="0"/>
    <s v="USD"/>
    <n v="1391364126"/>
    <x v="2875"/>
    <b v="0"/>
    <x v="460"/>
    <b v="0"/>
    <s v="publishing/fiction"/>
    <x v="2343"/>
    <n v="39.166666666666664"/>
    <x v="5"/>
    <x v="26"/>
  </r>
  <r>
    <n v="4086"/>
    <x v="2871"/>
    <s v="Our theater troupe needs your help to put on a unique production of Hamlet! Pledge to help young actors learn and refine their skills!"/>
    <n v="1000"/>
    <n v="47"/>
    <x v="3"/>
    <x v="0"/>
    <s v="USD"/>
    <n v="1448078400"/>
    <x v="2876"/>
    <b v="0"/>
    <x v="78"/>
    <b v="0"/>
    <s v="theater/plays"/>
    <x v="2343"/>
    <n v="9.4"/>
    <x v="3"/>
    <x v="4"/>
  </r>
  <r>
    <n v="2871"/>
    <x v="2872"/>
    <s v="America's dad or serial rapist? Or both? The stories of the Bill Cosby accusers and the society so skeptical of them."/>
    <n v="10000"/>
    <n v="467"/>
    <x v="3"/>
    <x v="0"/>
    <s v="USD"/>
    <n v="1419183813"/>
    <x v="2877"/>
    <b v="0"/>
    <x v="175"/>
    <b v="0"/>
    <s v="theater/plays"/>
    <x v="2344"/>
    <n v="35.92307692307692"/>
    <x v="3"/>
    <x v="4"/>
  </r>
  <r>
    <n v="1558"/>
    <x v="2873"/>
    <s v="A large 2016 wall-calendar (A3 when open) featuring 12 stunning photographs by Lucy Wood."/>
    <n v="750"/>
    <n v="35"/>
    <x v="3"/>
    <x v="1"/>
    <s v="GBP"/>
    <n v="1440763920"/>
    <x v="2878"/>
    <b v="0"/>
    <x v="5"/>
    <b v="0"/>
    <s v="photography/nature"/>
    <x v="2345"/>
    <n v="11.666666666666666"/>
    <x v="6"/>
    <x v="34"/>
  </r>
  <r>
    <n v="2895"/>
    <x v="2874"/>
    <s v="Alice on stage with a magical twist to brighten your smile and warm your heart. Project is in Polish with semi-pro actors and children."/>
    <n v="500"/>
    <n v="23"/>
    <x v="3"/>
    <x v="0"/>
    <s v="USD"/>
    <n v="1403470800"/>
    <x v="2879"/>
    <b v="0"/>
    <x v="198"/>
    <b v="0"/>
    <s v="theater/plays"/>
    <x v="2346"/>
    <n v="5.75"/>
    <x v="3"/>
    <x v="4"/>
  </r>
  <r>
    <n v="498"/>
    <x v="2875"/>
    <s v="AT is an Interactive Animation made for the iPad where the user becomes part of the story. It's a fantastic journey of discovery!"/>
    <n v="65108"/>
    <n v="2994"/>
    <x v="3"/>
    <x v="0"/>
    <s v="USD"/>
    <n v="1324664249"/>
    <x v="2880"/>
    <b v="0"/>
    <x v="163"/>
    <b v="0"/>
    <s v="film &amp; video/animation"/>
    <x v="2347"/>
    <n v="136.09090909090909"/>
    <x v="4"/>
    <x v="28"/>
  </r>
  <r>
    <n v="2897"/>
    <x v="2876"/>
    <s v="A unique stage play about the epic struggle of psychic Edgar Cayce to deal with his extraordinary abilities and find his place in life."/>
    <n v="12000"/>
    <n v="550"/>
    <x v="3"/>
    <x v="0"/>
    <s v="USD"/>
    <n v="1444577345"/>
    <x v="2881"/>
    <b v="0"/>
    <x v="5"/>
    <b v="0"/>
    <s v="theater/plays"/>
    <x v="2348"/>
    <n v="183.33333333333334"/>
    <x v="3"/>
    <x v="4"/>
  </r>
  <r>
    <n v="1412"/>
    <x v="2877"/>
    <s v="â€œClimbing Silver!â€- An English translation of the Young Adult Shogi novella"/>
    <n v="7000"/>
    <n v="320"/>
    <x v="3"/>
    <x v="0"/>
    <s v="USD"/>
    <n v="1417656699"/>
    <x v="2882"/>
    <b v="0"/>
    <x v="175"/>
    <b v="0"/>
    <s v="publishing/translations"/>
    <x v="2349"/>
    <n v="24.615384615384617"/>
    <x v="5"/>
    <x v="39"/>
  </r>
  <r>
    <n v="668"/>
    <x v="2878"/>
    <s v="A card holding companion to your phone that acts as a placing device for all your devices.  Grips to any material too."/>
    <n v="15000"/>
    <n v="684"/>
    <x v="3"/>
    <x v="0"/>
    <s v="USD"/>
    <n v="1431374222"/>
    <x v="2883"/>
    <b v="0"/>
    <x v="36"/>
    <b v="0"/>
    <s v="technology/wearables"/>
    <x v="2350"/>
    <n v="27.36"/>
    <x v="0"/>
    <x v="3"/>
  </r>
  <r>
    <n v="863"/>
    <x v="2879"/>
    <s v="I'm making the move from a side man in local groups to the leader with this debut jazz CD project."/>
    <n v="2000"/>
    <n v="90"/>
    <x v="3"/>
    <x v="0"/>
    <s v="USD"/>
    <n v="1329014966"/>
    <x v="2884"/>
    <b v="0"/>
    <x v="78"/>
    <b v="0"/>
    <s v="music/jazz"/>
    <x v="2351"/>
    <n v="18"/>
    <x v="2"/>
    <x v="27"/>
  </r>
  <r>
    <n v="1075"/>
    <x v="2880"/>
    <s v="Fully 3D, post Apocalyptic themed tower defense video game. New take on the genre."/>
    <n v="1000"/>
    <n v="45"/>
    <x v="3"/>
    <x v="0"/>
    <s v="USD"/>
    <n v="1336340516"/>
    <x v="2885"/>
    <b v="0"/>
    <x v="5"/>
    <b v="0"/>
    <s v="games/video games"/>
    <x v="2351"/>
    <n v="15"/>
    <x v="1"/>
    <x v="29"/>
  </r>
  <r>
    <n v="1428"/>
    <x v="2881"/>
    <s v="My father wrote a book about raising a blind child. I, as a professional translator, am going to write it in English for everyone."/>
    <n v="1000"/>
    <n v="45"/>
    <x v="3"/>
    <x v="8"/>
    <s v="EUR"/>
    <n v="1459584417"/>
    <x v="2886"/>
    <b v="0"/>
    <x v="5"/>
    <b v="0"/>
    <s v="publishing/translations"/>
    <x v="2351"/>
    <n v="15"/>
    <x v="5"/>
    <x v="39"/>
  </r>
  <r>
    <n v="590"/>
    <x v="2882"/>
    <s v="Learn the skills needed to be a successful web engineer. Create your own complex web applications, deploy servers, use data and more."/>
    <n v="5000"/>
    <n v="223"/>
    <x v="3"/>
    <x v="1"/>
    <s v="GBP"/>
    <n v="1454936460"/>
    <x v="2887"/>
    <b v="0"/>
    <x v="297"/>
    <b v="0"/>
    <s v="technology/web"/>
    <x v="2352"/>
    <n v="24.777777777777779"/>
    <x v="0"/>
    <x v="38"/>
  </r>
  <r>
    <n v="1225"/>
    <x v="2883"/>
    <s v="My first music album is a collection of 9 songs honoring Mexico's prolific composer, Jose Alfredo Jimenez with my artistic vision."/>
    <n v="3000"/>
    <n v="132"/>
    <x v="1"/>
    <x v="0"/>
    <s v="USD"/>
    <n v="1382478278"/>
    <x v="2888"/>
    <b v="0"/>
    <x v="5"/>
    <b v="0"/>
    <s v="music/world music"/>
    <x v="2353"/>
    <n v="44"/>
    <x v="2"/>
    <x v="33"/>
  </r>
  <r>
    <n v="2383"/>
    <x v="288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889"/>
    <b v="0"/>
    <x v="5"/>
    <b v="0"/>
    <s v="technology/web"/>
    <x v="2354"/>
    <n v="145"/>
    <x v="0"/>
    <x v="38"/>
  </r>
  <r>
    <n v="1983"/>
    <x v="2885"/>
    <s v="A vegan photographer bringing Hawaii to the tipping point of plant pure wisdom, featuring the most influential early adopters."/>
    <n v="33000"/>
    <n v="1419"/>
    <x v="3"/>
    <x v="0"/>
    <s v="USD"/>
    <n v="1472799600"/>
    <x v="2890"/>
    <b v="0"/>
    <x v="224"/>
    <b v="0"/>
    <s v="photography/people"/>
    <x v="2355"/>
    <n v="88.6875"/>
    <x v="6"/>
    <x v="35"/>
  </r>
  <r>
    <n v="2947"/>
    <x v="2886"/>
    <s v="Bringing Health, Wellness and Creative Empowerment to an active community in a whole new way... are you ready to 'FLOAT', Duluth?"/>
    <n v="25000"/>
    <n v="1072"/>
    <x v="3"/>
    <x v="0"/>
    <s v="USD"/>
    <n v="1480007460"/>
    <x v="2891"/>
    <b v="0"/>
    <x v="175"/>
    <b v="0"/>
    <s v="theater/spaces"/>
    <x v="2356"/>
    <n v="82.461538461538467"/>
    <x v="3"/>
    <x v="12"/>
  </r>
  <r>
    <n v="3634"/>
    <x v="2887"/>
    <s v="Alice is an original musical for all ages with a unique new story based on Alice's Adventures in Wonderland, premiering in summer 2017."/>
    <n v="75000"/>
    <n v="3185"/>
    <x v="3"/>
    <x v="7"/>
    <s v="CAD"/>
    <n v="1484366340"/>
    <x v="2892"/>
    <b v="0"/>
    <x v="176"/>
    <b v="0"/>
    <s v="theater/musical"/>
    <x v="2357"/>
    <n v="176.94444444444446"/>
    <x v="3"/>
    <x v="20"/>
  </r>
  <r>
    <n v="3113"/>
    <x v="2888"/>
    <s v="An arts and craft beer theater showcasing local talent, locally crafted beer and providing performance and rehearsal space."/>
    <n v="109225"/>
    <n v="4635"/>
    <x v="3"/>
    <x v="0"/>
    <s v="USD"/>
    <n v="1429291982"/>
    <x v="2893"/>
    <b v="0"/>
    <x v="293"/>
    <b v="0"/>
    <s v="theater/spaces"/>
    <x v="2358"/>
    <n v="125.27027027027027"/>
    <x v="3"/>
    <x v="12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94"/>
    <b v="0"/>
    <x v="352"/>
    <b v="0"/>
    <s v="technology/wearables"/>
    <x v="2359"/>
    <n v="30.285714285714285"/>
    <x v="0"/>
    <x v="3"/>
  </r>
  <r>
    <n v="1699"/>
    <x v="2890"/>
    <s v="Friends! Will you help me create a new worship album??! I want this album to give God the worship he deserves and draw people to Him."/>
    <n v="5105"/>
    <n v="216"/>
    <x v="2"/>
    <x v="0"/>
    <s v="USD"/>
    <n v="1491943445"/>
    <x v="2895"/>
    <b v="0"/>
    <x v="198"/>
    <b v="0"/>
    <s v="music/faith"/>
    <x v="2360"/>
    <n v="54"/>
    <x v="2"/>
    <x v="21"/>
  </r>
  <r>
    <n v="2898"/>
    <x v="2891"/>
    <s v="This is an action packed Sci-Fi stage play, using foam latex creature puppets, projected video footage, and audience participation."/>
    <n v="7500"/>
    <n v="316"/>
    <x v="3"/>
    <x v="0"/>
    <s v="USD"/>
    <n v="1446307053"/>
    <x v="2896"/>
    <b v="0"/>
    <x v="233"/>
    <b v="0"/>
    <s v="theater/plays"/>
    <x v="2361"/>
    <n v="26.333333333333332"/>
    <x v="3"/>
    <x v="4"/>
  </r>
  <r>
    <n v="1182"/>
    <x v="2892"/>
    <s v="Two  years ago this business was started to help a local non-profit.  We have since expanded and provide jobs in our small community."/>
    <n v="1000"/>
    <n v="42"/>
    <x v="3"/>
    <x v="0"/>
    <s v="USD"/>
    <n v="1484239320"/>
    <x v="2897"/>
    <b v="0"/>
    <x v="198"/>
    <b v="0"/>
    <s v="food/food trucks"/>
    <x v="2362"/>
    <n v="10.5"/>
    <x v="7"/>
    <x v="37"/>
  </r>
  <r>
    <n v="3990"/>
    <x v="2893"/>
    <s v="A book and a play. Narrated by the ghost of Will Shakespeare and the ghost of his dog Crab,  Their adventures in the afterlife..."/>
    <n v="1650"/>
    <n v="69"/>
    <x v="3"/>
    <x v="1"/>
    <s v="GBP"/>
    <n v="1456934893"/>
    <x v="2898"/>
    <b v="0"/>
    <x v="5"/>
    <b v="0"/>
    <s v="theater/plays"/>
    <x v="2363"/>
    <n v="23"/>
    <x v="3"/>
    <x v="4"/>
  </r>
  <r>
    <n v="890"/>
    <x v="2894"/>
    <s v="I'm producing an original gospel-folk, &quot;AmeriqueÃ±o&quot; collection of hymns and songs, so organic you could grow tomatoes with them."/>
    <n v="3000"/>
    <n v="125"/>
    <x v="3"/>
    <x v="0"/>
    <s v="USD"/>
    <n v="1385055979"/>
    <x v="2899"/>
    <b v="0"/>
    <x v="198"/>
    <b v="0"/>
    <s v="music/indie rock"/>
    <x v="2364"/>
    <n v="31.25"/>
    <x v="2"/>
    <x v="13"/>
  </r>
  <r>
    <n v="3126"/>
    <x v="2895"/>
    <s v="A big dream, small budget, the drive/passion of so many volunteers...indoor skatepark in Eau Claire, WI._x000a__x000a_This is UR skatepark!"/>
    <n v="25000"/>
    <n v="1040"/>
    <x v="1"/>
    <x v="0"/>
    <s v="USD"/>
    <n v="1459121162"/>
    <x v="2900"/>
    <b v="0"/>
    <x v="118"/>
    <b v="0"/>
    <s v="theater/spaces"/>
    <x v="2365"/>
    <n v="61.176470588235297"/>
    <x v="3"/>
    <x v="12"/>
  </r>
  <r>
    <n v="1567"/>
    <x v="2896"/>
    <s v="Traveling to create a book of my photography! Help support my trip and buy a book! Also limited edition t-shirts and prints for sale!"/>
    <n v="8500"/>
    <n v="350"/>
    <x v="1"/>
    <x v="0"/>
    <s v="USD"/>
    <n v="1392595200"/>
    <x v="2901"/>
    <b v="0"/>
    <x v="175"/>
    <b v="0"/>
    <s v="publishing/art books"/>
    <x v="2366"/>
    <n v="26.923076923076923"/>
    <x v="5"/>
    <x v="36"/>
  </r>
  <r>
    <n v="3106"/>
    <x v="2897"/>
    <s v="Help fund the exciting first collaboration between Hotel Echo and Bristol Cathedral: WILD MEN, a show commemorating those lost in WW1."/>
    <n v="1000"/>
    <n v="41"/>
    <x v="3"/>
    <x v="1"/>
    <s v="GBP"/>
    <n v="1442440800"/>
    <x v="2902"/>
    <b v="0"/>
    <x v="198"/>
    <b v="0"/>
    <s v="theater/spaces"/>
    <x v="2367"/>
    <n v="10.25"/>
    <x v="3"/>
    <x v="12"/>
  </r>
  <r>
    <n v="3981"/>
    <x v="1408"/>
    <s v="A Theatrical Production Celebrating the Lebanese Culture and the Human Spirit in Time of War."/>
    <n v="30000"/>
    <n v="1225"/>
    <x v="3"/>
    <x v="0"/>
    <s v="USD"/>
    <n v="1468729149"/>
    <x v="2903"/>
    <b v="0"/>
    <x v="352"/>
    <b v="0"/>
    <s v="theater/plays"/>
    <x v="2368"/>
    <n v="175"/>
    <x v="3"/>
    <x v="4"/>
  </r>
  <r>
    <n v="168"/>
    <x v="2898"/>
    <s v="A homeless Gulf War 2 vet, and Congressional Medal of Honor recipient fights for his sanity on the mean streets of Albuquerque."/>
    <n v="8000"/>
    <n v="325"/>
    <x v="3"/>
    <x v="0"/>
    <s v="USD"/>
    <n v="1426791770"/>
    <x v="2904"/>
    <b v="0"/>
    <x v="5"/>
    <b v="0"/>
    <s v="film &amp; video/drama"/>
    <x v="2369"/>
    <n v="108.33333333333333"/>
    <x v="4"/>
    <x v="30"/>
  </r>
  <r>
    <n v="3191"/>
    <x v="2899"/>
    <s v="A brand new musical about the ban of contraception and abortion in Romania and the revolution that ended it all in 1989."/>
    <n v="3750"/>
    <n v="151"/>
    <x v="3"/>
    <x v="0"/>
    <s v="USD"/>
    <n v="1471370869"/>
    <x v="2905"/>
    <b v="0"/>
    <x v="198"/>
    <b v="0"/>
    <s v="theater/musical"/>
    <x v="2370"/>
    <n v="37.75"/>
    <x v="3"/>
    <x v="20"/>
  </r>
  <r>
    <n v="3799"/>
    <x v="2900"/>
    <s v="An original musical on it's way to the stage in Minneapolis, MN. Feel free to ask any questions."/>
    <n v="10000"/>
    <n v="402"/>
    <x v="3"/>
    <x v="0"/>
    <s v="USD"/>
    <n v="1457734843"/>
    <x v="2906"/>
    <b v="0"/>
    <x v="198"/>
    <b v="0"/>
    <s v="theater/musical"/>
    <x v="2371"/>
    <n v="100.5"/>
    <x v="3"/>
    <x v="20"/>
  </r>
  <r>
    <n v="3800"/>
    <x v="2901"/>
    <s v="Playground was established in 2007 on the back of paper napkins and has since provided opportunities for over 800 boys and girls."/>
    <n v="22000"/>
    <n v="881"/>
    <x v="3"/>
    <x v="0"/>
    <s v="USD"/>
    <n v="1420952340"/>
    <x v="2907"/>
    <b v="0"/>
    <x v="224"/>
    <b v="0"/>
    <s v="theater/musical"/>
    <x v="2372"/>
    <n v="55.0625"/>
    <x v="3"/>
    <x v="20"/>
  </r>
  <r>
    <n v="1183"/>
    <x v="2902"/>
    <s v="Help Freshie keep her dream alive by pledging to get a donut truck! She will be able to do events as well as cater to the community"/>
    <n v="2500"/>
    <n v="100"/>
    <x v="3"/>
    <x v="0"/>
    <s v="USD"/>
    <n v="1478059140"/>
    <x v="2908"/>
    <b v="0"/>
    <x v="5"/>
    <b v="0"/>
    <s v="food/food trucks"/>
    <x v="2373"/>
    <n v="33.333333333333336"/>
    <x v="7"/>
    <x v="37"/>
  </r>
  <r>
    <n v="1542"/>
    <x v="2903"/>
    <s v="The photography project aims to show challenges &amp; successes of a  student attempting to continue his family beekeeping heritage."/>
    <n v="500"/>
    <n v="20"/>
    <x v="3"/>
    <x v="7"/>
    <s v="CAD"/>
    <n v="1435708500"/>
    <x v="2909"/>
    <b v="0"/>
    <x v="215"/>
    <b v="0"/>
    <s v="photography/nature"/>
    <x v="2373"/>
    <n v="20"/>
    <x v="6"/>
    <x v="34"/>
  </r>
  <r>
    <n v="1557"/>
    <x v="2904"/>
    <s v="I have always been captivated by photography, Now I am trying to set up my own company and publish my pictures."/>
    <n v="2500"/>
    <n v="100"/>
    <x v="3"/>
    <x v="0"/>
    <s v="USD"/>
    <n v="1411227633"/>
    <x v="2910"/>
    <b v="0"/>
    <x v="215"/>
    <b v="0"/>
    <s v="photography/nature"/>
    <x v="2373"/>
    <n v="100"/>
    <x v="6"/>
    <x v="34"/>
  </r>
  <r>
    <n v="3096"/>
    <x v="2905"/>
    <s v="To create a learning center for acting and all art types including anything that expresses the emotion of the human spirit."/>
    <n v="20000"/>
    <n v="795"/>
    <x v="3"/>
    <x v="0"/>
    <s v="USD"/>
    <n v="1432151326"/>
    <x v="2911"/>
    <b v="0"/>
    <x v="103"/>
    <b v="0"/>
    <s v="theater/spaces"/>
    <x v="2374"/>
    <n v="56.785714285714285"/>
    <x v="3"/>
    <x v="12"/>
  </r>
  <r>
    <n v="603"/>
    <x v="2906"/>
    <s v="The admin for Randompics has announced they will be shutting down. I want to run, and improve, this great site!"/>
    <n v="15000"/>
    <n v="590.02"/>
    <x v="1"/>
    <x v="0"/>
    <s v="USD"/>
    <n v="1408029623"/>
    <x v="2912"/>
    <b v="0"/>
    <x v="175"/>
    <b v="0"/>
    <s v="technology/web"/>
    <x v="2375"/>
    <n v="45.386153846153846"/>
    <x v="0"/>
    <x v="38"/>
  </r>
  <r>
    <n v="2850"/>
    <x v="2907"/>
    <s v="Romeo and Juliet: Wouldn't it be great if they didn't all die at the end? Now YOU get to control the fate of these timeless characters!"/>
    <n v="8000"/>
    <n v="311"/>
    <x v="3"/>
    <x v="0"/>
    <s v="USD"/>
    <n v="1409962211"/>
    <x v="2913"/>
    <b v="0"/>
    <x v="175"/>
    <b v="0"/>
    <s v="theater/plays"/>
    <x v="2376"/>
    <n v="23.923076923076923"/>
    <x v="3"/>
    <x v="4"/>
  </r>
  <r>
    <n v="4009"/>
    <x v="2908"/>
    <s v="Against the decline of Thatcherism, the fall of the Wall, and the rise of Acid House. This comedy is a 'Withnail &amp; I' for 1993."/>
    <n v="1930"/>
    <n v="75"/>
    <x v="3"/>
    <x v="1"/>
    <s v="GBP"/>
    <n v="1410281360"/>
    <x v="2914"/>
    <b v="0"/>
    <x v="5"/>
    <b v="0"/>
    <s v="theater/plays"/>
    <x v="2377"/>
    <n v="25"/>
    <x v="3"/>
    <x v="4"/>
  </r>
  <r>
    <n v="2588"/>
    <x v="2909"/>
    <s v="We are a Asian fusion inspired American Fare Food Truck Home of the Freak Sandwich So that means Come And Get Your Freak On! eat big."/>
    <n v="6000"/>
    <n v="233"/>
    <x v="3"/>
    <x v="0"/>
    <s v="USD"/>
    <n v="1427807640"/>
    <x v="2915"/>
    <b v="0"/>
    <x v="278"/>
    <b v="0"/>
    <s v="food/food trucks"/>
    <x v="2378"/>
    <n v="29.125"/>
    <x v="7"/>
    <x v="37"/>
  </r>
  <r>
    <n v="1226"/>
    <x v="2910"/>
    <s v="Pavlo will be independently filming his second full length PBS Special and DVD in May with director George Veras"/>
    <n v="50000"/>
    <n v="1937"/>
    <x v="1"/>
    <x v="0"/>
    <s v="USD"/>
    <n v="1398042000"/>
    <x v="2916"/>
    <b v="0"/>
    <x v="390"/>
    <b v="0"/>
    <s v="music/world music"/>
    <x v="2379"/>
    <n v="48.424999999999997"/>
    <x v="2"/>
    <x v="33"/>
  </r>
  <r>
    <n v="1160"/>
    <x v="2911"/>
    <s v="Food is a lifestyle...the art, the challenge, and the happiness is the wealth I seek....join me on my journey to success."/>
    <n v="30000"/>
    <n v="1155"/>
    <x v="3"/>
    <x v="0"/>
    <s v="USD"/>
    <n v="1427510586"/>
    <x v="2917"/>
    <b v="0"/>
    <x v="108"/>
    <b v="0"/>
    <s v="food/food trucks"/>
    <x v="2380"/>
    <n v="60.789473684210527"/>
    <x v="7"/>
    <x v="37"/>
  </r>
  <r>
    <n v="678"/>
    <x v="2912"/>
    <s v="For the isolated rice farmer. For the 14-hour taxi driver. This tiny MP3 player has the entire New Testament Bible... in their language"/>
    <n v="29000"/>
    <n v="1108"/>
    <x v="3"/>
    <x v="0"/>
    <s v="USD"/>
    <n v="1463821338"/>
    <x v="2918"/>
    <b v="0"/>
    <x v="118"/>
    <b v="0"/>
    <s v="technology/wearables"/>
    <x v="2381"/>
    <n v="65.17647058823529"/>
    <x v="0"/>
    <x v="3"/>
  </r>
  <r>
    <n v="3850"/>
    <x v="2913"/>
    <s v="V-Day is a global activist movement to end violence against women and girls."/>
    <n v="1000"/>
    <n v="38"/>
    <x v="3"/>
    <x v="0"/>
    <s v="USD"/>
    <n v="1420081143"/>
    <x v="2919"/>
    <b v="1"/>
    <x v="198"/>
    <b v="0"/>
    <s v="theater/plays"/>
    <x v="2382"/>
    <n v="9.5"/>
    <x v="3"/>
    <x v="4"/>
  </r>
  <r>
    <n v="1560"/>
    <x v="2914"/>
    <s v="I would like to share my landscape photographic travels of 2014 with more than just family an friends. 12 months of images."/>
    <n v="2500"/>
    <n v="94"/>
    <x v="3"/>
    <x v="0"/>
    <s v="USD"/>
    <n v="1415842193"/>
    <x v="2920"/>
    <b v="0"/>
    <x v="198"/>
    <b v="0"/>
    <s v="photography/nature"/>
    <x v="2383"/>
    <n v="23.5"/>
    <x v="6"/>
    <x v="34"/>
  </r>
  <r>
    <n v="3130"/>
    <x v="2915"/>
    <s v="A shockingly relevant modern take on a 2,000-year-old tragedy that confronts current gender politics."/>
    <n v="10000"/>
    <n v="375"/>
    <x v="2"/>
    <x v="0"/>
    <s v="USD"/>
    <n v="1492145940"/>
    <x v="2921"/>
    <b v="0"/>
    <x v="198"/>
    <b v="0"/>
    <s v="theater/plays"/>
    <x v="2384"/>
    <n v="93.75"/>
    <x v="3"/>
    <x v="4"/>
  </r>
  <r>
    <n v="1768"/>
    <x v="2916"/>
    <s v="My goal is to create a catalog of farm-to-table recipes with stunning images from restaurants and farms in the southwest."/>
    <n v="5000"/>
    <n v="187"/>
    <x v="3"/>
    <x v="0"/>
    <s v="USD"/>
    <n v="1411824444"/>
    <x v="2922"/>
    <b v="1"/>
    <x v="134"/>
    <b v="0"/>
    <s v="photography/photobooks"/>
    <x v="2385"/>
    <n v="12.466666666666667"/>
    <x v="6"/>
    <x v="9"/>
  </r>
  <r>
    <n v="3098"/>
    <x v="2917"/>
    <s v="A magical space, full of fairytale favorites, designed to make each individual have a unique experience; children's dreams made real."/>
    <n v="48725"/>
    <n v="1758"/>
    <x v="3"/>
    <x v="0"/>
    <s v="USD"/>
    <n v="1454890620"/>
    <x v="2923"/>
    <b v="0"/>
    <x v="295"/>
    <b v="0"/>
    <s v="theater/spaces"/>
    <x v="2386"/>
    <n v="65.111111111111114"/>
    <x v="3"/>
    <x v="12"/>
  </r>
  <r>
    <n v="1791"/>
    <x v="2918"/>
    <s v="For the love of street photography and the beauty of traditional cultures in southern Italy."/>
    <n v="3000"/>
    <n v="107"/>
    <x v="3"/>
    <x v="1"/>
    <s v="GBP"/>
    <n v="1422553565"/>
    <x v="2924"/>
    <b v="1"/>
    <x v="198"/>
    <b v="0"/>
    <s v="photography/photobooks"/>
    <x v="2387"/>
    <n v="26.75"/>
    <x v="6"/>
    <x v="9"/>
  </r>
  <r>
    <n v="1327"/>
    <x v="2919"/>
    <s v="CyClip is a way to mount the Apple Watch to your handlebars; ideal for navigation, notifications, and music control on the fly."/>
    <n v="48000"/>
    <n v="1705"/>
    <x v="1"/>
    <x v="0"/>
    <s v="USD"/>
    <n v="1432916235"/>
    <x v="2925"/>
    <b v="0"/>
    <x v="255"/>
    <b v="0"/>
    <s v="technology/wearables"/>
    <x v="2388"/>
    <n v="41.585365853658537"/>
    <x v="0"/>
    <x v="3"/>
  </r>
  <r>
    <n v="687"/>
    <x v="2920"/>
    <s v="Power Go es una linea de cargadores solares para dispositivos mÃ³viles, amigables con el medio ambiente y de bajo costo."/>
    <n v="100000"/>
    <n v="3550"/>
    <x v="3"/>
    <x v="18"/>
    <s v="MXN"/>
    <n v="1486317653"/>
    <x v="2926"/>
    <b v="0"/>
    <x v="460"/>
    <b v="0"/>
    <s v="technology/wearables"/>
    <x v="2389"/>
    <n v="591.66666666666663"/>
    <x v="0"/>
    <x v="3"/>
  </r>
  <r>
    <n v="767"/>
    <x v="2921"/>
    <s v="Jury of Peers is a complete novel, and it's good._x000a_All it needs now?  _x000a_More readers.  About ten million more._x000a_Let's get 'em."/>
    <n v="5000"/>
    <n v="177"/>
    <x v="3"/>
    <x v="0"/>
    <s v="USD"/>
    <n v="1432178810"/>
    <x v="2927"/>
    <b v="0"/>
    <x v="5"/>
    <b v="0"/>
    <s v="publishing/fiction"/>
    <x v="2390"/>
    <n v="59"/>
    <x v="5"/>
    <x v="26"/>
  </r>
  <r>
    <n v="3894"/>
    <x v="2922"/>
    <s v="Ryan and Vanessa are hosting Christmas for the first time but instead of a happy celebration, they get a hilarious survival situation."/>
    <n v="15000"/>
    <n v="520"/>
    <x v="3"/>
    <x v="0"/>
    <s v="USD"/>
    <n v="1481000340"/>
    <x v="2928"/>
    <b v="0"/>
    <x v="234"/>
    <b v="0"/>
    <s v="theater/plays"/>
    <x v="2391"/>
    <n v="47.272727272727273"/>
    <x v="3"/>
    <x v="4"/>
  </r>
  <r>
    <n v="3869"/>
    <x v="2923"/>
    <s v="A Musical about 3 women who pursue their Pleasure and end up finding themselves."/>
    <n v="13111"/>
    <n v="452"/>
    <x v="1"/>
    <x v="0"/>
    <s v="USD"/>
    <n v="1426302660"/>
    <x v="2929"/>
    <b v="0"/>
    <x v="134"/>
    <b v="0"/>
    <s v="theater/musical"/>
    <x v="2392"/>
    <n v="30.133333333333333"/>
    <x v="3"/>
    <x v="20"/>
  </r>
  <r>
    <n v="1085"/>
    <x v="2924"/>
    <s v="The new kid on the block. Re-imagining old games and creating new ones. Ship, Lazer, Rock is first."/>
    <n v="30000"/>
    <n v="1026"/>
    <x v="3"/>
    <x v="7"/>
    <s v="CAD"/>
    <n v="1457967975"/>
    <x v="2930"/>
    <b v="0"/>
    <x v="297"/>
    <b v="0"/>
    <s v="games/video games"/>
    <x v="2393"/>
    <n v="114"/>
    <x v="1"/>
    <x v="29"/>
  </r>
  <r>
    <n v="3205"/>
    <x v="2925"/>
    <s v="Children Must Run is an original musical, about a prostitute, a drug mule, a child soldier and their struggles, hopes and dreams."/>
    <n v="8000"/>
    <n v="273"/>
    <x v="3"/>
    <x v="1"/>
    <s v="GBP"/>
    <n v="1430470772"/>
    <x v="2931"/>
    <b v="0"/>
    <x v="233"/>
    <b v="0"/>
    <s v="theater/musical"/>
    <x v="2394"/>
    <n v="22.75"/>
    <x v="3"/>
    <x v="20"/>
  </r>
  <r>
    <n v="184"/>
    <x v="2926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32"/>
    <b v="0"/>
    <x v="312"/>
    <b v="0"/>
    <s v="film &amp; video/drama"/>
    <x v="2395"/>
    <n v="25.5"/>
    <x v="4"/>
    <x v="30"/>
  </r>
  <r>
    <n v="1066"/>
    <x v="2927"/>
    <s v="A parody of old school RPGs where you are a new Dark Lord on a quest to amass monsters and allies on your side."/>
    <n v="150000"/>
    <n v="5051"/>
    <x v="3"/>
    <x v="0"/>
    <s v="USD"/>
    <n v="1375657582"/>
    <x v="2933"/>
    <b v="0"/>
    <x v="457"/>
    <b v="0"/>
    <s v="games/video games"/>
    <x v="2396"/>
    <n v="34.128378378378379"/>
    <x v="1"/>
    <x v="29"/>
  </r>
  <r>
    <n v="3947"/>
    <x v="2928"/>
    <s v="Soon to be known as one of the greatest gospel stage plays of all times. Great hit in New England and now we want to take  it on tour"/>
    <n v="3000"/>
    <n v="101"/>
    <x v="3"/>
    <x v="0"/>
    <s v="USD"/>
    <n v="1475378744"/>
    <x v="2934"/>
    <b v="0"/>
    <x v="312"/>
    <b v="0"/>
    <s v="theater/plays"/>
    <x v="2397"/>
    <n v="50.5"/>
    <x v="3"/>
    <x v="4"/>
  </r>
  <r>
    <n v="588"/>
    <x v="2929"/>
    <s v="Offrire un &quot;TRAGO&quot;, ossia un passaggio con autista che ti segue e ti aspetta mentre concludi i tuoi affari, quando non puoi guidare"/>
    <n v="9000"/>
    <n v="301"/>
    <x v="3"/>
    <x v="4"/>
    <s v="EUR"/>
    <n v="1479410886"/>
    <x v="2935"/>
    <b v="0"/>
    <x v="312"/>
    <b v="0"/>
    <s v="technology/web"/>
    <x v="2398"/>
    <n v="150.5"/>
    <x v="0"/>
    <x v="38"/>
  </r>
  <r>
    <n v="3070"/>
    <x v="2930"/>
    <s v="Liverpool's 1st purpose built 7 night a week comedy club, bar &amp; restaurant with live music &amp; much more"/>
    <n v="10000"/>
    <n v="334"/>
    <x v="3"/>
    <x v="1"/>
    <s v="GBP"/>
    <n v="1481132169"/>
    <x v="2936"/>
    <b v="0"/>
    <x v="224"/>
    <b v="0"/>
    <s v="theater/spaces"/>
    <x v="2399"/>
    <n v="20.875"/>
    <x v="3"/>
    <x v="12"/>
  </r>
  <r>
    <n v="514"/>
    <x v="2931"/>
    <s v="A film created entirely out of paper, visual effects and found objects depicts how one man created a new life for himself."/>
    <n v="1500"/>
    <n v="50"/>
    <x v="3"/>
    <x v="7"/>
    <s v="CAD"/>
    <n v="1407595447"/>
    <x v="2937"/>
    <b v="0"/>
    <x v="5"/>
    <b v="0"/>
    <s v="film &amp; video/animation"/>
    <x v="2400"/>
    <n v="16.666666666666668"/>
    <x v="4"/>
    <x v="28"/>
  </r>
  <r>
    <n v="592"/>
    <x v="2932"/>
    <s v="Together, we can build a FREE, business start-up system that will help aspiring entrepreneurs change their economic circumstances."/>
    <n v="7500"/>
    <n v="250"/>
    <x v="3"/>
    <x v="0"/>
    <s v="USD"/>
    <n v="1417584860"/>
    <x v="2938"/>
    <b v="0"/>
    <x v="215"/>
    <b v="0"/>
    <s v="technology/web"/>
    <x v="2400"/>
    <n v="250"/>
    <x v="0"/>
    <x v="38"/>
  </r>
  <r>
    <n v="772"/>
    <x v="2933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39"/>
    <b v="0"/>
    <x v="215"/>
    <b v="0"/>
    <s v="publishing/fiction"/>
    <x v="2400"/>
    <n v="50"/>
    <x v="5"/>
    <x v="26"/>
  </r>
  <r>
    <n v="1810"/>
    <x v="2934"/>
    <s v="Film Speed is a series of Zines focusing on architecture shot completely on 35 and 120mm film."/>
    <n v="450"/>
    <n v="15"/>
    <x v="3"/>
    <x v="0"/>
    <s v="USD"/>
    <n v="1408657826"/>
    <x v="2940"/>
    <b v="0"/>
    <x v="312"/>
    <b v="0"/>
    <s v="photography/photobooks"/>
    <x v="2400"/>
    <n v="7.5"/>
    <x v="6"/>
    <x v="9"/>
  </r>
  <r>
    <n v="3137"/>
    <x v="2935"/>
    <s v="Set in 1930s Chinatown, evocative of old world South Jackson Street during the Jazz era."/>
    <n v="1500"/>
    <n v="50"/>
    <x v="2"/>
    <x v="0"/>
    <s v="USD"/>
    <n v="1493838720"/>
    <x v="2941"/>
    <b v="0"/>
    <x v="215"/>
    <b v="0"/>
    <s v="theater/plays"/>
    <x v="2400"/>
    <n v="50"/>
    <x v="3"/>
    <x v="4"/>
  </r>
  <r>
    <n v="500"/>
    <x v="2936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42"/>
    <b v="0"/>
    <x v="198"/>
    <b v="0"/>
    <s v="film &amp; video/animation"/>
    <x v="2401"/>
    <n v="53.75"/>
    <x v="4"/>
    <x v="28"/>
  </r>
  <r>
    <n v="1338"/>
    <x v="2937"/>
    <s v="HandL makes your phone feel like an organic extension of your hand. Elastic and brace system supports your device with just two fingers"/>
    <n v="30000"/>
    <n v="991"/>
    <x v="1"/>
    <x v="0"/>
    <s v="USD"/>
    <n v="1438543033"/>
    <x v="2943"/>
    <b v="0"/>
    <x v="134"/>
    <b v="0"/>
    <s v="technology/wearables"/>
    <x v="2402"/>
    <n v="66.066666666666663"/>
    <x v="0"/>
    <x v="3"/>
  </r>
  <r>
    <n v="448"/>
    <x v="2938"/>
    <s v="Max is a pessimistic mouse, always fantasizing about the end of the world. In The Last Mice, Max's fantasy becomes a real nightmare."/>
    <n v="2500"/>
    <n v="82.01"/>
    <x v="3"/>
    <x v="0"/>
    <s v="USD"/>
    <n v="1400091095"/>
    <x v="2944"/>
    <b v="0"/>
    <x v="198"/>
    <b v="0"/>
    <s v="film &amp; video/animation"/>
    <x v="2403"/>
    <n v="20.502500000000001"/>
    <x v="4"/>
    <x v="28"/>
  </r>
  <r>
    <n v="2372"/>
    <x v="2939"/>
    <s v="An online platform that will notify every listed individual, vet, council, pound and so on in a geographical area when a pet is lost!"/>
    <n v="5500"/>
    <n v="180"/>
    <x v="1"/>
    <x v="6"/>
    <s v="AUD"/>
    <n v="1429839571"/>
    <x v="2945"/>
    <b v="0"/>
    <x v="460"/>
    <b v="0"/>
    <s v="technology/web"/>
    <x v="2404"/>
    <n v="30"/>
    <x v="0"/>
    <x v="38"/>
  </r>
  <r>
    <n v="3789"/>
    <x v="2940"/>
    <s v="This fabulous new play explores the little known love life of England's most famous romantic novelist, Jane Austen."/>
    <n v="3550"/>
    <n v="116"/>
    <x v="3"/>
    <x v="1"/>
    <s v="GBP"/>
    <n v="1434395418"/>
    <x v="2946"/>
    <b v="0"/>
    <x v="198"/>
    <b v="0"/>
    <s v="theater/musical"/>
    <x v="2405"/>
    <n v="29"/>
    <x v="3"/>
    <x v="20"/>
  </r>
  <r>
    <n v="170"/>
    <x v="2941"/>
    <s v="Amy &amp; Missy survive Amy's bipolar disorder and go on to become award winning &amp; bestselling authors, screenwriters &amp; filmmakers"/>
    <n v="10000"/>
    <n v="325"/>
    <x v="3"/>
    <x v="0"/>
    <s v="USD"/>
    <n v="1440912480"/>
    <x v="2947"/>
    <b v="0"/>
    <x v="183"/>
    <b v="0"/>
    <s v="film &amp; video/drama"/>
    <x v="2406"/>
    <n v="32.5"/>
    <x v="4"/>
    <x v="30"/>
  </r>
  <r>
    <n v="891"/>
    <x v="2942"/>
    <s v="Along with a new EP production and release, it's time to bring Den-Mate, LIVE, to a location near you - East Coast and Beyond!"/>
    <n v="8000"/>
    <n v="260"/>
    <x v="3"/>
    <x v="0"/>
    <s v="USD"/>
    <n v="1408581930"/>
    <x v="2948"/>
    <b v="0"/>
    <x v="297"/>
    <b v="0"/>
    <s v="music/indie rock"/>
    <x v="2406"/>
    <n v="28.888888888888889"/>
    <x v="2"/>
    <x v="13"/>
  </r>
  <r>
    <n v="909"/>
    <x v="2943"/>
    <s v="Woody Woodland and Carol Stone, are back on the scene presenting Philly Jazz Fest â€œRemembering Groverâ€ September 22, 2012."/>
    <n v="16000"/>
    <n v="520"/>
    <x v="3"/>
    <x v="0"/>
    <s v="USD"/>
    <n v="1343016000"/>
    <x v="2949"/>
    <b v="0"/>
    <x v="278"/>
    <b v="0"/>
    <s v="music/jazz"/>
    <x v="2406"/>
    <n v="65"/>
    <x v="2"/>
    <x v="27"/>
  </r>
  <r>
    <n v="3946"/>
    <x v="2944"/>
    <s v="Dr. Mecurio's is an original work of fantasy designed and written for the stage."/>
    <n v="6000"/>
    <n v="195"/>
    <x v="3"/>
    <x v="0"/>
    <s v="USD"/>
    <n v="1425110400"/>
    <x v="2950"/>
    <b v="0"/>
    <x v="78"/>
    <b v="0"/>
    <s v="theater/plays"/>
    <x v="2406"/>
    <n v="39"/>
    <x v="3"/>
    <x v="4"/>
  </r>
  <r>
    <n v="3962"/>
    <x v="2945"/>
    <s v="OUR FRIENDS THE ENEMY will make its American Debut at Theatre Row in New York City, and we would like for you to join us on our journey"/>
    <n v="1400"/>
    <n v="45"/>
    <x v="3"/>
    <x v="1"/>
    <s v="GBP"/>
    <n v="1448722494"/>
    <x v="2951"/>
    <b v="0"/>
    <x v="5"/>
    <b v="0"/>
    <s v="theater/plays"/>
    <x v="2407"/>
    <n v="15"/>
    <x v="3"/>
    <x v="4"/>
  </r>
  <r>
    <n v="507"/>
    <x v="2946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52"/>
    <b v="0"/>
    <x v="183"/>
    <b v="0"/>
    <s v="film &amp; video/animation"/>
    <x v="2408"/>
    <n v="64"/>
    <x v="4"/>
    <x v="28"/>
  </r>
  <r>
    <n v="903"/>
    <x v="2947"/>
    <s v="The U City Jazz Festival is offered for free to the community and features the best jazz talent from the midwest."/>
    <n v="5000"/>
    <n v="160"/>
    <x v="3"/>
    <x v="0"/>
    <s v="USD"/>
    <n v="1348367100"/>
    <x v="2953"/>
    <b v="0"/>
    <x v="198"/>
    <b v="0"/>
    <s v="music/jazz"/>
    <x v="2408"/>
    <n v="40"/>
    <x v="2"/>
    <x v="27"/>
  </r>
  <r>
    <n v="4090"/>
    <x v="2948"/>
    <s v="A gripping re-enactment of a true breast cancer survival story, highlighted with inspiration and laughter!"/>
    <n v="1000"/>
    <n v="32"/>
    <x v="3"/>
    <x v="0"/>
    <s v="USD"/>
    <n v="1438959600"/>
    <x v="2954"/>
    <b v="0"/>
    <x v="5"/>
    <b v="0"/>
    <s v="theater/plays"/>
    <x v="2408"/>
    <n v="10.666666666666666"/>
    <x v="3"/>
    <x v="4"/>
  </r>
  <r>
    <n v="1985"/>
    <x v="2949"/>
    <s v="A personal journey to document people on the worlds 10 largest metro systems. The end result being one truly epic photographic essay!"/>
    <n v="1600"/>
    <n v="51"/>
    <x v="3"/>
    <x v="1"/>
    <s v="GBP"/>
    <n v="1470178800"/>
    <x v="2955"/>
    <b v="0"/>
    <x v="198"/>
    <b v="0"/>
    <s v="photography/people"/>
    <x v="2409"/>
    <n v="12.75"/>
    <x v="6"/>
    <x v="35"/>
  </r>
  <r>
    <n v="2322"/>
    <x v="2950"/>
    <s v="Jen bakes shortbread is a small batch, all natural shortbread cookie business looking for smart funding to grow!"/>
    <n v="2700"/>
    <n v="85"/>
    <x v="2"/>
    <x v="0"/>
    <s v="USD"/>
    <n v="1491769769"/>
    <x v="2956"/>
    <b v="0"/>
    <x v="198"/>
    <b v="0"/>
    <s v="food/small batch"/>
    <x v="2410"/>
    <n v="21.25"/>
    <x v="7"/>
    <x v="11"/>
  </r>
  <r>
    <n v="138"/>
    <x v="2951"/>
    <s v="This movie will be the S3qu3l to Thr33 Days Dead, which premiered on SyFy and was the focus of SyFy's &quot;Town of the Living Dead&quot;."/>
    <n v="150000"/>
    <n v="4712"/>
    <x v="1"/>
    <x v="0"/>
    <s v="USD"/>
    <n v="1438405140"/>
    <x v="2957"/>
    <b v="0"/>
    <x v="197"/>
    <b v="0"/>
    <s v="film &amp; video/science fiction"/>
    <x v="2411"/>
    <n v="81.241379310344826"/>
    <x v="4"/>
    <x v="22"/>
  </r>
  <r>
    <n v="4111"/>
    <x v="2952"/>
    <s v="REBORN IN LOVE is the sequel to REBORN FROM ABOVE: A Tale of Eternal Love.  This is part two, of a One-Act play series."/>
    <n v="3000"/>
    <n v="94"/>
    <x v="3"/>
    <x v="0"/>
    <s v="USD"/>
    <n v="1424747740"/>
    <x v="2958"/>
    <b v="0"/>
    <x v="460"/>
    <b v="0"/>
    <s v="theater/plays"/>
    <x v="2412"/>
    <n v="15.666666666666666"/>
    <x v="3"/>
    <x v="4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x v="2959"/>
    <b v="0"/>
    <x v="352"/>
    <b v="0"/>
    <s v="technology/wearables"/>
    <x v="2413"/>
    <n v="88.714285714285708"/>
    <x v="0"/>
    <x v="3"/>
  </r>
  <r>
    <n v="3910"/>
    <x v="2954"/>
    <s v="Join Sherlock Holmes and Dr. Watson as the first adventure together is dramatized live on-stage!  The game is afoot!"/>
    <n v="6000"/>
    <n v="185"/>
    <x v="3"/>
    <x v="0"/>
    <s v="USD"/>
    <n v="1441649397"/>
    <x v="2960"/>
    <b v="0"/>
    <x v="5"/>
    <b v="0"/>
    <s v="theater/plays"/>
    <x v="2414"/>
    <n v="61.666666666666664"/>
    <x v="3"/>
    <x v="4"/>
  </r>
  <r>
    <n v="2414"/>
    <x v="2955"/>
    <s v="95th St. Tacos needs your help in purchasing a food truck so that we can deliver the flavors of LA Tacos right to your neighborhood"/>
    <n v="15000"/>
    <n v="460"/>
    <x v="3"/>
    <x v="0"/>
    <s v="USD"/>
    <n v="1440215940"/>
    <x v="2961"/>
    <b v="0"/>
    <x v="175"/>
    <b v="0"/>
    <s v="food/food trucks"/>
    <x v="2415"/>
    <n v="35.384615384615387"/>
    <x v="7"/>
    <x v="37"/>
  </r>
  <r>
    <n v="660"/>
    <x v="2956"/>
    <s v="A revolutionary way to bring running science to everyday people and help runners of all levels achieve a more natural and enjoyable run"/>
    <n v="50000"/>
    <n v="1529"/>
    <x v="3"/>
    <x v="0"/>
    <s v="USD"/>
    <n v="1415558879"/>
    <x v="2962"/>
    <b v="0"/>
    <x v="176"/>
    <b v="0"/>
    <s v="technology/wearables"/>
    <x v="2416"/>
    <n v="84.944444444444443"/>
    <x v="0"/>
    <x v="3"/>
  </r>
  <r>
    <n v="905"/>
    <x v="2957"/>
    <s v="Working hard to get into the studio to record, produce, and edit my break out CD. I hope to realize my vision!"/>
    <n v="6500"/>
    <n v="196"/>
    <x v="3"/>
    <x v="0"/>
    <s v="USD"/>
    <n v="1295847926"/>
    <x v="2963"/>
    <b v="0"/>
    <x v="460"/>
    <b v="0"/>
    <s v="music/jazz"/>
    <x v="2417"/>
    <n v="32.666666666666664"/>
    <x v="2"/>
    <x v="27"/>
  </r>
  <r>
    <n v="1240"/>
    <x v="2958"/>
    <s v="Sharing positive vibes of Peace, Love &amp; Unity with the World through conscious Reggae Music!"/>
    <n v="8000"/>
    <n v="241"/>
    <x v="1"/>
    <x v="0"/>
    <s v="USD"/>
    <n v="1373665860"/>
    <x v="2964"/>
    <b v="0"/>
    <x v="278"/>
    <b v="0"/>
    <s v="music/world music"/>
    <x v="2418"/>
    <n v="30.125"/>
    <x v="2"/>
    <x v="33"/>
  </r>
  <r>
    <n v="3059"/>
    <x v="2959"/>
    <s v="We, as a theatre, are 50 years old and our lights and building are even older so we are looking to update and revamp our lights."/>
    <n v="15000"/>
    <n v="451"/>
    <x v="3"/>
    <x v="0"/>
    <s v="USD"/>
    <n v="1407536846"/>
    <x v="2965"/>
    <b v="0"/>
    <x v="234"/>
    <b v="0"/>
    <s v="theater/spaces"/>
    <x v="2419"/>
    <n v="41"/>
    <x v="3"/>
    <x v="12"/>
  </r>
  <r>
    <n v="511"/>
    <x v="2960"/>
    <s v="A project that incorporates animation and comic art into a relevant story. 4 boys, 1 eyeland, and a whole lot of drama!!!"/>
    <n v="5000"/>
    <n v="150"/>
    <x v="3"/>
    <x v="0"/>
    <s v="USD"/>
    <n v="1365228982"/>
    <x v="2966"/>
    <b v="0"/>
    <x v="78"/>
    <b v="0"/>
    <s v="film &amp; video/animation"/>
    <x v="2420"/>
    <n v="30"/>
    <x v="4"/>
    <x v="28"/>
  </r>
  <r>
    <n v="617"/>
    <x v="2961"/>
    <s v="At beSpider you can create and publish you websites within minutes. 100s of pre-build templates, free domain, free cloud base hosting."/>
    <n v="2000"/>
    <n v="60"/>
    <x v="1"/>
    <x v="1"/>
    <s v="GBP"/>
    <n v="1431072843"/>
    <x v="2967"/>
    <b v="0"/>
    <x v="5"/>
    <b v="0"/>
    <s v="technology/web"/>
    <x v="2420"/>
    <n v="20"/>
    <x v="0"/>
    <x v="38"/>
  </r>
  <r>
    <n v="1438"/>
    <x v="2962"/>
    <s v="Feltmaking is an acient yet modern craft using wool in creative ways. Our thorough guides should be for people all over the world."/>
    <n v="20000"/>
    <n v="600"/>
    <x v="3"/>
    <x v="15"/>
    <s v="DKK"/>
    <n v="1461765300"/>
    <x v="2968"/>
    <b v="0"/>
    <x v="278"/>
    <b v="0"/>
    <s v="publishing/translations"/>
    <x v="2420"/>
    <n v="75"/>
    <x v="5"/>
    <x v="39"/>
  </r>
  <r>
    <n v="2343"/>
    <x v="2963"/>
    <s v="The most influential and prestigious awards program that honors innovation and leadership in mobile technology and entertainment"/>
    <n v="10000"/>
    <n v="300"/>
    <x v="1"/>
    <x v="0"/>
    <s v="USD"/>
    <n v="1452282420"/>
    <x v="2969"/>
    <b v="0"/>
    <x v="215"/>
    <b v="0"/>
    <s v="technology/web"/>
    <x v="2420"/>
    <n v="300"/>
    <x v="0"/>
    <x v="38"/>
  </r>
  <r>
    <n v="2775"/>
    <x v="2964"/>
    <s v="Kids Radio Theatre is a radio show played on National Pubic Radio to teach children all about theatre every Sunday 20 states."/>
    <n v="5000"/>
    <n v="150"/>
    <x v="3"/>
    <x v="0"/>
    <s v="USD"/>
    <n v="1323994754"/>
    <x v="2970"/>
    <b v="0"/>
    <x v="312"/>
    <b v="0"/>
    <s v="publishing/children's books"/>
    <x v="2420"/>
    <n v="75"/>
    <x v="5"/>
    <x v="32"/>
  </r>
  <r>
    <n v="3115"/>
    <x v="2965"/>
    <s v="We are creating a mobile community devoted to the spreading and sharing of spoken word and other kinds of storytelling."/>
    <n v="10000"/>
    <n v="300"/>
    <x v="3"/>
    <x v="10"/>
    <s v="SEK"/>
    <n v="1465123427"/>
    <x v="2971"/>
    <b v="0"/>
    <x v="215"/>
    <b v="0"/>
    <s v="theater/spaces"/>
    <x v="2420"/>
    <n v="300"/>
    <x v="3"/>
    <x v="12"/>
  </r>
  <r>
    <n v="880"/>
    <x v="2966"/>
    <s v="A record representing an era in East Bay local music that sustained art &amp; community that deserves to be preserved on 180 gram vinyl."/>
    <n v="3780"/>
    <n v="113"/>
    <x v="3"/>
    <x v="0"/>
    <s v="USD"/>
    <n v="1351582938"/>
    <x v="2972"/>
    <b v="0"/>
    <x v="278"/>
    <b v="0"/>
    <s v="music/indie rock"/>
    <x v="2421"/>
    <n v="14.125"/>
    <x v="2"/>
    <x v="13"/>
  </r>
  <r>
    <n v="1806"/>
    <x v="2967"/>
    <s v="Join me in publishing an amazing and unprecedented book with full frontal photopraphs of 8 American Presidents Naked"/>
    <n v="20000"/>
    <n v="591"/>
    <x v="3"/>
    <x v="1"/>
    <s v="GBP"/>
    <n v="1412090349"/>
    <x v="2973"/>
    <b v="1"/>
    <x v="278"/>
    <b v="0"/>
    <s v="photography/photobooks"/>
    <x v="2422"/>
    <n v="73.875"/>
    <x v="6"/>
    <x v="9"/>
  </r>
  <r>
    <n v="1108"/>
    <x v="2968"/>
    <s v="Environmental awareness using social games where players are challenged to pursue sustainable development in the city of the future."/>
    <n v="25000"/>
    <n v="732.5"/>
    <x v="3"/>
    <x v="0"/>
    <s v="USD"/>
    <n v="1334326635"/>
    <x v="2974"/>
    <b v="0"/>
    <x v="262"/>
    <b v="0"/>
    <s v="games/video games"/>
    <x v="2423"/>
    <n v="34.88095238095238"/>
    <x v="1"/>
    <x v="29"/>
  </r>
  <r>
    <n v="1175"/>
    <x v="2969"/>
    <s v="&quot;Create-Your-Cone&quot;. Freshly made waffle cones stuffed with your choice of yummy ingredients, or frozen yogurt!"/>
    <n v="20000"/>
    <n v="585"/>
    <x v="3"/>
    <x v="0"/>
    <s v="USD"/>
    <n v="1436981339"/>
    <x v="2975"/>
    <b v="0"/>
    <x v="297"/>
    <b v="0"/>
    <s v="food/food trucks"/>
    <x v="2424"/>
    <n v="65"/>
    <x v="7"/>
    <x v="37"/>
  </r>
  <r>
    <n v="1456"/>
    <x v="2970"/>
    <s v="English Version of my auto-published novel"/>
    <n v="5000"/>
    <n v="145"/>
    <x v="1"/>
    <x v="4"/>
    <s v="EUR"/>
    <n v="1483459365"/>
    <x v="2976"/>
    <b v="0"/>
    <x v="5"/>
    <b v="0"/>
    <s v="publishing/translations"/>
    <x v="2425"/>
    <n v="48.333333333333336"/>
    <x v="5"/>
    <x v="39"/>
  </r>
  <r>
    <n v="473"/>
    <x v="2971"/>
    <s v="Quantum Kidz follows a young girlâ€™s journey becoming a superhero and dealing with alien threats against the Earth!"/>
    <n v="30000"/>
    <n v="861"/>
    <x v="3"/>
    <x v="0"/>
    <s v="USD"/>
    <n v="1410972319"/>
    <x v="2977"/>
    <b v="0"/>
    <x v="103"/>
    <b v="0"/>
    <s v="film &amp; video/animation"/>
    <x v="2426"/>
    <n v="61.5"/>
    <x v="4"/>
    <x v="28"/>
  </r>
  <r>
    <n v="4060"/>
    <x v="2972"/>
    <s v="A funny, poignant play that revives the forgotten life and adventures of great Scottish Canadian, world renowned poet, Robert Service."/>
    <n v="10000"/>
    <n v="285"/>
    <x v="3"/>
    <x v="7"/>
    <s v="CAD"/>
    <n v="1403539200"/>
    <x v="2978"/>
    <b v="0"/>
    <x v="78"/>
    <b v="0"/>
    <s v="theater/plays"/>
    <x v="2427"/>
    <n v="57"/>
    <x v="3"/>
    <x v="4"/>
  </r>
  <r>
    <n v="1016"/>
    <x v="2973"/>
    <s v="Send an alert for help and find missing people, pets, and valuables with the touch of a button. Get yours today!"/>
    <n v="100000"/>
    <n v="2842"/>
    <x v="1"/>
    <x v="0"/>
    <s v="USD"/>
    <n v="1459992856"/>
    <x v="2979"/>
    <b v="0"/>
    <x v="235"/>
    <b v="0"/>
    <s v="technology/wearables"/>
    <x v="2428"/>
    <n v="74.78947368421052"/>
    <x v="0"/>
    <x v="3"/>
  </r>
  <r>
    <n v="898"/>
    <x v="2974"/>
    <s v="For each month in 2012, Sonnet will be releasing a Jesus-celebrating, grave-shattering, ear-tickling, mind-provoking song!"/>
    <n v="2500"/>
    <n v="70"/>
    <x v="3"/>
    <x v="0"/>
    <s v="USD"/>
    <n v="1326651110"/>
    <x v="2980"/>
    <b v="0"/>
    <x v="312"/>
    <b v="0"/>
    <s v="music/indie rock"/>
    <x v="2429"/>
    <n v="35"/>
    <x v="2"/>
    <x v="13"/>
  </r>
  <r>
    <n v="1235"/>
    <x v="2975"/>
    <s v="We plan to make studio recordings for a CD that highlights six new works composed for our Shakuhachi and Koto Music concert series."/>
    <n v="7534"/>
    <n v="210"/>
    <x v="1"/>
    <x v="0"/>
    <s v="USD"/>
    <n v="1387077299"/>
    <x v="2981"/>
    <b v="0"/>
    <x v="460"/>
    <b v="0"/>
    <s v="music/world music"/>
    <x v="2430"/>
    <n v="35"/>
    <x v="2"/>
    <x v="33"/>
  </r>
  <r>
    <n v="232"/>
    <x v="2976"/>
    <s v="A high-impact, high-quality resource to address, for young people and youth-related professionals, the issue of sexual consent."/>
    <n v="4000"/>
    <n v="110"/>
    <x v="3"/>
    <x v="1"/>
    <s v="GBP"/>
    <n v="1425066546"/>
    <x v="2982"/>
    <b v="0"/>
    <x v="352"/>
    <b v="0"/>
    <s v="film &amp; video/drama"/>
    <x v="2431"/>
    <n v="15.714285714285714"/>
    <x v="4"/>
    <x v="30"/>
  </r>
  <r>
    <n v="2908"/>
    <x v="297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83"/>
    <b v="0"/>
    <x v="78"/>
    <b v="0"/>
    <s v="theater/plays"/>
    <x v="2431"/>
    <n v="52.8"/>
    <x v="3"/>
    <x v="4"/>
  </r>
  <r>
    <n v="2891"/>
    <x v="2978"/>
    <s v="Did you know that we are enriching the lives of Brooklyn kids through literacy and educational theater? We just need a little help."/>
    <n v="10000"/>
    <n v="273"/>
    <x v="3"/>
    <x v="0"/>
    <s v="USD"/>
    <n v="1460751128"/>
    <x v="2984"/>
    <b v="0"/>
    <x v="183"/>
    <b v="0"/>
    <s v="theater/plays"/>
    <x v="2432"/>
    <n v="27.3"/>
    <x v="3"/>
    <x v="4"/>
  </r>
  <r>
    <n v="1420"/>
    <x v="2979"/>
    <s v="Help me butcher Shakespeare in a satirical fashion."/>
    <n v="110"/>
    <n v="3"/>
    <x v="3"/>
    <x v="0"/>
    <s v="USD"/>
    <n v="1467129686"/>
    <x v="2985"/>
    <b v="0"/>
    <x v="5"/>
    <b v="0"/>
    <s v="publishing/translations"/>
    <x v="2433"/>
    <n v="1"/>
    <x v="5"/>
    <x v="39"/>
  </r>
  <r>
    <n v="2659"/>
    <x v="2980"/>
    <s v="test"/>
    <n v="49000"/>
    <n v="1333"/>
    <x v="1"/>
    <x v="0"/>
    <s v="USD"/>
    <n v="1429321210"/>
    <x v="2986"/>
    <b v="0"/>
    <x v="183"/>
    <b v="0"/>
    <s v="technology/space exploration"/>
    <x v="2434"/>
    <n v="133.30000000000001"/>
    <x v="0"/>
    <x v="5"/>
  </r>
  <r>
    <n v="549"/>
    <x v="2981"/>
    <s v="The project idea came from game keys, gamers give out game keys on insecure forums and websites, we want to change that and make it fun"/>
    <n v="2500"/>
    <n v="68"/>
    <x v="3"/>
    <x v="1"/>
    <s v="GBP"/>
    <n v="1436368622"/>
    <x v="2987"/>
    <b v="0"/>
    <x v="278"/>
    <b v="0"/>
    <s v="technology/web"/>
    <x v="2435"/>
    <n v="8.5"/>
    <x v="0"/>
    <x v="38"/>
  </r>
  <r>
    <n v="1769"/>
    <x v="2982"/>
    <s v="To create a publication, and exhibition documenting the collection of Jamie Ross, longtime collector of Navajo Textiles"/>
    <n v="40000"/>
    <n v="1081"/>
    <x v="3"/>
    <x v="0"/>
    <s v="USD"/>
    <n v="1421177959"/>
    <x v="2988"/>
    <b v="1"/>
    <x v="163"/>
    <b v="0"/>
    <s v="photography/photobooks"/>
    <x v="2436"/>
    <n v="49.136363636363633"/>
    <x v="6"/>
    <x v="9"/>
  </r>
  <r>
    <n v="1065"/>
    <x v="2983"/>
    <s v="Need funds for an Australian fps mp shooter pc game called Diggers Fall were china invades Aus, cost for advertising and settings menu."/>
    <n v="3000"/>
    <n v="81"/>
    <x v="3"/>
    <x v="6"/>
    <s v="AUD"/>
    <n v="1392800922"/>
    <x v="2989"/>
    <b v="0"/>
    <x v="78"/>
    <b v="0"/>
    <s v="games/video games"/>
    <x v="2437"/>
    <n v="16.2"/>
    <x v="1"/>
    <x v="29"/>
  </r>
  <r>
    <n v="3846"/>
    <x v="2984"/>
    <s v="My Insane Shakespeare. An original play by Arthur Elbakyan premiering October 13th at United Solo, New York City."/>
    <n v="7000"/>
    <n v="189"/>
    <x v="3"/>
    <x v="0"/>
    <s v="USD"/>
    <n v="1412405940"/>
    <x v="2990"/>
    <b v="1"/>
    <x v="278"/>
    <b v="0"/>
    <s v="theater/plays"/>
    <x v="2437"/>
    <n v="23.625"/>
    <x v="3"/>
    <x v="4"/>
  </r>
  <r>
    <n v="1901"/>
    <x v="2985"/>
    <s v="KiddieRail is a height adjustable hand rail of the right size for little children to help them manage the stairs more safely at home."/>
    <n v="99000"/>
    <n v="2670"/>
    <x v="3"/>
    <x v="1"/>
    <s v="GBP"/>
    <n v="1432299600"/>
    <x v="2991"/>
    <b v="0"/>
    <x v="36"/>
    <b v="0"/>
    <s v="technology/gadgets"/>
    <x v="2438"/>
    <n v="106.8"/>
    <x v="0"/>
    <x v="31"/>
  </r>
  <r>
    <n v="700"/>
    <x v="2986"/>
    <s v="A-iEasyâ„¢: The first customized unfoldable stand for smartphones that barkly needs room. Wholy integrated (will be relaunched soon!!)."/>
    <n v="15000"/>
    <n v="403"/>
    <x v="3"/>
    <x v="8"/>
    <s v="EUR"/>
    <n v="1484065881"/>
    <x v="2992"/>
    <b v="0"/>
    <x v="257"/>
    <b v="0"/>
    <s v="technology/wearables"/>
    <x v="2439"/>
    <n v="13"/>
    <x v="0"/>
    <x v="3"/>
  </r>
  <r>
    <n v="154"/>
    <x v="2987"/>
    <s v="Fiction Becomes Reality in this non-profit science fiction, stop motion, and fantasy fan film."/>
    <n v="1500"/>
    <n v="40"/>
    <x v="1"/>
    <x v="0"/>
    <s v="USD"/>
    <n v="1433336895"/>
    <x v="2993"/>
    <b v="0"/>
    <x v="5"/>
    <b v="0"/>
    <s v="film &amp; video/science fiction"/>
    <x v="2440"/>
    <n v="13.333333333333334"/>
    <x v="4"/>
    <x v="22"/>
  </r>
  <r>
    <n v="779"/>
    <x v="2988"/>
    <s v="A novel. Beautiful. Sparse. The truth behind the American Dream seen from the eyes of a young wanderer in the midst of the economic collapse. "/>
    <n v="15000"/>
    <n v="400"/>
    <x v="3"/>
    <x v="0"/>
    <s v="USD"/>
    <n v="1287115200"/>
    <x v="2994"/>
    <b v="0"/>
    <x v="460"/>
    <b v="0"/>
    <s v="publishing/fiction"/>
    <x v="2440"/>
    <n v="66.666666666666671"/>
    <x v="5"/>
    <x v="26"/>
  </r>
  <r>
    <n v="925"/>
    <x v="2989"/>
    <s v="This project is a mix of original &amp; standard song selections.  This phase covers recording and package design expenses."/>
    <n v="6000"/>
    <n v="160"/>
    <x v="3"/>
    <x v="0"/>
    <s v="USD"/>
    <n v="1385590111"/>
    <x v="2995"/>
    <b v="0"/>
    <x v="78"/>
    <b v="0"/>
    <s v="music/jazz"/>
    <x v="2440"/>
    <n v="32"/>
    <x v="2"/>
    <x v="27"/>
  </r>
  <r>
    <n v="1015"/>
    <x v="2990"/>
    <s v="SKIN - The wearable music remote control which makes your fitness lifestyle a bit easier"/>
    <n v="9000"/>
    <n v="240"/>
    <x v="1"/>
    <x v="17"/>
    <s v="CHF"/>
    <n v="1448489095"/>
    <x v="2996"/>
    <b v="0"/>
    <x v="460"/>
    <b v="0"/>
    <s v="technology/wearables"/>
    <x v="2440"/>
    <n v="40"/>
    <x v="0"/>
    <x v="3"/>
  </r>
  <r>
    <n v="3871"/>
    <x v="2991"/>
    <s v="Our musical is finally ready to come to life, and we're raising funds to help make that happen!"/>
    <n v="1500"/>
    <n v="40"/>
    <x v="1"/>
    <x v="0"/>
    <s v="USD"/>
    <n v="1490809450"/>
    <x v="2997"/>
    <b v="0"/>
    <x v="5"/>
    <b v="0"/>
    <s v="theater/musical"/>
    <x v="2440"/>
    <n v="13.333333333333334"/>
    <x v="3"/>
    <x v="20"/>
  </r>
  <r>
    <n v="4095"/>
    <x v="2992"/>
    <s v="Proyecto teatral dirigido por MartÃ­n Acosta que habla y reflexiona sobre el amor y su naturaleza."/>
    <n v="30000"/>
    <n v="800"/>
    <x v="3"/>
    <x v="18"/>
    <s v="MXN"/>
    <n v="1482108350"/>
    <x v="2998"/>
    <b v="0"/>
    <x v="215"/>
    <b v="0"/>
    <s v="theater/plays"/>
    <x v="2440"/>
    <n v="800"/>
    <x v="3"/>
    <x v="4"/>
  </r>
  <r>
    <n v="2156"/>
    <x v="2993"/>
    <s v="Captain and manage your ship along with your crew in this deep space adventure! (PC/Linux/Mac)"/>
    <n v="56000"/>
    <n v="1493"/>
    <x v="3"/>
    <x v="0"/>
    <s v="USD"/>
    <n v="1379363406"/>
    <x v="2999"/>
    <b v="0"/>
    <x v="348"/>
    <b v="0"/>
    <s v="games/video games"/>
    <x v="2441"/>
    <n v="17.987951807228917"/>
    <x v="1"/>
    <x v="29"/>
  </r>
  <r>
    <n v="1045"/>
    <x v="2994"/>
    <s v="In Case Of Emergency is a radio talk show for preppers, beginning preppers, and with preparedness in mind."/>
    <n v="10000"/>
    <n v="266"/>
    <x v="1"/>
    <x v="0"/>
    <s v="USD"/>
    <n v="1408827550"/>
    <x v="3000"/>
    <b v="0"/>
    <x v="278"/>
    <b v="0"/>
    <s v="journalism/audio"/>
    <x v="2442"/>
    <n v="33.25"/>
    <x v="8"/>
    <x v="23"/>
  </r>
  <r>
    <n v="605"/>
    <x v="2995"/>
    <s v="An iPad support care package for your parents / seniors."/>
    <n v="5000"/>
    <n v="131"/>
    <x v="1"/>
    <x v="0"/>
    <s v="USD"/>
    <n v="1440318908"/>
    <x v="3001"/>
    <b v="0"/>
    <x v="278"/>
    <b v="0"/>
    <s v="technology/web"/>
    <x v="2443"/>
    <n v="16.375"/>
    <x v="0"/>
    <x v="38"/>
  </r>
  <r>
    <n v="1079"/>
    <x v="2996"/>
    <s v="Sirius Online is currently the work of two brothers striving to bring the Era of Freelancer back, adding dynamic markets and more."/>
    <n v="26000"/>
    <n v="678"/>
    <x v="3"/>
    <x v="2"/>
    <s v="EUR"/>
    <n v="1463232936"/>
    <x v="3002"/>
    <b v="0"/>
    <x v="176"/>
    <b v="0"/>
    <s v="games/video games"/>
    <x v="2444"/>
    <n v="37.666666666666664"/>
    <x v="1"/>
    <x v="29"/>
  </r>
  <r>
    <n v="975"/>
    <x v="2997"/>
    <s v="Horologic5 creates a case for the Apple Watch that reflects true luxury &amp; style. Check out the Garstin Luxury Case in 38mm/42mm"/>
    <n v="100000"/>
    <n v="2607"/>
    <x v="3"/>
    <x v="0"/>
    <s v="USD"/>
    <n v="1467132185"/>
    <x v="3003"/>
    <b v="0"/>
    <x v="133"/>
    <b v="0"/>
    <s v="technology/wearables"/>
    <x v="2445"/>
    <n v="108.625"/>
    <x v="0"/>
    <x v="3"/>
  </r>
  <r>
    <n v="2501"/>
    <x v="2998"/>
    <s v="Locally owned board game cafÃ© focused on keeping it local with fresh food, craft beer, wine, and, of course, all your favourite games!"/>
    <n v="11000"/>
    <n v="281"/>
    <x v="3"/>
    <x v="7"/>
    <s v="CAD"/>
    <n v="1443379104"/>
    <x v="3004"/>
    <b v="0"/>
    <x v="352"/>
    <b v="0"/>
    <s v="food/restaurants"/>
    <x v="2446"/>
    <n v="40.142857142857146"/>
    <x v="7"/>
    <x v="40"/>
  </r>
  <r>
    <n v="4058"/>
    <x v="2999"/>
    <s v="Help reveal the beauty of Islamic culture by launching this new adventure play celebrating Persian music, dance, and lore."/>
    <n v="3750"/>
    <n v="95"/>
    <x v="3"/>
    <x v="0"/>
    <s v="USD"/>
    <n v="1459483140"/>
    <x v="3005"/>
    <b v="0"/>
    <x v="198"/>
    <b v="0"/>
    <s v="theater/plays"/>
    <x v="2447"/>
    <n v="23.75"/>
    <x v="3"/>
    <x v="4"/>
  </r>
  <r>
    <n v="556"/>
    <x v="3000"/>
    <s v="An educational platform for learning Unified English Braille Code"/>
    <n v="8000"/>
    <n v="200"/>
    <x v="3"/>
    <x v="0"/>
    <s v="USD"/>
    <n v="1452112717"/>
    <x v="3006"/>
    <b v="0"/>
    <x v="215"/>
    <b v="0"/>
    <s v="technology/web"/>
    <x v="2448"/>
    <n v="200"/>
    <x v="0"/>
    <x v="38"/>
  </r>
  <r>
    <n v="1100"/>
    <x v="3001"/>
    <s v="A retro style puzzle rpg with a dark story. Your decisions will influence the world and decide the outcome of the story."/>
    <n v="4000"/>
    <n v="100"/>
    <x v="3"/>
    <x v="2"/>
    <s v="EUR"/>
    <n v="1455417571"/>
    <x v="3007"/>
    <b v="0"/>
    <x v="183"/>
    <b v="0"/>
    <s v="games/video games"/>
    <x v="2448"/>
    <n v="10"/>
    <x v="1"/>
    <x v="29"/>
  </r>
  <r>
    <n v="1565"/>
    <x v="3002"/>
    <s v="Award-winning artists compete to have their art featured in the National Forests Passport Book depicting 9 Forest Regions of the US."/>
    <n v="4000"/>
    <n v="100"/>
    <x v="1"/>
    <x v="0"/>
    <s v="USD"/>
    <n v="1307554261"/>
    <x v="3008"/>
    <b v="0"/>
    <x v="215"/>
    <b v="0"/>
    <s v="publishing/art books"/>
    <x v="2448"/>
    <n v="100"/>
    <x v="5"/>
    <x v="36"/>
  </r>
  <r>
    <n v="2382"/>
    <x v="3003"/>
    <s v="Netiquette classes to teach our youth how make proper use of computer-mediated communications for personal and educational success."/>
    <n v="3000"/>
    <n v="75"/>
    <x v="1"/>
    <x v="0"/>
    <s v="USD"/>
    <n v="1438662603"/>
    <x v="3009"/>
    <b v="0"/>
    <x v="312"/>
    <b v="0"/>
    <s v="technology/web"/>
    <x v="2448"/>
    <n v="37.5"/>
    <x v="0"/>
    <x v="38"/>
  </r>
  <r>
    <n v="2949"/>
    <x v="3004"/>
    <s v="This center will be open to any and all people regardless of their religion.   We will be offering art, music, empowerment, and more!"/>
    <n v="1000"/>
    <n v="25"/>
    <x v="3"/>
    <x v="0"/>
    <s v="USD"/>
    <n v="1447965917"/>
    <x v="3010"/>
    <b v="0"/>
    <x v="312"/>
    <b v="0"/>
    <s v="theater/spaces"/>
    <x v="2448"/>
    <n v="12.5"/>
    <x v="3"/>
    <x v="12"/>
  </r>
  <r>
    <n v="3067"/>
    <x v="3005"/>
    <s v="Host a special event in your home, collect donations and turn containers in the foyer to a comfortable welcoming place to sit &amp; chat!"/>
    <n v="8000"/>
    <n v="200"/>
    <x v="3"/>
    <x v="11"/>
    <s v="NZD"/>
    <n v="1441837879"/>
    <x v="3011"/>
    <b v="0"/>
    <x v="215"/>
    <b v="0"/>
    <s v="theater/spaces"/>
    <x v="2448"/>
    <n v="200"/>
    <x v="3"/>
    <x v="12"/>
  </r>
  <r>
    <n v="3855"/>
    <x v="3006"/>
    <s v="TWO NEW DARK COMEDIES OPENING IN NYC THIS APRIL AND MAY BY CHRISTOPHER B. LATRO _x000a_ABOUT FAMILY, AMBITION, LOVE AND GREED"/>
    <n v="1000"/>
    <n v="25"/>
    <x v="3"/>
    <x v="0"/>
    <s v="USD"/>
    <n v="1427408271"/>
    <x v="3012"/>
    <b v="0"/>
    <x v="215"/>
    <b v="0"/>
    <s v="theater/plays"/>
    <x v="2448"/>
    <n v="25"/>
    <x v="3"/>
    <x v="4"/>
  </r>
  <r>
    <n v="4059"/>
    <x v="3007"/>
    <s v="A very Canadian children's play inspired by the tradition of British pantomimes like Aladdin, and the Nutcracker."/>
    <n v="10000"/>
    <n v="250"/>
    <x v="3"/>
    <x v="7"/>
    <s v="CAD"/>
    <n v="1410836400"/>
    <x v="3013"/>
    <b v="0"/>
    <x v="352"/>
    <b v="0"/>
    <s v="theater/plays"/>
    <x v="2448"/>
    <n v="35.714285714285715"/>
    <x v="3"/>
    <x v="4"/>
  </r>
  <r>
    <n v="945"/>
    <x v="3008"/>
    <s v="Make your watch Smart ! CT Band is an ultra-thin, high-tech smart watch-strap awarded twice at CES 2017 las vegas"/>
    <n v="100000"/>
    <n v="2484"/>
    <x v="3"/>
    <x v="3"/>
    <s v="EUR"/>
    <n v="1487462340"/>
    <x v="3014"/>
    <b v="0"/>
    <x v="224"/>
    <b v="0"/>
    <s v="technology/wearables"/>
    <x v="2449"/>
    <n v="155.25"/>
    <x v="0"/>
    <x v="3"/>
  </r>
  <r>
    <n v="1573"/>
    <x v="3009"/>
    <s v="This is a first-of-its-kind 12&quot;x12&quot; trading card coffee table book featuring over 100 cards celebrating the awesomeness of Canada"/>
    <n v="9000"/>
    <n v="223"/>
    <x v="1"/>
    <x v="7"/>
    <s v="CAD"/>
    <n v="1491019140"/>
    <x v="3015"/>
    <b v="0"/>
    <x v="5"/>
    <b v="0"/>
    <s v="publishing/art books"/>
    <x v="2450"/>
    <n v="74.333333333333329"/>
    <x v="5"/>
    <x v="36"/>
  </r>
  <r>
    <n v="4062"/>
    <x v="3010"/>
    <s v="Shakespeare's beloved tragedy, MacBeth, staged in the Black Hills of Wyoming during Sturgis '76. Warning! This is no church picnic!"/>
    <n v="20000"/>
    <n v="490"/>
    <x v="3"/>
    <x v="0"/>
    <s v="USD"/>
    <n v="1467481468"/>
    <x v="3016"/>
    <b v="0"/>
    <x v="5"/>
    <b v="0"/>
    <s v="theater/plays"/>
    <x v="2451"/>
    <n v="163.33333333333334"/>
    <x v="3"/>
    <x v="4"/>
  </r>
  <r>
    <n v="3085"/>
    <x v="3011"/>
    <s v="Get behind a new music venue in our city by helping with equipment! We're pre-selling tickets to our party and offering other perks."/>
    <n v="25000"/>
    <n v="610"/>
    <x v="3"/>
    <x v="0"/>
    <s v="USD"/>
    <n v="1443561159"/>
    <x v="3017"/>
    <b v="0"/>
    <x v="297"/>
    <b v="0"/>
    <s v="theater/spaces"/>
    <x v="2452"/>
    <n v="67.777777777777771"/>
    <x v="3"/>
    <x v="12"/>
  </r>
  <r>
    <n v="895"/>
    <x v="3012"/>
    <s v="ruKus radio is an independent internet radio station focused solely on the independent artist and has been Mainstream-free since 2007! "/>
    <n v="8000"/>
    <n v="195"/>
    <x v="3"/>
    <x v="0"/>
    <s v="USD"/>
    <n v="1287975829"/>
    <x v="3018"/>
    <b v="0"/>
    <x v="352"/>
    <b v="0"/>
    <s v="music/indie rock"/>
    <x v="2453"/>
    <n v="27.857142857142858"/>
    <x v="2"/>
    <x v="13"/>
  </r>
  <r>
    <n v="2587"/>
    <x v="3013"/>
    <s v="Providing creative, healthy signature dishes for active, conscientious lifestylers through a community of culinary artists."/>
    <n v="50000"/>
    <n v="1217"/>
    <x v="3"/>
    <x v="0"/>
    <s v="USD"/>
    <n v="1451491953"/>
    <x v="3019"/>
    <b v="0"/>
    <x v="460"/>
    <b v="0"/>
    <s v="food/food trucks"/>
    <x v="2454"/>
    <n v="202.83333333333334"/>
    <x v="7"/>
    <x v="37"/>
  </r>
  <r>
    <n v="1325"/>
    <x v="3014"/>
    <s v="The PowerCap is a device able to charge most mobile devices, and contains a battery for situations when the sun just isn't enough."/>
    <n v="20000"/>
    <n v="486"/>
    <x v="1"/>
    <x v="0"/>
    <s v="USD"/>
    <n v="1483063435"/>
    <x v="3020"/>
    <b v="0"/>
    <x v="278"/>
    <b v="0"/>
    <s v="technology/wearables"/>
    <x v="2455"/>
    <n v="60.75"/>
    <x v="0"/>
    <x v="3"/>
  </r>
  <r>
    <n v="1118"/>
    <x v="3015"/>
    <s v="Ideal for social players as well as a tool for esports teams, Battle Buddy will help organise and coordinate, pugs, scrims, wars &amp; you!"/>
    <n v="4500"/>
    <n v="109"/>
    <x v="3"/>
    <x v="6"/>
    <s v="AUD"/>
    <n v="1396666779"/>
    <x v="3021"/>
    <b v="0"/>
    <x v="5"/>
    <b v="0"/>
    <s v="games/video games"/>
    <x v="2456"/>
    <n v="36.333333333333336"/>
    <x v="1"/>
    <x v="29"/>
  </r>
  <r>
    <n v="430"/>
    <x v="3016"/>
    <s v="Freddy Flint is creating an animated music video to the new &quot;Buttonpusher&quot; single, &quot;I'll Take You Back&quot;"/>
    <n v="1000"/>
    <n v="24"/>
    <x v="3"/>
    <x v="0"/>
    <s v="USD"/>
    <n v="1378866867"/>
    <x v="3022"/>
    <b v="0"/>
    <x v="78"/>
    <b v="0"/>
    <s v="film &amp; video/animation"/>
    <x v="2457"/>
    <n v="4.8"/>
    <x v="4"/>
    <x v="28"/>
  </r>
  <r>
    <n v="1488"/>
    <x v="3017"/>
    <s v="A blockbuster sci-fi adventure. What would you do if one day your life changed to beyond the imaginable?"/>
    <n v="15000"/>
    <n v="360"/>
    <x v="3"/>
    <x v="6"/>
    <s v="AUD"/>
    <n v="1388928660"/>
    <x v="3023"/>
    <b v="0"/>
    <x v="460"/>
    <b v="0"/>
    <s v="publishing/fiction"/>
    <x v="2457"/>
    <n v="60"/>
    <x v="5"/>
    <x v="26"/>
  </r>
  <r>
    <n v="4093"/>
    <x v="3018"/>
    <s v="'The Grouch' is the perfect way to brighten up your Christmas. Full of love, laughs and some sheer calculated silliness, don't miss it!"/>
    <n v="2500"/>
    <n v="60"/>
    <x v="3"/>
    <x v="1"/>
    <s v="GBP"/>
    <n v="1440272093"/>
    <x v="3024"/>
    <b v="0"/>
    <x v="198"/>
    <b v="0"/>
    <s v="theater/plays"/>
    <x v="2457"/>
    <n v="15"/>
    <x v="3"/>
    <x v="4"/>
  </r>
  <r>
    <n v="3746"/>
    <x v="3019"/>
    <s v="Generational curses CAN be broken...right?"/>
    <n v="8500"/>
    <n v="202"/>
    <x v="3"/>
    <x v="0"/>
    <s v="USD"/>
    <n v="1475918439"/>
    <x v="3025"/>
    <b v="0"/>
    <x v="215"/>
    <b v="0"/>
    <s v="theater/plays"/>
    <x v="2458"/>
    <n v="202"/>
    <x v="3"/>
    <x v="4"/>
  </r>
  <r>
    <n v="127"/>
    <x v="3020"/>
    <s v="An ambitious Sci-Fi/Action film that will have a big-budget feel with stunning visuals &amp; stunts starring a casting of up and comers."/>
    <n v="8000"/>
    <n v="190"/>
    <x v="1"/>
    <x v="0"/>
    <s v="USD"/>
    <n v="1428069541"/>
    <x v="3026"/>
    <b v="0"/>
    <x v="198"/>
    <b v="0"/>
    <s v="film &amp; video/science fiction"/>
    <x v="2459"/>
    <n v="47.5"/>
    <x v="4"/>
    <x v="22"/>
  </r>
  <r>
    <n v="994"/>
    <x v="3021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27"/>
    <b v="0"/>
    <x v="234"/>
    <b v="0"/>
    <s v="technology/wearables"/>
    <x v="2460"/>
    <n v="424.45454545454544"/>
    <x v="0"/>
    <x v="3"/>
  </r>
  <r>
    <n v="1328"/>
    <x v="3022"/>
    <s v="Hydrate Edge is the first wearable that provides real-time, continuous hydration feedback. This is the new hydration gold standard."/>
    <n v="75000"/>
    <n v="1748"/>
    <x v="1"/>
    <x v="0"/>
    <s v="USD"/>
    <n v="1476458734"/>
    <x v="3028"/>
    <b v="0"/>
    <x v="134"/>
    <b v="0"/>
    <s v="technology/wearables"/>
    <x v="2461"/>
    <n v="116.53333333333333"/>
    <x v="0"/>
    <x v="3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x v="3029"/>
    <b v="0"/>
    <x v="257"/>
    <b v="0"/>
    <s v="technology/wearables"/>
    <x v="2462"/>
    <n v="37.451612903225808"/>
    <x v="0"/>
    <x v="3"/>
  </r>
  <r>
    <n v="1596"/>
    <x v="3024"/>
    <s v="London is beautiful. I want to create a book of stunning images from in and around our great city"/>
    <n v="3250"/>
    <n v="75"/>
    <x v="3"/>
    <x v="1"/>
    <s v="GBP"/>
    <n v="1418469569"/>
    <x v="3030"/>
    <b v="0"/>
    <x v="5"/>
    <b v="0"/>
    <s v="photography/places"/>
    <x v="2463"/>
    <n v="25"/>
    <x v="6"/>
    <x v="24"/>
  </r>
  <r>
    <n v="2155"/>
    <x v="3025"/>
    <s v="A Level Editor, Turned up to eleven. Infinite creativity in one package, solo or with up to 16 of your friends."/>
    <n v="5000"/>
    <n v="115"/>
    <x v="3"/>
    <x v="1"/>
    <s v="GBP"/>
    <n v="1459443385"/>
    <x v="3031"/>
    <b v="0"/>
    <x v="78"/>
    <b v="0"/>
    <s v="games/video games"/>
    <x v="2464"/>
    <n v="23"/>
    <x v="1"/>
    <x v="29"/>
  </r>
  <r>
    <n v="463"/>
    <x v="3026"/>
    <s v="Depicts the contribution the Tuskegee airmen made in certain historical events that helped turn the tide in World War II."/>
    <n v="55000"/>
    <n v="1250"/>
    <x v="3"/>
    <x v="0"/>
    <s v="USD"/>
    <n v="1316883753"/>
    <x v="3032"/>
    <b v="0"/>
    <x v="234"/>
    <b v="0"/>
    <s v="film &amp; video/animation"/>
    <x v="2465"/>
    <n v="113.63636363636364"/>
    <x v="4"/>
    <x v="28"/>
  </r>
  <r>
    <n v="3929"/>
    <x v="3027"/>
    <s v="We need to raise funds to bring this elaborate production to life with special FX makeup, highly detailed sets, and costumes."/>
    <n v="20000"/>
    <n v="453"/>
    <x v="3"/>
    <x v="0"/>
    <s v="USD"/>
    <n v="1474228265"/>
    <x v="3033"/>
    <b v="0"/>
    <x v="103"/>
    <b v="0"/>
    <s v="theater/plays"/>
    <x v="2466"/>
    <n v="32.357142857142854"/>
    <x v="3"/>
    <x v="4"/>
  </r>
  <r>
    <n v="449"/>
    <x v="3028"/>
    <s v="Shell &amp; Paddy is a 2D animation cartoon with 4 minutes of slapstick surreal humour staring two animal characters in weird, wacky world."/>
    <n v="2000"/>
    <n v="45"/>
    <x v="3"/>
    <x v="1"/>
    <s v="GBP"/>
    <n v="1382017085"/>
    <x v="3034"/>
    <b v="0"/>
    <x v="78"/>
    <b v="0"/>
    <s v="film &amp; video/animation"/>
    <x v="2467"/>
    <n v="9"/>
    <x v="4"/>
    <x v="28"/>
  </r>
  <r>
    <n v="861"/>
    <x v="3029"/>
    <s v="&quot;In My Own Eye&quot; a cabaret not to be missed  Building a Business Preserving the Art of Cabaret Theatre 4 the Next Generation"/>
    <n v="4500"/>
    <n v="101"/>
    <x v="3"/>
    <x v="0"/>
    <s v="USD"/>
    <n v="1474067404"/>
    <x v="3035"/>
    <b v="0"/>
    <x v="312"/>
    <b v="0"/>
    <s v="music/jazz"/>
    <x v="2468"/>
    <n v="50.5"/>
    <x v="2"/>
    <x v="27"/>
  </r>
  <r>
    <n v="1485"/>
    <x v="3030"/>
    <s v="Covenant Kept is a unique story that follows an ordinary woman through an extraordinary spiritual journey. Please help fund me."/>
    <n v="6700"/>
    <n v="150"/>
    <x v="3"/>
    <x v="0"/>
    <s v="USD"/>
    <n v="1434827173"/>
    <x v="3036"/>
    <b v="0"/>
    <x v="5"/>
    <b v="0"/>
    <s v="publishing/fiction"/>
    <x v="2469"/>
    <n v="50"/>
    <x v="5"/>
    <x v="26"/>
  </r>
  <r>
    <n v="2569"/>
    <x v="3031"/>
    <s v="With your help, I would be able to get a truck and start the process of getting it ready for the 2016 season."/>
    <n v="6500"/>
    <n v="145"/>
    <x v="1"/>
    <x v="0"/>
    <s v="USD"/>
    <n v="1442457112"/>
    <x v="3037"/>
    <b v="0"/>
    <x v="312"/>
    <b v="0"/>
    <s v="food/food trucks"/>
    <x v="2470"/>
    <n v="72.5"/>
    <x v="7"/>
    <x v="37"/>
  </r>
  <r>
    <n v="476"/>
    <x v="3032"/>
    <s v="Animated Music Videos that teach kids how to read."/>
    <n v="220000"/>
    <n v="4906.59"/>
    <x v="3"/>
    <x v="0"/>
    <s v="USD"/>
    <n v="1401767940"/>
    <x v="3038"/>
    <b v="0"/>
    <x v="471"/>
    <b v="0"/>
    <s v="film &amp; video/animation"/>
    <x v="2471"/>
    <n v="39.569274193548388"/>
    <x v="4"/>
    <x v="28"/>
  </r>
  <r>
    <n v="1000"/>
    <x v="3033"/>
    <s v="Ristola watches made in La Chaux de-Fonds, Switzerland. A new brand of COSC and ISO Certified Professional watches."/>
    <n v="894700"/>
    <n v="19824"/>
    <x v="1"/>
    <x v="0"/>
    <s v="USD"/>
    <n v="1489537560"/>
    <x v="3039"/>
    <b v="0"/>
    <x v="460"/>
    <b v="0"/>
    <s v="technology/wearables"/>
    <x v="2472"/>
    <n v="3304"/>
    <x v="0"/>
    <x v="3"/>
  </r>
  <r>
    <n v="923"/>
    <x v="3034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40"/>
    <b v="0"/>
    <x v="460"/>
    <b v="0"/>
    <s v="music/jazz"/>
    <x v="2473"/>
    <n v="55"/>
    <x v="2"/>
    <x v="27"/>
  </r>
  <r>
    <n v="4047"/>
    <x v="3035"/>
    <s v="A conservative grandmother takes her hip-hop generation grandchildren through the history of Gospel music in one night..."/>
    <n v="5000"/>
    <n v="110"/>
    <x v="3"/>
    <x v="0"/>
    <s v="USD"/>
    <n v="1420938000"/>
    <x v="3041"/>
    <b v="0"/>
    <x v="198"/>
    <b v="0"/>
    <s v="theater/plays"/>
    <x v="2473"/>
    <n v="27.5"/>
    <x v="3"/>
    <x v="4"/>
  </r>
  <r>
    <n v="2951"/>
    <x v="3036"/>
    <s v="A building w/office, rehearsal space and classrooms centered on performing arts._x000a_Brentwood Theater Company is a non-profit 501(c)(3)"/>
    <n v="50000"/>
    <n v="1096"/>
    <x v="1"/>
    <x v="0"/>
    <s v="USD"/>
    <n v="1412536573"/>
    <x v="3042"/>
    <b v="0"/>
    <x v="197"/>
    <b v="0"/>
    <s v="theater/spaces"/>
    <x v="2474"/>
    <n v="18.896551724137932"/>
    <x v="3"/>
    <x v="12"/>
  </r>
  <r>
    <n v="3642"/>
    <x v="3037"/>
    <s v="All the world's a stage..._x000a_It is my biggest dream to perform my own, selfcreated musical with lots of kids as big as I am able to."/>
    <n v="700"/>
    <n v="15"/>
    <x v="3"/>
    <x v="2"/>
    <s v="EUR"/>
    <n v="1448902800"/>
    <x v="3043"/>
    <b v="0"/>
    <x v="312"/>
    <b v="0"/>
    <s v="theater/musical"/>
    <x v="2475"/>
    <n v="7.5"/>
    <x v="3"/>
    <x v="20"/>
  </r>
  <r>
    <n v="3988"/>
    <x v="3038"/>
    <s v="An evening of of stories based both in myth and truth."/>
    <n v="1500"/>
    <n v="32"/>
    <x v="3"/>
    <x v="0"/>
    <s v="USD"/>
    <n v="1440813413"/>
    <x v="3044"/>
    <b v="0"/>
    <x v="198"/>
    <b v="0"/>
    <s v="theater/plays"/>
    <x v="2476"/>
    <n v="8"/>
    <x v="3"/>
    <x v="4"/>
  </r>
  <r>
    <n v="2779"/>
    <x v="3039"/>
    <s v="Our Moon is a simple book based on a nightly tradition my mother and youngest son started while I was working away."/>
    <n v="2500"/>
    <n v="53"/>
    <x v="3"/>
    <x v="0"/>
    <s v="USD"/>
    <n v="1448204621"/>
    <x v="3045"/>
    <b v="0"/>
    <x v="215"/>
    <b v="0"/>
    <s v="publishing/children's books"/>
    <x v="2477"/>
    <n v="53"/>
    <x v="5"/>
    <x v="32"/>
  </r>
  <r>
    <n v="2132"/>
    <x v="3040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46"/>
    <b v="0"/>
    <x v="165"/>
    <b v="0"/>
    <s v="games/video games"/>
    <x v="2478"/>
    <n v="21.34333333333333"/>
    <x v="1"/>
    <x v="29"/>
  </r>
  <r>
    <n v="3845"/>
    <x v="3041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47"/>
    <b v="1"/>
    <x v="233"/>
    <b v="0"/>
    <s v="theater/plays"/>
    <x v="2479"/>
    <n v="70.166666666666671"/>
    <x v="3"/>
    <x v="4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x v="3048"/>
    <b v="0"/>
    <x v="460"/>
    <b v="0"/>
    <s v="publishing/fiction"/>
    <x v="2480"/>
    <n v="17.5"/>
    <x v="5"/>
    <x v="26"/>
  </r>
  <r>
    <n v="2878"/>
    <x v="3043"/>
    <s v="World premiere of &quot;I'm Just Here to Buy Soy Sauce&quot;, a play about China &amp; the UK housing crisis by Jingan Young location TBC"/>
    <n v="3000"/>
    <n v="63"/>
    <x v="3"/>
    <x v="1"/>
    <s v="GBP"/>
    <n v="1435934795"/>
    <x v="3049"/>
    <b v="0"/>
    <x v="198"/>
    <b v="0"/>
    <s v="theater/plays"/>
    <x v="2480"/>
    <n v="15.75"/>
    <x v="3"/>
    <x v="4"/>
  </r>
  <r>
    <n v="1819"/>
    <x v="3044"/>
    <s v="Reach the ends of the earth! Claim a piece of alaskan wilderness- your name in a glacier and receive photo book our Denali Expedition"/>
    <n v="1200"/>
    <n v="25"/>
    <x v="3"/>
    <x v="0"/>
    <s v="USD"/>
    <n v="1406743396"/>
    <x v="3050"/>
    <b v="0"/>
    <x v="198"/>
    <b v="0"/>
    <s v="photography/photobooks"/>
    <x v="2481"/>
    <n v="6.25"/>
    <x v="6"/>
    <x v="9"/>
  </r>
  <r>
    <n v="973"/>
    <x v="3045"/>
    <s v="The RS-1 is one of the most innovative workout tools to hit the market ever.  A must have for anyone that enjoys new ways to get fit."/>
    <n v="20000"/>
    <n v="411"/>
    <x v="3"/>
    <x v="0"/>
    <s v="USD"/>
    <n v="1447032093"/>
    <x v="3051"/>
    <b v="0"/>
    <x v="278"/>
    <b v="0"/>
    <s v="technology/wearables"/>
    <x v="2482"/>
    <n v="51.375"/>
    <x v="0"/>
    <x v="3"/>
  </r>
  <r>
    <n v="2644"/>
    <x v="3046"/>
    <s v="A historic manned launch into near space by 3 brave pilots to capture the 2017 total solar eclipse in virtual reality."/>
    <n v="100000"/>
    <n v="2053"/>
    <x v="1"/>
    <x v="0"/>
    <s v="USD"/>
    <n v="1489172435"/>
    <x v="3052"/>
    <b v="1"/>
    <x v="32"/>
    <b v="0"/>
    <s v="technology/space exploration"/>
    <x v="2483"/>
    <n v="39.480769230769234"/>
    <x v="0"/>
    <x v="5"/>
  </r>
  <r>
    <n v="4107"/>
    <x v="3047"/>
    <s v="A new dramatic comedy dealing with a father's unwillingness to let go of his past causes major problems for the future of his daughter."/>
    <n v="2000"/>
    <n v="41"/>
    <x v="3"/>
    <x v="0"/>
    <s v="USD"/>
    <n v="1411596001"/>
    <x v="3053"/>
    <b v="0"/>
    <x v="198"/>
    <b v="0"/>
    <s v="theater/plays"/>
    <x v="2484"/>
    <n v="10.25"/>
    <x v="3"/>
    <x v="4"/>
  </r>
  <r>
    <n v="865"/>
    <x v="3048"/>
    <s v="My name is Lindsay Main, and My artist name is &quot;Memphis Lady&quot;. Im looking to make my first cd, will all my own original songs on it."/>
    <n v="2200"/>
    <n v="45"/>
    <x v="3"/>
    <x v="0"/>
    <s v="USD"/>
    <n v="1358361197"/>
    <x v="3054"/>
    <b v="0"/>
    <x v="312"/>
    <b v="0"/>
    <s v="music/jazz"/>
    <x v="2485"/>
    <n v="22.5"/>
    <x v="2"/>
    <x v="27"/>
  </r>
  <r>
    <n v="1816"/>
    <x v="3049"/>
    <s v="A unique Photographic Book Project about the Passionate Moments and Strong Emotions that lie within Karate"/>
    <n v="25000"/>
    <n v="509"/>
    <x v="3"/>
    <x v="17"/>
    <s v="CHF"/>
    <n v="1469473200"/>
    <x v="3055"/>
    <b v="0"/>
    <x v="460"/>
    <b v="0"/>
    <s v="photography/photobooks"/>
    <x v="2486"/>
    <n v="84.833333333333329"/>
    <x v="6"/>
    <x v="9"/>
  </r>
  <r>
    <n v="421"/>
    <x v="3050"/>
    <s v="An artistic project that will act as my final animation project and first feature film written, directed, animated, and produced by me"/>
    <n v="15000"/>
    <n v="301"/>
    <x v="3"/>
    <x v="0"/>
    <s v="USD"/>
    <n v="1440157656"/>
    <x v="3056"/>
    <b v="0"/>
    <x v="460"/>
    <b v="0"/>
    <s v="film &amp; video/animation"/>
    <x v="2487"/>
    <n v="50.166666666666664"/>
    <x v="4"/>
    <x v="28"/>
  </r>
  <r>
    <n v="218"/>
    <x v="3051"/>
    <s v="A sassy talking spider named Charmaine, joins forces with an abused young boy.  She stages off bullies and help fight an abusive father"/>
    <n v="5000"/>
    <n v="100"/>
    <x v="3"/>
    <x v="0"/>
    <s v="USD"/>
    <n v="1431702289"/>
    <x v="3057"/>
    <b v="0"/>
    <x v="215"/>
    <b v="0"/>
    <s v="film &amp; video/drama"/>
    <x v="2488"/>
    <n v="100"/>
    <x v="4"/>
    <x v="30"/>
  </r>
  <r>
    <n v="600"/>
    <x v="3052"/>
    <s v="Science Technology Engineering and Math + youth = a brighter tomorrow."/>
    <n v="5000"/>
    <n v="100"/>
    <x v="1"/>
    <x v="0"/>
    <s v="USD"/>
    <n v="1431198562"/>
    <x v="3058"/>
    <b v="0"/>
    <x v="215"/>
    <b v="0"/>
    <s v="technology/web"/>
    <x v="2488"/>
    <n v="100"/>
    <x v="0"/>
    <x v="38"/>
  </r>
  <r>
    <n v="2148"/>
    <x v="3053"/>
    <s v="zomblock's is a online zombie survival game where you can craft new weapons,find food and water to keep yourself alive."/>
    <n v="100"/>
    <n v="2"/>
    <x v="3"/>
    <x v="1"/>
    <s v="GBP"/>
    <n v="1427992582"/>
    <x v="3059"/>
    <b v="0"/>
    <x v="312"/>
    <b v="0"/>
    <s v="games/video games"/>
    <x v="2488"/>
    <n v="1"/>
    <x v="1"/>
    <x v="29"/>
  </r>
  <r>
    <n v="2766"/>
    <x v="3054"/>
    <s v="Jambie is a children's book geared towards kids ages 4-9 years of age. This book teaches young children about making wise decisions."/>
    <n v="5000"/>
    <n v="100"/>
    <x v="3"/>
    <x v="0"/>
    <s v="USD"/>
    <n v="1313078518"/>
    <x v="3060"/>
    <b v="0"/>
    <x v="198"/>
    <b v="0"/>
    <s v="publishing/children's books"/>
    <x v="2488"/>
    <n v="25"/>
    <x v="5"/>
    <x v="32"/>
  </r>
  <r>
    <n v="3742"/>
    <x v="3055"/>
    <s v="In the midst of dealing with sending their son off to the army, Mitch and Melanie Jennings plan a family reunion to ease their sorrow."/>
    <n v="5000"/>
    <n v="100"/>
    <x v="3"/>
    <x v="0"/>
    <s v="USD"/>
    <n v="1409980144"/>
    <x v="3061"/>
    <b v="0"/>
    <x v="198"/>
    <b v="0"/>
    <s v="theater/plays"/>
    <x v="2488"/>
    <n v="25"/>
    <x v="3"/>
    <x v="4"/>
  </r>
  <r>
    <n v="3858"/>
    <x v="3056"/>
    <s v="With non-gender specific casting, CattyWhamPuss Theatre dismiss traditional casting biases in this, their ambitious first venture."/>
    <n v="500"/>
    <n v="10"/>
    <x v="3"/>
    <x v="1"/>
    <s v="GBP"/>
    <n v="1432328400"/>
    <x v="3062"/>
    <b v="0"/>
    <x v="215"/>
    <b v="0"/>
    <s v="theater/plays"/>
    <x v="2488"/>
    <n v="10"/>
    <x v="3"/>
    <x v="4"/>
  </r>
  <r>
    <n v="4082"/>
    <x v="3057"/>
    <s v="A short one act play about an undercover cop posing as a girl scout trying to stop a doughnut shop from selling drug filled doughnuts."/>
    <n v="150"/>
    <n v="3"/>
    <x v="3"/>
    <x v="0"/>
    <s v="USD"/>
    <n v="1447542000"/>
    <x v="3063"/>
    <b v="0"/>
    <x v="312"/>
    <b v="0"/>
    <s v="theater/plays"/>
    <x v="2488"/>
    <n v="1.5"/>
    <x v="3"/>
    <x v="4"/>
  </r>
  <r>
    <n v="1778"/>
    <x v="3058"/>
    <s v="This book combines portraits of Cuban life and and society with quotes from a diverse group of Cubans that live in Cuba now."/>
    <n v="50000"/>
    <n v="995"/>
    <x v="3"/>
    <x v="0"/>
    <s v="USD"/>
    <n v="1427485395"/>
    <x v="3064"/>
    <b v="1"/>
    <x v="134"/>
    <b v="0"/>
    <s v="photography/photobooks"/>
    <x v="2489"/>
    <n v="66.333333333333329"/>
    <x v="6"/>
    <x v="9"/>
  </r>
  <r>
    <n v="4108"/>
    <x v="3059"/>
    <s v="We are producing and directing a stage play that will focus on relationships and the stereotypes/truths that prohibit growth."/>
    <n v="3000"/>
    <n v="59"/>
    <x v="3"/>
    <x v="0"/>
    <s v="USD"/>
    <n v="1488517200"/>
    <x v="3065"/>
    <b v="0"/>
    <x v="215"/>
    <b v="0"/>
    <s v="theater/plays"/>
    <x v="2490"/>
    <n v="59"/>
    <x v="3"/>
    <x v="4"/>
  </r>
  <r>
    <n v="957"/>
    <x v="3060"/>
    <s v="A Leather Smart watch Band, that NEVER needs to be charged for only $37!"/>
    <n v="12000"/>
    <n v="233"/>
    <x v="3"/>
    <x v="0"/>
    <s v="USD"/>
    <n v="1479392133"/>
    <x v="3066"/>
    <b v="0"/>
    <x v="352"/>
    <b v="0"/>
    <s v="technology/wearables"/>
    <x v="2491"/>
    <n v="33.285714285714285"/>
    <x v="0"/>
    <x v="3"/>
  </r>
  <r>
    <n v="976"/>
    <x v="3061"/>
    <s v="The Cinnamon II is an AppleÂ® ][ compatible wrist watch. Featuring 32k of memory and a 1 Mhz cpu. It's the ultimate in geek fashion."/>
    <n v="150000"/>
    <n v="2889"/>
    <x v="3"/>
    <x v="6"/>
    <s v="AUD"/>
    <n v="1439515497"/>
    <x v="3067"/>
    <b v="0"/>
    <x v="176"/>
    <b v="0"/>
    <s v="technology/wearables"/>
    <x v="2492"/>
    <n v="160.5"/>
    <x v="0"/>
    <x v="3"/>
  </r>
  <r>
    <n v="946"/>
    <x v="3062"/>
    <s v="Soft edged-Hard working. The perfect wearable organization for the home and professional shop."/>
    <n v="15000"/>
    <n v="286"/>
    <x v="3"/>
    <x v="0"/>
    <s v="USD"/>
    <n v="1473444048"/>
    <x v="3068"/>
    <b v="0"/>
    <x v="78"/>
    <b v="0"/>
    <s v="technology/wearables"/>
    <x v="2493"/>
    <n v="57.2"/>
    <x v="0"/>
    <x v="3"/>
  </r>
  <r>
    <n v="1498"/>
    <x v="3063"/>
    <s v="Is a dead body in her bar enough to make this cop return to the force? She tried to retire . . but can she? A page-turning crime novel."/>
    <n v="3000"/>
    <n v="57"/>
    <x v="3"/>
    <x v="0"/>
    <s v="USD"/>
    <n v="1409787378"/>
    <x v="3069"/>
    <b v="0"/>
    <x v="5"/>
    <b v="0"/>
    <s v="publishing/fiction"/>
    <x v="2494"/>
    <n v="19"/>
    <x v="5"/>
    <x v="26"/>
  </r>
  <r>
    <n v="2852"/>
    <x v="3064"/>
    <s v="Just one time back to the past on the Freedom Train will open your eyes and your lives will never ever be the same!"/>
    <n v="5000"/>
    <n v="95"/>
    <x v="3"/>
    <x v="0"/>
    <s v="USD"/>
    <n v="1403312703"/>
    <x v="3070"/>
    <b v="0"/>
    <x v="460"/>
    <b v="0"/>
    <s v="theater/plays"/>
    <x v="2494"/>
    <n v="15.833333333333334"/>
    <x v="3"/>
    <x v="4"/>
  </r>
  <r>
    <n v="2651"/>
    <x v="3065"/>
    <s v="Conceived at NASA JPL, FireSat is a satellite-installed sensor constellation for the near real-time detection of global thermal events."/>
    <n v="280000"/>
    <n v="5233"/>
    <x v="1"/>
    <x v="0"/>
    <s v="USD"/>
    <n v="1450380009"/>
    <x v="3071"/>
    <b v="0"/>
    <x v="118"/>
    <b v="0"/>
    <s v="technology/space exploration"/>
    <x v="2495"/>
    <n v="307.8235294117647"/>
    <x v="0"/>
    <x v="5"/>
  </r>
  <r>
    <n v="128"/>
    <x v="3066"/>
    <s v="A Science Fiction film filled with entertainment and Excitement"/>
    <n v="100000"/>
    <n v="1867"/>
    <x v="1"/>
    <x v="0"/>
    <s v="USD"/>
    <n v="1476941293"/>
    <x v="3072"/>
    <b v="0"/>
    <x v="460"/>
    <b v="0"/>
    <s v="film &amp; video/science fiction"/>
    <x v="2496"/>
    <n v="311.16666666666669"/>
    <x v="4"/>
    <x v="22"/>
  </r>
  <r>
    <n v="2957"/>
    <x v="3067"/>
    <s v="Theatre in Tuscaloosa, AL built in the 1930s.  The headsets seem about that old. They are almost unusable."/>
    <n v="15000"/>
    <n v="280"/>
    <x v="1"/>
    <x v="0"/>
    <s v="USD"/>
    <n v="1427498172"/>
    <x v="3073"/>
    <b v="0"/>
    <x v="5"/>
    <b v="0"/>
    <s v="theater/spaces"/>
    <x v="2497"/>
    <n v="93.333333333333329"/>
    <x v="3"/>
    <x v="12"/>
  </r>
  <r>
    <n v="2409"/>
    <x v="3068"/>
    <s v="I am looking to start a food truck with an infusion of my Puerto Rican heritage and my love for BBQ."/>
    <n v="25000"/>
    <n v="460"/>
    <x v="3"/>
    <x v="0"/>
    <s v="USD"/>
    <n v="1439931675"/>
    <x v="3074"/>
    <b v="0"/>
    <x v="460"/>
    <b v="0"/>
    <s v="food/food trucks"/>
    <x v="2498"/>
    <n v="76.666666666666671"/>
    <x v="7"/>
    <x v="37"/>
  </r>
  <r>
    <n v="4002"/>
    <x v="3069"/>
    <s v="Bring Wyrd Sisters, a comedy of Shakespearean proportions, to small-town Texas. Loosely parodies the â€œScottish Play.â€"/>
    <n v="1250"/>
    <n v="23"/>
    <x v="3"/>
    <x v="0"/>
    <s v="USD"/>
    <n v="1411779761"/>
    <x v="3075"/>
    <b v="0"/>
    <x v="198"/>
    <b v="0"/>
    <s v="theater/plays"/>
    <x v="2498"/>
    <n v="5.75"/>
    <x v="3"/>
    <x v="4"/>
  </r>
  <r>
    <n v="3979"/>
    <x v="3070"/>
    <s v="After a successful premiere run at Edinburgh 2014, it's been rewritten and revised and is back for another run of Edinburgh fun in 2015"/>
    <n v="6000"/>
    <n v="110"/>
    <x v="3"/>
    <x v="1"/>
    <s v="GBP"/>
    <n v="1427659200"/>
    <x v="3076"/>
    <b v="0"/>
    <x v="460"/>
    <b v="0"/>
    <s v="theater/plays"/>
    <x v="2499"/>
    <n v="18.333333333333332"/>
    <x v="3"/>
    <x v="4"/>
  </r>
  <r>
    <n v="2381"/>
    <x v="3071"/>
    <s v="Social Media Platform for the Marijuana Industry to create professionalism and a stable lasting market."/>
    <n v="86350"/>
    <n v="1571"/>
    <x v="1"/>
    <x v="0"/>
    <s v="USD"/>
    <n v="1428704848"/>
    <x v="3077"/>
    <b v="0"/>
    <x v="352"/>
    <b v="0"/>
    <s v="technology/web"/>
    <x v="2500"/>
    <n v="224.42857142857142"/>
    <x v="0"/>
    <x v="38"/>
  </r>
  <r>
    <n v="3919"/>
    <x v="3072"/>
    <s v="Two sisters living in a Cornish seaside town attempt to hide and escape from a life- circle of deceit, abuse, incest and revenge."/>
    <n v="5000"/>
    <n v="90"/>
    <x v="3"/>
    <x v="1"/>
    <s v="GBP"/>
    <n v="1453075200"/>
    <x v="3078"/>
    <b v="0"/>
    <x v="5"/>
    <b v="0"/>
    <s v="theater/plays"/>
    <x v="2501"/>
    <n v="30"/>
    <x v="3"/>
    <x v="4"/>
  </r>
  <r>
    <n v="503"/>
    <x v="3073"/>
    <s v="Jimmy wants to live life and see his grandchildren grow up, but alcoholism threatens to curtail everything he dreams of."/>
    <n v="6500"/>
    <n v="114"/>
    <x v="3"/>
    <x v="1"/>
    <s v="GBP"/>
    <n v="1421498303"/>
    <x v="3079"/>
    <b v="0"/>
    <x v="297"/>
    <b v="0"/>
    <s v="film &amp; video/animation"/>
    <x v="2502"/>
    <n v="12.666666666666666"/>
    <x v="4"/>
    <x v="28"/>
  </r>
  <r>
    <n v="2514"/>
    <x v="3074"/>
    <s v="My little cafe has been challenged to provide healthy, fun lunches to kids at a Montessori School. Local/organic as much as possible."/>
    <n v="12000"/>
    <n v="210"/>
    <x v="3"/>
    <x v="0"/>
    <s v="USD"/>
    <n v="1408526477"/>
    <x v="3080"/>
    <b v="0"/>
    <x v="198"/>
    <b v="0"/>
    <s v="food/restaurants"/>
    <x v="2503"/>
    <n v="52.5"/>
    <x v="7"/>
    <x v="40"/>
  </r>
  <r>
    <n v="2859"/>
    <x v="3075"/>
    <s v="A theatre company that will create works to inspire young people and get everyone involved."/>
    <n v="2000"/>
    <n v="35"/>
    <x v="3"/>
    <x v="6"/>
    <s v="AUD"/>
    <n v="1444984904"/>
    <x v="3081"/>
    <b v="0"/>
    <x v="215"/>
    <b v="0"/>
    <s v="theater/plays"/>
    <x v="2503"/>
    <n v="35"/>
    <x v="3"/>
    <x v="4"/>
  </r>
  <r>
    <n v="3887"/>
    <x v="3076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82"/>
    <b v="0"/>
    <x v="312"/>
    <b v="0"/>
    <s v="theater/musical"/>
    <x v="2503"/>
    <n v="17.5"/>
    <x v="3"/>
    <x v="20"/>
  </r>
  <r>
    <n v="1799"/>
    <x v="3077"/>
    <s v="The UnDiscovered Image, a monthly publication dedicated to photographers."/>
    <n v="4000"/>
    <n v="69.83"/>
    <x v="3"/>
    <x v="1"/>
    <s v="GBP"/>
    <n v="1415740408"/>
    <x v="3083"/>
    <b v="1"/>
    <x v="460"/>
    <b v="0"/>
    <s v="photography/photobooks"/>
    <x v="2504"/>
    <n v="11.638333333333334"/>
    <x v="6"/>
    <x v="9"/>
  </r>
  <r>
    <n v="2134"/>
    <x v="3078"/>
    <s v="1st person Action Survivalist Rpg game. You get sent to a deadly Island to die not knowing that your not alone on the island."/>
    <n v="6000"/>
    <n v="104"/>
    <x v="3"/>
    <x v="0"/>
    <s v="USD"/>
    <n v="1367097391"/>
    <x v="3084"/>
    <b v="0"/>
    <x v="5"/>
    <b v="0"/>
    <s v="games/video games"/>
    <x v="2505"/>
    <n v="34.666666666666664"/>
    <x v="1"/>
    <x v="29"/>
  </r>
  <r>
    <n v="2591"/>
    <x v="3079"/>
    <s v="Hi everyone I am a 26 year old single mom trying to start her own food business! I need to first afford the patent to reveal more!"/>
    <n v="1500"/>
    <n v="26"/>
    <x v="3"/>
    <x v="0"/>
    <s v="USD"/>
    <n v="1457901924"/>
    <x v="3085"/>
    <b v="0"/>
    <x v="312"/>
    <b v="0"/>
    <s v="food/food trucks"/>
    <x v="2505"/>
    <n v="13"/>
    <x v="7"/>
    <x v="37"/>
  </r>
  <r>
    <n v="1908"/>
    <x v="3080"/>
    <s v="Our device eliminates WiFi range issues with your connected devices by allowing you to locate our device where you will use your WiFi."/>
    <n v="25000"/>
    <n v="433"/>
    <x v="3"/>
    <x v="0"/>
    <s v="USD"/>
    <n v="1483048900"/>
    <x v="3086"/>
    <b v="0"/>
    <x v="198"/>
    <b v="0"/>
    <s v="technology/gadgets"/>
    <x v="2506"/>
    <n v="108.25"/>
    <x v="0"/>
    <x v="31"/>
  </r>
  <r>
    <n v="956"/>
    <x v="3081"/>
    <s v="You can rent out your Car with Uber. _x000a_You can rent out your Home with Airbnb. _x000a_Now you can rent out your CLOSET with SemiYOURS!"/>
    <n v="50000"/>
    <n v="861"/>
    <x v="3"/>
    <x v="0"/>
    <s v="USD"/>
    <n v="1430081759"/>
    <x v="3087"/>
    <b v="0"/>
    <x v="118"/>
    <b v="0"/>
    <s v="technology/wearables"/>
    <x v="2507"/>
    <n v="50.647058823529413"/>
    <x v="0"/>
    <x v="3"/>
  </r>
  <r>
    <n v="2144"/>
    <x v="3082"/>
    <s v="A thousand community-built sandbox games (and more!) with a fully-customizable game engine."/>
    <n v="35500"/>
    <n v="607"/>
    <x v="3"/>
    <x v="0"/>
    <s v="USD"/>
    <n v="1379164040"/>
    <x v="3088"/>
    <b v="0"/>
    <x v="133"/>
    <b v="0"/>
    <s v="games/video games"/>
    <x v="2508"/>
    <n v="25.291666666666668"/>
    <x v="1"/>
    <x v="29"/>
  </r>
  <r>
    <n v="775"/>
    <x v="3083"/>
    <s v="Scorned is the first in a series that I have been working on for two years and it's time to get it published."/>
    <n v="10000"/>
    <n v="170"/>
    <x v="3"/>
    <x v="0"/>
    <s v="USD"/>
    <n v="1323998795"/>
    <x v="3089"/>
    <b v="0"/>
    <x v="78"/>
    <b v="0"/>
    <s v="publishing/fiction"/>
    <x v="2509"/>
    <n v="34"/>
    <x v="5"/>
    <x v="26"/>
  </r>
  <r>
    <n v="1590"/>
    <x v="3084"/>
    <s v="Discover Italy through photography."/>
    <n v="60000"/>
    <n v="1020"/>
    <x v="3"/>
    <x v="4"/>
    <s v="EUR"/>
    <n v="1443040464"/>
    <x v="3090"/>
    <b v="0"/>
    <x v="312"/>
    <b v="0"/>
    <s v="photography/places"/>
    <x v="2509"/>
    <n v="510"/>
    <x v="6"/>
    <x v="24"/>
  </r>
  <r>
    <n v="1127"/>
    <x v="3085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91"/>
    <b v="0"/>
    <x v="232"/>
    <b v="0"/>
    <s v="games/mobile games"/>
    <x v="2510"/>
    <n v="25.434782608695652"/>
    <x v="1"/>
    <x v="25"/>
  </r>
  <r>
    <n v="1713"/>
    <x v="3086"/>
    <s v="This music project is a compilation to my up-coming book UNCOVERED ME, I need your support to help me go to New York and complete it."/>
    <n v="3000"/>
    <n v="50"/>
    <x v="3"/>
    <x v="0"/>
    <s v="USD"/>
    <n v="1412536412"/>
    <x v="3092"/>
    <b v="0"/>
    <x v="215"/>
    <b v="0"/>
    <s v="music/faith"/>
    <x v="2511"/>
    <n v="50"/>
    <x v="2"/>
    <x v="21"/>
  </r>
  <r>
    <n v="3795"/>
    <x v="3087"/>
    <s v="Poppin Productions are currently entering the development stage of their very first production -  &quot;Duodeca&quot;."/>
    <n v="600"/>
    <n v="10"/>
    <x v="3"/>
    <x v="1"/>
    <s v="GBP"/>
    <n v="1440801000"/>
    <x v="3093"/>
    <b v="0"/>
    <x v="312"/>
    <b v="0"/>
    <s v="theater/musical"/>
    <x v="2511"/>
    <n v="5"/>
    <x v="3"/>
    <x v="20"/>
  </r>
  <r>
    <n v="1404"/>
    <x v="3088"/>
    <s v="Translation &amp; publication of possibly the most famous piece of English literature - Act II Scene II of Romeo and Juliet into txt-speak."/>
    <n v="14500"/>
    <n v="241"/>
    <x v="3"/>
    <x v="1"/>
    <s v="GBP"/>
    <n v="1424607285"/>
    <x v="3094"/>
    <b v="1"/>
    <x v="78"/>
    <b v="0"/>
    <s v="publishing/translations"/>
    <x v="2512"/>
    <n v="48.2"/>
    <x v="5"/>
    <x v="39"/>
  </r>
  <r>
    <n v="3142"/>
    <x v="3089"/>
    <s v="Our aim is to deliver a powerful piece of theatre to audiences across the UK, including Edinburgh Fringe (2017)."/>
    <n v="2750"/>
    <n v="45"/>
    <x v="2"/>
    <x v="1"/>
    <s v="GBP"/>
    <n v="1489922339"/>
    <x v="3095"/>
    <b v="0"/>
    <x v="5"/>
    <b v="0"/>
    <s v="theater/plays"/>
    <x v="2513"/>
    <n v="15"/>
    <x v="3"/>
    <x v="4"/>
  </r>
  <r>
    <n v="1167"/>
    <x v="3090"/>
    <s v="A mobile food truck serving up a Latino-inspired fusion cuisine using fresh, local, &amp; organic ingredients!"/>
    <n v="60000"/>
    <n v="979"/>
    <x v="3"/>
    <x v="0"/>
    <s v="USD"/>
    <n v="1410543495"/>
    <x v="3096"/>
    <b v="0"/>
    <x v="224"/>
    <b v="0"/>
    <s v="food/food trucks"/>
    <x v="2514"/>
    <n v="61.1875"/>
    <x v="7"/>
    <x v="37"/>
  </r>
  <r>
    <n v="996"/>
    <x v="3091"/>
    <s v="Study the behaviour of technical communities by tracking their movement  through wearables"/>
    <n v="4000"/>
    <n v="65"/>
    <x v="3"/>
    <x v="0"/>
    <s v="USD"/>
    <n v="1406474820"/>
    <x v="3097"/>
    <b v="0"/>
    <x v="78"/>
    <b v="0"/>
    <s v="technology/wearables"/>
    <x v="2515"/>
    <n v="13"/>
    <x v="0"/>
    <x v="3"/>
  </r>
  <r>
    <n v="1103"/>
    <x v="3092"/>
    <s v="&quot;I go to work... I classify the bodies and store them accordingly... Sometimes I here noises... Other times is see her..."/>
    <n v="15000"/>
    <n v="243"/>
    <x v="3"/>
    <x v="0"/>
    <s v="USD"/>
    <n v="1466227190"/>
    <x v="3098"/>
    <b v="0"/>
    <x v="134"/>
    <b v="0"/>
    <s v="games/video games"/>
    <x v="2516"/>
    <n v="16.2"/>
    <x v="1"/>
    <x v="29"/>
  </r>
  <r>
    <n v="1915"/>
    <x v="3093"/>
    <s v="The picture above is of our current prototype for the cat bath - we hope to move beyond a simple bin and create a cat bath revolution!"/>
    <n v="500"/>
    <n v="8"/>
    <x v="3"/>
    <x v="0"/>
    <s v="USD"/>
    <n v="1409620222"/>
    <x v="3099"/>
    <b v="0"/>
    <x v="198"/>
    <b v="0"/>
    <s v="technology/gadgets"/>
    <x v="2517"/>
    <n v="2"/>
    <x v="0"/>
    <x v="31"/>
  </r>
  <r>
    <n v="2133"/>
    <x v="3094"/>
    <s v="Waddle Slide is an iPhone/Android application. The app is based around a penguin, who's objective is to find his way back to his igloo."/>
    <n v="1000"/>
    <n v="16"/>
    <x v="3"/>
    <x v="0"/>
    <s v="USD"/>
    <n v="1303628340"/>
    <x v="3100"/>
    <b v="0"/>
    <x v="5"/>
    <b v="0"/>
    <s v="games/video games"/>
    <x v="2517"/>
    <n v="5.333333333333333"/>
    <x v="1"/>
    <x v="29"/>
  </r>
  <r>
    <n v="2864"/>
    <x v="3095"/>
    <s v="Accessible, original theatre for all!"/>
    <n v="2500"/>
    <n v="40"/>
    <x v="3"/>
    <x v="1"/>
    <s v="GBP"/>
    <n v="1437139080"/>
    <x v="3101"/>
    <b v="0"/>
    <x v="5"/>
    <b v="0"/>
    <s v="theater/plays"/>
    <x v="2517"/>
    <n v="13.333333333333334"/>
    <x v="3"/>
    <x v="4"/>
  </r>
  <r>
    <n v="1042"/>
    <x v="3096"/>
    <s v="Hello! I'm Ben and I have been wanting to start a podcast for a while. I am looking to kickstart the process and get into the game!"/>
    <n v="650"/>
    <n v="10"/>
    <x v="1"/>
    <x v="0"/>
    <s v="USD"/>
    <n v="1410516000"/>
    <x v="3102"/>
    <b v="0"/>
    <x v="215"/>
    <b v="0"/>
    <s v="journalism/audio"/>
    <x v="2518"/>
    <n v="10"/>
    <x v="8"/>
    <x v="23"/>
  </r>
  <r>
    <n v="1157"/>
    <x v="3097"/>
    <s v="When the smoke clears, folks in Albany are going to experience the best barbeque they'll ever have! Got the flavor, need some funding."/>
    <n v="10000"/>
    <n v="151"/>
    <x v="3"/>
    <x v="0"/>
    <s v="USD"/>
    <n v="1417795480"/>
    <x v="3103"/>
    <b v="0"/>
    <x v="5"/>
    <b v="0"/>
    <s v="food/food trucks"/>
    <x v="2519"/>
    <n v="50.333333333333336"/>
    <x v="7"/>
    <x v="37"/>
  </r>
  <r>
    <n v="2347"/>
    <x v="3098"/>
    <s v="Back this project and get access to a course about building COMPLETE web applications without coding."/>
    <n v="1000"/>
    <n v="15"/>
    <x v="1"/>
    <x v="0"/>
    <s v="USD"/>
    <n v="1472135676"/>
    <x v="3104"/>
    <b v="0"/>
    <x v="215"/>
    <b v="0"/>
    <s v="technology/web"/>
    <x v="2520"/>
    <n v="15"/>
    <x v="0"/>
    <x v="38"/>
  </r>
  <r>
    <n v="3960"/>
    <x v="3099"/>
    <s v="You are closer to your dreams than what you expect, your demons will always wait for you to realize them, theyâ€™ll torture you Manny."/>
    <n v="3000"/>
    <n v="45"/>
    <x v="3"/>
    <x v="0"/>
    <s v="USD"/>
    <n v="1451852256"/>
    <x v="3105"/>
    <b v="0"/>
    <x v="198"/>
    <b v="0"/>
    <s v="theater/plays"/>
    <x v="2520"/>
    <n v="11.25"/>
    <x v="3"/>
    <x v="4"/>
  </r>
  <r>
    <n v="4034"/>
    <x v="3100"/>
    <s v="This local community theatre needs a proper, efficient, SAFE and professional audio and lighting setup. Helps us raise the funds!"/>
    <n v="13500"/>
    <n v="200"/>
    <x v="3"/>
    <x v="0"/>
    <s v="USD"/>
    <n v="1428097450"/>
    <x v="3106"/>
    <b v="0"/>
    <x v="312"/>
    <b v="0"/>
    <s v="theater/plays"/>
    <x v="2521"/>
    <n v="100"/>
    <x v="3"/>
    <x v="4"/>
  </r>
  <r>
    <n v="3889"/>
    <x v="3101"/>
    <s v="A romantic comedy about a girl trying to figure out what to do with her life and an angel who comes to help her."/>
    <n v="8000"/>
    <n v="118"/>
    <x v="3"/>
    <x v="0"/>
    <s v="USD"/>
    <n v="1420413960"/>
    <x v="3107"/>
    <b v="0"/>
    <x v="297"/>
    <b v="0"/>
    <s v="theater/plays"/>
    <x v="2522"/>
    <n v="13.111111111111111"/>
    <x v="3"/>
    <x v="4"/>
  </r>
  <r>
    <n v="676"/>
    <x v="3102"/>
    <s v="Having a baby or looking for the perfect gift for a baby shower?_x000a_Discover NapTime, a silent baby monitor that improves your sleep."/>
    <n v="100000"/>
    <n v="1471"/>
    <x v="3"/>
    <x v="7"/>
    <s v="CAD"/>
    <n v="1423333581"/>
    <x v="3108"/>
    <b v="0"/>
    <x v="133"/>
    <b v="0"/>
    <s v="technology/wearables"/>
    <x v="2523"/>
    <n v="61.291666666666664"/>
    <x v="0"/>
    <x v="3"/>
  </r>
  <r>
    <n v="3798"/>
    <x v="3103"/>
    <s v="Ceasefire WWII. Yet Nazis continue the Holocaust.  A German &amp; a girl try to stop the execution of Christian,Gay &amp; Jewish prisoners."/>
    <n v="70000"/>
    <n v="1025"/>
    <x v="3"/>
    <x v="0"/>
    <s v="USD"/>
    <n v="1407691248"/>
    <x v="3109"/>
    <b v="0"/>
    <x v="78"/>
    <b v="0"/>
    <s v="theater/musical"/>
    <x v="2524"/>
    <n v="205"/>
    <x v="3"/>
    <x v="20"/>
  </r>
  <r>
    <n v="579"/>
    <x v="3104"/>
    <s v="Learn classic and public key cryptography with a full proof-of-concept system in JavaScript."/>
    <n v="12000"/>
    <n v="175"/>
    <x v="3"/>
    <x v="0"/>
    <s v="USD"/>
    <n v="1419539223"/>
    <x v="3110"/>
    <b v="0"/>
    <x v="78"/>
    <b v="0"/>
    <s v="technology/web"/>
    <x v="2525"/>
    <n v="35"/>
    <x v="0"/>
    <x v="38"/>
  </r>
  <r>
    <n v="939"/>
    <x v="3105"/>
    <s v="Jazz to jazz, New York to France, a piano trio of cutting-edge French jazzmen and a NY-based Japanese jazz pianist. Superbly different!"/>
    <n v="2750"/>
    <n v="40"/>
    <x v="3"/>
    <x v="0"/>
    <s v="USD"/>
    <n v="1372622280"/>
    <x v="3111"/>
    <b v="0"/>
    <x v="312"/>
    <b v="0"/>
    <s v="music/jazz"/>
    <x v="2526"/>
    <n v="20"/>
    <x v="2"/>
    <x v="27"/>
  </r>
  <r>
    <n v="3977"/>
    <x v="3106"/>
    <s v="Created for the greatest stages of the world, will captivate the hearts of its audience with a Powerful Story Line &amp; Magical creatures!"/>
    <n v="90000"/>
    <n v="1305"/>
    <x v="3"/>
    <x v="0"/>
    <s v="USD"/>
    <n v="1469213732"/>
    <x v="3112"/>
    <b v="0"/>
    <x v="460"/>
    <b v="0"/>
    <s v="theater/plays"/>
    <x v="2527"/>
    <n v="217.5"/>
    <x v="3"/>
    <x v="4"/>
  </r>
  <r>
    <n v="2647"/>
    <x v="3107"/>
    <s v="The telescope will serve as a path for the youth of Toronto to the skies, it will be 18&quot; easily portable meant for schools in the GTA."/>
    <n v="2500"/>
    <n v="36"/>
    <x v="1"/>
    <x v="7"/>
    <s v="CAD"/>
    <n v="1439533019"/>
    <x v="3113"/>
    <b v="0"/>
    <x v="5"/>
    <b v="0"/>
    <s v="technology/space exploration"/>
    <x v="2528"/>
    <n v="12"/>
    <x v="0"/>
    <x v="5"/>
  </r>
  <r>
    <n v="2429"/>
    <x v="3108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114"/>
    <b v="0"/>
    <x v="198"/>
    <b v="0"/>
    <s v="food/food trucks"/>
    <x v="2529"/>
    <n v="501.25"/>
    <x v="7"/>
    <x v="37"/>
  </r>
  <r>
    <n v="935"/>
    <x v="3109"/>
    <s v="This vocal music and spoken word project uses the  gift of life,love,hope &amp; peace to enable people to see themselves as a masterpiece!"/>
    <n v="3500"/>
    <n v="50"/>
    <x v="3"/>
    <x v="0"/>
    <s v="USD"/>
    <n v="1454054429"/>
    <x v="3115"/>
    <b v="0"/>
    <x v="312"/>
    <b v="0"/>
    <s v="music/jazz"/>
    <x v="2530"/>
    <n v="25"/>
    <x v="2"/>
    <x v="27"/>
  </r>
  <r>
    <n v="4063"/>
    <x v="3110"/>
    <s v="WMHAE by Julie McNamara, raises awareness of the effects domestic violence has on the mental health of young people who witness it."/>
    <n v="9500"/>
    <n v="135"/>
    <x v="3"/>
    <x v="1"/>
    <s v="GBP"/>
    <n v="1403886084"/>
    <x v="3116"/>
    <b v="0"/>
    <x v="297"/>
    <b v="0"/>
    <s v="theater/plays"/>
    <x v="2531"/>
    <n v="15"/>
    <x v="3"/>
    <x v="4"/>
  </r>
  <r>
    <n v="2125"/>
    <x v="3111"/>
    <s v="Becoming is a video game that aims to portray mental illness through a metaphysical and emotional story."/>
    <n v="60000"/>
    <n v="852"/>
    <x v="3"/>
    <x v="0"/>
    <s v="USD"/>
    <n v="1438734833"/>
    <x v="3117"/>
    <b v="0"/>
    <x v="295"/>
    <b v="0"/>
    <s v="games/video games"/>
    <x v="2532"/>
    <n v="31.555555555555557"/>
    <x v="1"/>
    <x v="29"/>
  </r>
  <r>
    <n v="1563"/>
    <x v="3112"/>
    <s v="Unique book revealing my discoveries in the Empty Quarter of Oman. Collection of travel writing, poetry, artwork and science!"/>
    <n v="6000"/>
    <n v="85"/>
    <x v="1"/>
    <x v="1"/>
    <s v="GBP"/>
    <n v="1394815751"/>
    <x v="3118"/>
    <b v="0"/>
    <x v="312"/>
    <b v="0"/>
    <s v="publishing/art books"/>
    <x v="2533"/>
    <n v="42.5"/>
    <x v="5"/>
    <x v="36"/>
  </r>
  <r>
    <n v="1048"/>
    <x v="3113"/>
    <s v="#MyLifeMatters features compelling stories of students &amp; young adults who overcame challenges to take ownership of their lives."/>
    <n v="15000"/>
    <n v="212"/>
    <x v="1"/>
    <x v="0"/>
    <s v="USD"/>
    <n v="1474766189"/>
    <x v="3119"/>
    <b v="0"/>
    <x v="198"/>
    <b v="0"/>
    <s v="journalism/audio"/>
    <x v="2534"/>
    <n v="53"/>
    <x v="8"/>
    <x v="23"/>
  </r>
  <r>
    <n v="601"/>
    <x v="3114"/>
    <s v="In today's day and age every website tracks your IP Address and information, it's time to keep your information private and secure."/>
    <n v="10000"/>
    <n v="140"/>
    <x v="1"/>
    <x v="7"/>
    <s v="CAD"/>
    <n v="1419626139"/>
    <x v="3120"/>
    <b v="0"/>
    <x v="460"/>
    <b v="0"/>
    <s v="technology/web"/>
    <x v="2535"/>
    <n v="23.333333333333332"/>
    <x v="0"/>
    <x v="38"/>
  </r>
  <r>
    <n v="1788"/>
    <x v="3115"/>
    <s v="A photo book celebrating Goths, exploring their lives and giving an insight into what Goth is for them."/>
    <n v="5500"/>
    <n v="76"/>
    <x v="3"/>
    <x v="1"/>
    <s v="GBP"/>
    <n v="1414795542"/>
    <x v="3121"/>
    <b v="1"/>
    <x v="198"/>
    <b v="0"/>
    <s v="photography/photobooks"/>
    <x v="2536"/>
    <n v="19"/>
    <x v="6"/>
    <x v="9"/>
  </r>
  <r>
    <n v="631"/>
    <x v="3116"/>
    <s v="A Powerful Multimedia-Rich Software that aims at making online publishing very simple."/>
    <n v="50000"/>
    <n v="690"/>
    <x v="1"/>
    <x v="7"/>
    <s v="CAD"/>
    <n v="1464460329"/>
    <x v="3122"/>
    <b v="0"/>
    <x v="297"/>
    <b v="0"/>
    <s v="technology/web"/>
    <x v="2537"/>
    <n v="76.666666666666671"/>
    <x v="0"/>
    <x v="3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x v="3123"/>
    <b v="0"/>
    <x v="78"/>
    <b v="0"/>
    <s v="film &amp; video/animation"/>
    <x v="2538"/>
    <n v="67"/>
    <x v="4"/>
    <x v="28"/>
  </r>
  <r>
    <n v="1331"/>
    <x v="3118"/>
    <s v="The World's First Wearable Battery Backup - wireless, modular, flexible, and ultra-lightweight! Click, charge, go!!!"/>
    <n v="250000"/>
    <n v="3417"/>
    <x v="1"/>
    <x v="0"/>
    <s v="USD"/>
    <n v="1471435554"/>
    <x v="3124"/>
    <b v="0"/>
    <x v="204"/>
    <b v="0"/>
    <s v="technology/wearables"/>
    <x v="2539"/>
    <n v="100.5"/>
    <x v="0"/>
    <x v="3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x v="3125"/>
    <b v="0"/>
    <x v="5"/>
    <b v="0"/>
    <s v="film &amp; video/animation"/>
    <x v="2540"/>
    <n v="68.333333333333329"/>
    <x v="4"/>
    <x v="28"/>
  </r>
  <r>
    <n v="949"/>
    <x v="3120"/>
    <s v="Der INBED ist ein innovatives Multisensor-Wearable fÃ¼r die SturzprÃ¤vention motorisch eingeschrÃ¤nkter Personen."/>
    <n v="20000"/>
    <n v="273"/>
    <x v="3"/>
    <x v="2"/>
    <s v="EUR"/>
    <n v="1456016576"/>
    <x v="3126"/>
    <b v="0"/>
    <x v="352"/>
    <b v="0"/>
    <s v="technology/wearables"/>
    <x v="2541"/>
    <n v="39"/>
    <x v="0"/>
    <x v="3"/>
  </r>
  <r>
    <n v="2367"/>
    <x v="3121"/>
    <s v="Our goal is to create a completely free website similar to Chegg.com for students to benefit from without raping their wallet!"/>
    <n v="50000"/>
    <n v="670"/>
    <x v="1"/>
    <x v="0"/>
    <s v="USD"/>
    <n v="1461622616"/>
    <x v="3127"/>
    <b v="0"/>
    <x v="103"/>
    <b v="0"/>
    <s v="technology/web"/>
    <x v="2542"/>
    <n v="47.857142857142854"/>
    <x v="0"/>
    <x v="38"/>
  </r>
  <r>
    <n v="1073"/>
    <x v="3122"/>
    <s v="We want to bring our Game Rainbow Ball to the iphone and to do that we need a little help"/>
    <n v="750"/>
    <n v="10"/>
    <x v="3"/>
    <x v="0"/>
    <s v="USD"/>
    <n v="1318806541"/>
    <x v="3128"/>
    <b v="0"/>
    <x v="215"/>
    <b v="0"/>
    <s v="games/video games"/>
    <x v="2543"/>
    <n v="10"/>
    <x v="1"/>
    <x v="29"/>
  </r>
  <r>
    <n v="1793"/>
    <x v="3123"/>
    <s v="The beginning of a long term project to document life of the Karen ethnic group on the border of Thailand and Burma."/>
    <n v="3000"/>
    <n v="40"/>
    <x v="3"/>
    <x v="6"/>
    <s v="AUD"/>
    <n v="1417127040"/>
    <x v="3129"/>
    <b v="1"/>
    <x v="312"/>
    <b v="0"/>
    <s v="photography/photobooks"/>
    <x v="2543"/>
    <n v="20"/>
    <x v="6"/>
    <x v="9"/>
  </r>
  <r>
    <n v="4005"/>
    <x v="3124"/>
    <s v="Help us bring more Art to the Community. It's our second production, Fences by August Wilson. Help us make it a success!"/>
    <n v="3000"/>
    <n v="40"/>
    <x v="3"/>
    <x v="0"/>
    <s v="USD"/>
    <n v="1413832985"/>
    <x v="3130"/>
    <b v="0"/>
    <x v="312"/>
    <b v="0"/>
    <s v="theater/plays"/>
    <x v="2543"/>
    <n v="20"/>
    <x v="3"/>
    <x v="4"/>
  </r>
  <r>
    <n v="426"/>
    <x v="3125"/>
    <s v="The first ever, Dewey Does 110 animation, teaches kids good values, how to succeed in life and maintaining a 110% state-of-mind."/>
    <n v="10000"/>
    <n v="133"/>
    <x v="3"/>
    <x v="0"/>
    <s v="USD"/>
    <n v="1456851914"/>
    <x v="3131"/>
    <b v="0"/>
    <x v="278"/>
    <b v="0"/>
    <s v="film &amp; video/animation"/>
    <x v="2544"/>
    <n v="16.625"/>
    <x v="4"/>
    <x v="28"/>
  </r>
  <r>
    <n v="1913"/>
    <x v="3126"/>
    <s v="Tibio is a revolutionary new product designed to solve an age old problem."/>
    <n v="48000"/>
    <n v="637"/>
    <x v="3"/>
    <x v="1"/>
    <s v="GBP"/>
    <n v="1412770578"/>
    <x v="3132"/>
    <b v="0"/>
    <x v="87"/>
    <b v="0"/>
    <s v="technology/gadgets"/>
    <x v="2545"/>
    <n v="24.5"/>
    <x v="0"/>
    <x v="31"/>
  </r>
  <r>
    <n v="968"/>
    <x v="3127"/>
    <s v="Anyone who want to support of this will be credited. This will be my ultimate build. Full animatronics, from arms, legs, H.U.D, etc"/>
    <n v="8000"/>
    <n v="106"/>
    <x v="3"/>
    <x v="0"/>
    <s v="USD"/>
    <n v="1408134034"/>
    <x v="3133"/>
    <b v="0"/>
    <x v="198"/>
    <b v="0"/>
    <s v="technology/wearables"/>
    <x v="2546"/>
    <n v="26.5"/>
    <x v="0"/>
    <x v="3"/>
  </r>
  <r>
    <n v="1321"/>
    <x v="3128"/>
    <s v="Experience true sound quality and a membership platform that puts you in control of future headphones, features, design and prices."/>
    <n v="462000"/>
    <n v="6019"/>
    <x v="1"/>
    <x v="10"/>
    <s v="SEK"/>
    <n v="1482515937"/>
    <x v="3134"/>
    <b v="0"/>
    <x v="352"/>
    <b v="0"/>
    <s v="technology/wearables"/>
    <x v="2547"/>
    <n v="859.85714285714289"/>
    <x v="0"/>
    <x v="3"/>
  </r>
  <r>
    <n v="878"/>
    <x v="3129"/>
    <s v="Join in and help me make my first jazz album. I would really like to make a Christmas album and a smooth jazz CD. Want a FREE CD?"/>
    <n v="5000"/>
    <n v="65"/>
    <x v="3"/>
    <x v="0"/>
    <s v="USD"/>
    <n v="1293082524"/>
    <x v="3135"/>
    <b v="0"/>
    <x v="312"/>
    <b v="0"/>
    <s v="music/jazz"/>
    <x v="2548"/>
    <n v="32.5"/>
    <x v="2"/>
    <x v="27"/>
  </r>
  <r>
    <n v="997"/>
    <x v="3130"/>
    <s v="The iPhanny keeps your iPhone 6 safe from bending in those dangerous pants pockets."/>
    <n v="5000"/>
    <n v="65"/>
    <x v="3"/>
    <x v="0"/>
    <s v="USD"/>
    <n v="1417145297"/>
    <x v="3136"/>
    <b v="0"/>
    <x v="278"/>
    <b v="0"/>
    <s v="technology/wearables"/>
    <x v="2548"/>
    <n v="8.125"/>
    <x v="0"/>
    <x v="3"/>
  </r>
  <r>
    <n v="4013"/>
    <x v="3131"/>
    <s v="Harriet Tubman Woman of Faith is a remarkable narrative about the life and faith of Harriet Tubman, told through a dream of a teenager."/>
    <n v="2000"/>
    <n v="26"/>
    <x v="3"/>
    <x v="0"/>
    <s v="USD"/>
    <n v="1424070823"/>
    <x v="3137"/>
    <b v="0"/>
    <x v="312"/>
    <b v="0"/>
    <s v="theater/plays"/>
    <x v="2548"/>
    <n v="13"/>
    <x v="3"/>
    <x v="4"/>
  </r>
  <r>
    <n v="719"/>
    <x v="3132"/>
    <s v="We've created the perfect sports chalk- antibacterial, lasts longer, better grip, and no mess! Now we need a non-provisional patent!"/>
    <n v="15000"/>
    <n v="194"/>
    <x v="3"/>
    <x v="0"/>
    <s v="USD"/>
    <n v="1456189076"/>
    <x v="3138"/>
    <b v="0"/>
    <x v="183"/>
    <b v="0"/>
    <s v="technology/wearables"/>
    <x v="2549"/>
    <n v="19.399999999999999"/>
    <x v="0"/>
    <x v="3"/>
  </r>
  <r>
    <n v="873"/>
    <x v="3133"/>
    <s v="Fall in love with &quot;The Dreamer&quot;, new original music from trumpeter Freddie Dunn!"/>
    <n v="3500"/>
    <n v="45"/>
    <x v="3"/>
    <x v="0"/>
    <s v="USD"/>
    <n v="1352610040"/>
    <x v="3139"/>
    <b v="0"/>
    <x v="78"/>
    <b v="0"/>
    <s v="music/jazz"/>
    <x v="2550"/>
    <n v="9"/>
    <x v="2"/>
    <x v="27"/>
  </r>
  <r>
    <n v="2388"/>
    <x v="3134"/>
    <s v="The first ever trend-powered stock-market where you can buy and sell shares of you and your loved ones. Let's explore life together."/>
    <n v="37000"/>
    <n v="463"/>
    <x v="1"/>
    <x v="0"/>
    <s v="USD"/>
    <n v="1421350140"/>
    <x v="3140"/>
    <b v="0"/>
    <x v="278"/>
    <b v="0"/>
    <s v="technology/web"/>
    <x v="2551"/>
    <n v="57.875"/>
    <x v="0"/>
    <x v="38"/>
  </r>
  <r>
    <n v="3201"/>
    <x v="3135"/>
    <s v="Nothing Changes is a modern musical version of the Ragged Trousered Philanthropists exploring the inequalities of &quot;austerity Britain&quot;"/>
    <n v="2000"/>
    <n v="25"/>
    <x v="3"/>
    <x v="1"/>
    <s v="GBP"/>
    <n v="1409509477"/>
    <x v="3141"/>
    <b v="0"/>
    <x v="312"/>
    <b v="0"/>
    <s v="theater/musical"/>
    <x v="2552"/>
    <n v="12.5"/>
    <x v="3"/>
    <x v="20"/>
  </r>
  <r>
    <n v="3899"/>
    <x v="3136"/>
    <s v="More than just a play, RAIN is an outreach to hurting people who feel disengaged or rejected by others."/>
    <n v="10000"/>
    <n v="125"/>
    <x v="3"/>
    <x v="0"/>
    <s v="USD"/>
    <n v="1407868561"/>
    <x v="3142"/>
    <b v="0"/>
    <x v="312"/>
    <b v="0"/>
    <s v="theater/plays"/>
    <x v="2552"/>
    <n v="62.5"/>
    <x v="3"/>
    <x v="4"/>
  </r>
  <r>
    <n v="4024"/>
    <x v="3137"/>
    <s v="Ever wonder what Wonder Woman wants in a super man? Can you be both a lover, and a fighter? And, whatâ€™s with all the spandex?"/>
    <n v="800"/>
    <n v="10"/>
    <x v="3"/>
    <x v="0"/>
    <s v="USD"/>
    <n v="1441037097"/>
    <x v="3143"/>
    <b v="0"/>
    <x v="215"/>
    <b v="0"/>
    <s v="theater/plays"/>
    <x v="2552"/>
    <n v="10"/>
    <x v="3"/>
    <x v="4"/>
  </r>
  <r>
    <n v="2424"/>
    <x v="3138"/>
    <s v="Great and creative food from the heart in the form of a sweet food truck!"/>
    <n v="25000"/>
    <n v="310"/>
    <x v="3"/>
    <x v="0"/>
    <s v="USD"/>
    <n v="1414445108"/>
    <x v="3144"/>
    <b v="0"/>
    <x v="297"/>
    <b v="0"/>
    <s v="food/food trucks"/>
    <x v="2553"/>
    <n v="34.444444444444443"/>
    <x v="7"/>
    <x v="37"/>
  </r>
  <r>
    <n v="1417"/>
    <x v="3139"/>
    <s v="Digitization of 8 rare Siddha Yoga books written by a Yogi - coming in the lineage of Sri Sri Sri Sadhasiva Brahmendra himself!"/>
    <n v="4500"/>
    <n v="55"/>
    <x v="3"/>
    <x v="0"/>
    <s v="USD"/>
    <n v="1442315460"/>
    <x v="3145"/>
    <b v="0"/>
    <x v="312"/>
    <b v="0"/>
    <s v="publishing/translations"/>
    <x v="2554"/>
    <n v="27.5"/>
    <x v="5"/>
    <x v="39"/>
  </r>
  <r>
    <n v="2385"/>
    <x v="3140"/>
    <s v="Lyka will allow you to search for shoes in every sneaker store and website and then buy for in-store pickup or same-day delivery."/>
    <n v="65000"/>
    <n v="788"/>
    <x v="1"/>
    <x v="0"/>
    <s v="USD"/>
    <n v="1438793432"/>
    <x v="3146"/>
    <b v="0"/>
    <x v="352"/>
    <b v="0"/>
    <s v="technology/web"/>
    <x v="2555"/>
    <n v="112.57142857142857"/>
    <x v="0"/>
    <x v="38"/>
  </r>
  <r>
    <n v="544"/>
    <x v="3141"/>
    <s v="Do you have a favorite shirt? So does everyone else. Favowear is creating a platform to share the best clothes and shopping sources."/>
    <n v="500"/>
    <n v="6"/>
    <x v="3"/>
    <x v="0"/>
    <s v="USD"/>
    <n v="1467647160"/>
    <x v="3147"/>
    <b v="0"/>
    <x v="312"/>
    <b v="0"/>
    <s v="technology/web"/>
    <x v="2556"/>
    <n v="3"/>
    <x v="0"/>
    <x v="38"/>
  </r>
  <r>
    <n v="1902"/>
    <x v="3142"/>
    <s v="Virtual reality is expensive, here is the solution. I've created a VR device out of cardboard. I present: World's cheapest VR Device."/>
    <n v="1000"/>
    <n v="12"/>
    <x v="3"/>
    <x v="14"/>
    <s v="EUR"/>
    <n v="1425495447"/>
    <x v="3148"/>
    <b v="0"/>
    <x v="5"/>
    <b v="0"/>
    <s v="technology/gadgets"/>
    <x v="2556"/>
    <n v="4"/>
    <x v="0"/>
    <x v="31"/>
  </r>
  <r>
    <n v="3864"/>
    <x v="3143"/>
    <s v="I want to create a theatrical performance of the book Grammar Land and present it at schools to help children learn proper grammar."/>
    <n v="5000"/>
    <n v="60"/>
    <x v="3"/>
    <x v="0"/>
    <s v="USD"/>
    <n v="1447799054"/>
    <x v="3149"/>
    <b v="0"/>
    <x v="5"/>
    <b v="0"/>
    <s v="theater/plays"/>
    <x v="2556"/>
    <n v="20"/>
    <x v="3"/>
    <x v="4"/>
  </r>
  <r>
    <n v="965"/>
    <x v="3144"/>
    <s v="Palms Free RetractableCell Phone Harness fits all Cell phones Iphone 4 5 6 7 Galaxy S Go Pro Ipad Mini and Tablets Keep your hands free"/>
    <n v="25000"/>
    <n v="298"/>
    <x v="3"/>
    <x v="0"/>
    <s v="USD"/>
    <n v="1477454340"/>
    <x v="3150"/>
    <b v="0"/>
    <x v="460"/>
    <b v="0"/>
    <s v="technology/wearables"/>
    <x v="2557"/>
    <n v="49.666666666666664"/>
    <x v="0"/>
    <x v="3"/>
  </r>
  <r>
    <n v="3092"/>
    <x v="3145"/>
    <s v="Our goal is to purchase a theater on the Upper East Side of Manhattan that will act as a home for four theater companies."/>
    <n v="100000"/>
    <n v="1183.19"/>
    <x v="3"/>
    <x v="0"/>
    <s v="USD"/>
    <n v="1444946400"/>
    <x v="3151"/>
    <b v="0"/>
    <x v="262"/>
    <b v="0"/>
    <s v="theater/spaces"/>
    <x v="2558"/>
    <n v="56.342380952380957"/>
    <x v="3"/>
    <x v="12"/>
  </r>
  <r>
    <n v="502"/>
    <x v="3146"/>
    <s v="This Strawberry Bowl concept is the 1st of many episodes.  These episodes will be released in accordance with the harvest of the month."/>
    <n v="20000"/>
    <n v="230"/>
    <x v="3"/>
    <x v="0"/>
    <s v="USD"/>
    <n v="1332073025"/>
    <x v="3152"/>
    <b v="0"/>
    <x v="198"/>
    <b v="0"/>
    <s v="film &amp; video/animation"/>
    <x v="2559"/>
    <n v="57.5"/>
    <x v="4"/>
    <x v="28"/>
  </r>
  <r>
    <n v="937"/>
    <x v="3147"/>
    <s v="We've been invited to perform at Jazz Festival 2013. We must request funding to successfully manage this special invitation"/>
    <n v="3500"/>
    <n v="40"/>
    <x v="3"/>
    <x v="0"/>
    <s v="USD"/>
    <n v="1383509357"/>
    <x v="3153"/>
    <b v="0"/>
    <x v="312"/>
    <b v="0"/>
    <s v="music/jazz"/>
    <x v="2560"/>
    <n v="20"/>
    <x v="2"/>
    <x v="27"/>
  </r>
  <r>
    <n v="2684"/>
    <x v="3148"/>
    <s v="Not all wings are created equal. We believe ours take flight above the rest. Come judge for yourself. To us it Ain't No Thang..."/>
    <n v="70000"/>
    <n v="800"/>
    <x v="3"/>
    <x v="0"/>
    <s v="USD"/>
    <n v="1407621425"/>
    <x v="3154"/>
    <b v="0"/>
    <x v="198"/>
    <b v="0"/>
    <s v="food/food trucks"/>
    <x v="2560"/>
    <n v="200"/>
    <x v="7"/>
    <x v="37"/>
  </r>
  <r>
    <n v="1326"/>
    <x v="3149"/>
    <s v="StrikeTec will revolutionize both the boxing scene and fitness industry by allowing you to track the progress of hand speed and force."/>
    <n v="100000"/>
    <n v="1130"/>
    <x v="1"/>
    <x v="0"/>
    <s v="USD"/>
    <n v="1421348428"/>
    <x v="3155"/>
    <b v="0"/>
    <x v="234"/>
    <b v="0"/>
    <s v="technology/wearables"/>
    <x v="2561"/>
    <n v="102.72727272727273"/>
    <x v="0"/>
    <x v="3"/>
  </r>
  <r>
    <n v="1314"/>
    <x v="3150"/>
    <s v="CulBox is an Open Source wrist watch for Arduino with built in Bluetooth and bunch of Hi-Tech sensors and tons of features for Makers"/>
    <n v="180000"/>
    <n v="2028"/>
    <x v="1"/>
    <x v="0"/>
    <s v="USD"/>
    <n v="1477065860"/>
    <x v="3156"/>
    <b v="0"/>
    <x v="234"/>
    <b v="0"/>
    <s v="technology/wearables"/>
    <x v="2562"/>
    <n v="184.36363636363637"/>
    <x v="0"/>
    <x v="3"/>
  </r>
  <r>
    <n v="2764"/>
    <x v="3151"/>
    <s v="My Budding Bears are four teddy bears living in an enchanted garden sharing friendship, tea parties and delightful adventures."/>
    <n v="4000"/>
    <n v="45"/>
    <x v="3"/>
    <x v="0"/>
    <s v="USD"/>
    <n v="1338404400"/>
    <x v="3157"/>
    <b v="0"/>
    <x v="198"/>
    <b v="0"/>
    <s v="publishing/children's books"/>
    <x v="2563"/>
    <n v="11.25"/>
    <x v="5"/>
    <x v="32"/>
  </r>
  <r>
    <n v="1441"/>
    <x v="3152"/>
    <s v="Guru Granth Sahib; User Friendly. A book which captures the essence of the Guru Granth Sahib in modern English and also made digital."/>
    <n v="180000"/>
    <n v="2020"/>
    <x v="3"/>
    <x v="1"/>
    <s v="GBP"/>
    <n v="1441995769"/>
    <x v="3158"/>
    <b v="0"/>
    <x v="5"/>
    <b v="0"/>
    <s v="publishing/translations"/>
    <x v="2564"/>
    <n v="673.33333333333337"/>
    <x v="5"/>
    <x v="39"/>
  </r>
  <r>
    <n v="198"/>
    <x v="3153"/>
    <s v="Nine Lives is a story of one woman's survival of EIGHT near deaths and her love for one man as an influence to fight for the NINTH."/>
    <n v="25000"/>
    <n v="279"/>
    <x v="3"/>
    <x v="0"/>
    <s v="USD"/>
    <n v="1412500322"/>
    <x v="3159"/>
    <b v="0"/>
    <x v="460"/>
    <b v="0"/>
    <s v="film &amp; video/drama"/>
    <x v="2565"/>
    <n v="46.5"/>
    <x v="4"/>
    <x v="30"/>
  </r>
  <r>
    <n v="4099"/>
    <x v="3154"/>
    <s v="L.U.N.A. (Love, Understanding, Nurturing, and Awareness) is a non-profit organization dedicated to helping raise awareness for causes."/>
    <n v="4500"/>
    <n v="50"/>
    <x v="3"/>
    <x v="0"/>
    <s v="USD"/>
    <n v="1472847873"/>
    <x v="3160"/>
    <b v="0"/>
    <x v="215"/>
    <b v="0"/>
    <s v="theater/plays"/>
    <x v="2566"/>
    <n v="50"/>
    <x v="3"/>
    <x v="4"/>
  </r>
  <r>
    <n v="2749"/>
    <x v="3155"/>
    <s v="Self-publishing my children's book."/>
    <n v="10000"/>
    <n v="110"/>
    <x v="3"/>
    <x v="0"/>
    <s v="USD"/>
    <n v="1428171037"/>
    <x v="3161"/>
    <b v="0"/>
    <x v="312"/>
    <b v="0"/>
    <s v="publishing/children's books"/>
    <x v="2567"/>
    <n v="55"/>
    <x v="5"/>
    <x v="32"/>
  </r>
  <r>
    <n v="963"/>
    <x v="3156"/>
    <s v="WE are molding an educated, motivated, non violent GENERATION!"/>
    <n v="35000"/>
    <n v="377"/>
    <x v="3"/>
    <x v="0"/>
    <s v="USD"/>
    <n v="1476717319"/>
    <x v="3162"/>
    <b v="0"/>
    <x v="297"/>
    <b v="0"/>
    <s v="technology/wearables"/>
    <x v="2568"/>
    <n v="41.888888888888886"/>
    <x v="0"/>
    <x v="3"/>
  </r>
  <r>
    <n v="422"/>
    <x v="3157"/>
    <s v="Screen writers look to create animated trailer about Anti-Bullying and seek to produce an on-going series that addresses teen issues."/>
    <n v="40000"/>
    <n v="430"/>
    <x v="3"/>
    <x v="0"/>
    <s v="USD"/>
    <n v="1410416097"/>
    <x v="3163"/>
    <b v="0"/>
    <x v="233"/>
    <b v="0"/>
    <s v="film &amp; video/animation"/>
    <x v="2569"/>
    <n v="35.833333333333336"/>
    <x v="4"/>
    <x v="28"/>
  </r>
  <r>
    <n v="695"/>
    <x v="3158"/>
    <s v="Unique small wearable personal air conditioning device that provides the user a 10-15 degree environmental difference on his person."/>
    <n v="60000"/>
    <n v="636"/>
    <x v="3"/>
    <x v="0"/>
    <s v="USD"/>
    <n v="1414758620"/>
    <x v="3164"/>
    <b v="0"/>
    <x v="352"/>
    <b v="0"/>
    <s v="technology/wearables"/>
    <x v="2570"/>
    <n v="90.857142857142861"/>
    <x v="0"/>
    <x v="3"/>
  </r>
  <r>
    <n v="984"/>
    <x v="3159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65"/>
    <b v="0"/>
    <x v="5"/>
    <b v="0"/>
    <s v="technology/wearables"/>
    <x v="2570"/>
    <n v="35.333333333333336"/>
    <x v="0"/>
    <x v="3"/>
  </r>
  <r>
    <n v="1872"/>
    <x v="3160"/>
    <s v="A Top-View Action game where you play as Bob, the FIRST zombie to rise from the grave. Bring chaos to town, feast and don't die again."/>
    <n v="20000"/>
    <n v="212"/>
    <x v="3"/>
    <x v="0"/>
    <s v="USD"/>
    <n v="1435633602"/>
    <x v="3166"/>
    <b v="0"/>
    <x v="175"/>
    <b v="0"/>
    <s v="games/mobile games"/>
    <x v="2570"/>
    <n v="16.307692307692307"/>
    <x v="1"/>
    <x v="25"/>
  </r>
  <r>
    <n v="2748"/>
    <x v="3161"/>
    <s v="Interactive Book with Audio to learn the Ojibwe Language for Children.  Website, Ebook and more!"/>
    <n v="5000"/>
    <n v="53"/>
    <x v="3"/>
    <x v="0"/>
    <s v="USD"/>
    <n v="1472835802"/>
    <x v="3167"/>
    <b v="0"/>
    <x v="198"/>
    <b v="0"/>
    <s v="publishing/children's books"/>
    <x v="2570"/>
    <n v="13.25"/>
    <x v="5"/>
    <x v="32"/>
  </r>
  <r>
    <n v="4073"/>
    <x v="3162"/>
    <s v="OTHELLO, directed by Daniel Echevarria. A tragedy that highlights political corruption and the madness that can come out of love."/>
    <n v="3500"/>
    <n v="37"/>
    <x v="3"/>
    <x v="0"/>
    <s v="USD"/>
    <n v="1431144000"/>
    <x v="3168"/>
    <b v="0"/>
    <x v="312"/>
    <b v="0"/>
    <s v="theater/plays"/>
    <x v="2571"/>
    <n v="18.5"/>
    <x v="3"/>
    <x v="4"/>
  </r>
  <r>
    <n v="2509"/>
    <x v="3163"/>
    <s v="Relax in a new Cheesecake Lounge in London, serving freshly made cheesecakes, all day and all night, along with great coffees and teas."/>
    <n v="95000"/>
    <n v="1000"/>
    <x v="3"/>
    <x v="1"/>
    <s v="GBP"/>
    <n v="1429554349"/>
    <x v="3169"/>
    <b v="0"/>
    <x v="24"/>
    <b v="0"/>
    <s v="food/restaurants"/>
    <x v="2572"/>
    <n v="35.714285714285715"/>
    <x v="7"/>
    <x v="40"/>
  </r>
  <r>
    <n v="1092"/>
    <x v="3164"/>
    <s v="toggleme. is the next breakout mobile game.Addictive gameplay, phenomenal design, real life rewards for achievements, and a great story"/>
    <n v="2000"/>
    <n v="21"/>
    <x v="3"/>
    <x v="0"/>
    <s v="USD"/>
    <n v="1357432638"/>
    <x v="3170"/>
    <b v="0"/>
    <x v="352"/>
    <b v="0"/>
    <s v="games/video games"/>
    <x v="2573"/>
    <n v="3"/>
    <x v="1"/>
    <x v="29"/>
  </r>
  <r>
    <n v="2890"/>
    <x v="3165"/>
    <s v="This Theological Comedy tells a story of when seemingly similar beliefs are discovered to be worlds apart; Damnation-Southern Style."/>
    <n v="2000"/>
    <n v="21"/>
    <x v="3"/>
    <x v="0"/>
    <s v="USD"/>
    <n v="1407553200"/>
    <x v="3171"/>
    <b v="0"/>
    <x v="5"/>
    <b v="0"/>
    <s v="theater/plays"/>
    <x v="2573"/>
    <n v="7"/>
    <x v="3"/>
    <x v="4"/>
  </r>
  <r>
    <n v="4017"/>
    <x v="3166"/>
    <s v="The true story of the romantic entanglements of Mary Shelley's parents. Anarchist; William Godwin &amp;, 1st feminist; Mary Wollstonecraft."/>
    <n v="10000"/>
    <n v="105"/>
    <x v="3"/>
    <x v="0"/>
    <s v="USD"/>
    <n v="1409846874"/>
    <x v="3172"/>
    <b v="0"/>
    <x v="312"/>
    <b v="0"/>
    <s v="theater/plays"/>
    <x v="2573"/>
    <n v="52.5"/>
    <x v="3"/>
    <x v="4"/>
  </r>
  <r>
    <n v="621"/>
    <x v="3167"/>
    <s v="Creating a web portal to train law enforcement departments on how to handle dogs and a directory and profile system for our dog's."/>
    <n v="25000"/>
    <n v="261"/>
    <x v="1"/>
    <x v="0"/>
    <s v="USD"/>
    <n v="1467934937"/>
    <x v="3173"/>
    <b v="0"/>
    <x v="5"/>
    <b v="0"/>
    <s v="technology/web"/>
    <x v="2574"/>
    <n v="87"/>
    <x v="0"/>
    <x v="38"/>
  </r>
  <r>
    <n v="1918"/>
    <x v="3168"/>
    <s v="Repel Japanese beetles and garden pests. Grow organic fruit and vegetables to help the environment, one plant at a time."/>
    <n v="25000"/>
    <n v="260"/>
    <x v="3"/>
    <x v="0"/>
    <s v="USD"/>
    <n v="1407869851"/>
    <x v="3174"/>
    <b v="0"/>
    <x v="297"/>
    <b v="0"/>
    <s v="technology/gadgets"/>
    <x v="2575"/>
    <n v="28.888888888888889"/>
    <x v="0"/>
    <x v="31"/>
  </r>
  <r>
    <n v="470"/>
    <x v="3169"/>
    <s v="Glippets is a fun comic strip and animation that features cute aliens taking up residence next door!   See the strip at glippets.com"/>
    <n v="5000"/>
    <n v="51"/>
    <x v="3"/>
    <x v="0"/>
    <s v="USD"/>
    <n v="1389844800"/>
    <x v="3175"/>
    <b v="0"/>
    <x v="312"/>
    <b v="0"/>
    <s v="film &amp; video/animation"/>
    <x v="2576"/>
    <n v="25.5"/>
    <x v="4"/>
    <x v="28"/>
  </r>
  <r>
    <n v="1703"/>
    <x v="3170"/>
    <s v="I would love for you to be a part of helping me raise money for music and video production to launch my first Worship album!"/>
    <n v="5000"/>
    <n v="51"/>
    <x v="3"/>
    <x v="0"/>
    <s v="USD"/>
    <n v="1441003537"/>
    <x v="3176"/>
    <b v="0"/>
    <x v="312"/>
    <b v="0"/>
    <s v="music/faith"/>
    <x v="2576"/>
    <n v="25.5"/>
    <x v="2"/>
    <x v="21"/>
  </r>
  <r>
    <n v="3192"/>
    <x v="3171"/>
    <s v="This project challenges social issues affecting young people in areas of deprivation within the Belfast area (Northern Ireland)."/>
    <n v="10000"/>
    <n v="102"/>
    <x v="3"/>
    <x v="1"/>
    <s v="GBP"/>
    <n v="1425160800"/>
    <x v="3177"/>
    <b v="0"/>
    <x v="278"/>
    <b v="0"/>
    <s v="theater/musical"/>
    <x v="2576"/>
    <n v="12.75"/>
    <x v="3"/>
    <x v="20"/>
  </r>
  <r>
    <n v="568"/>
    <x v="3172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78"/>
    <b v="0"/>
    <x v="78"/>
    <b v="0"/>
    <s v="technology/web"/>
    <x v="2577"/>
    <n v="49"/>
    <x v="0"/>
    <x v="38"/>
  </r>
  <r>
    <n v="584"/>
    <x v="3173"/>
    <s v="Script Call takes your presentation from the wall to your audience; from your device to theirs."/>
    <n v="1000"/>
    <n v="10"/>
    <x v="3"/>
    <x v="0"/>
    <s v="USD"/>
    <n v="1426522316"/>
    <x v="3179"/>
    <b v="0"/>
    <x v="312"/>
    <b v="0"/>
    <s v="technology/web"/>
    <x v="2577"/>
    <n v="5"/>
    <x v="0"/>
    <x v="38"/>
  </r>
  <r>
    <n v="620"/>
    <x v="3174"/>
    <s v="iShopGreen.ca is an online marketplace that connects consumers and suppliers with green products &amp; services"/>
    <n v="30000"/>
    <n v="300"/>
    <x v="1"/>
    <x v="7"/>
    <s v="CAD"/>
    <n v="1408986738"/>
    <x v="3180"/>
    <b v="0"/>
    <x v="215"/>
    <b v="0"/>
    <s v="technology/web"/>
    <x v="2577"/>
    <n v="300"/>
    <x v="0"/>
    <x v="38"/>
  </r>
  <r>
    <n v="884"/>
    <x v="3175"/>
    <s v="We need to hire an animal trainer to have a chimpanzee actor perform in our music video with us!"/>
    <n v="2000"/>
    <n v="20"/>
    <x v="3"/>
    <x v="0"/>
    <s v="USD"/>
    <n v="1336789860"/>
    <x v="3181"/>
    <b v="0"/>
    <x v="312"/>
    <b v="0"/>
    <s v="music/indie rock"/>
    <x v="2577"/>
    <n v="10"/>
    <x v="2"/>
    <x v="13"/>
  </r>
  <r>
    <n v="1053"/>
    <x v="3176"/>
    <s v="How well do you know the stranger walking past you or the neighbor up the street? Extraordinary stories told by everyday people."/>
    <n v="1500"/>
    <n v="15"/>
    <x v="1"/>
    <x v="0"/>
    <s v="USD"/>
    <n v="1488773332"/>
    <x v="3182"/>
    <b v="0"/>
    <x v="215"/>
    <b v="0"/>
    <s v="journalism/audio"/>
    <x v="2577"/>
    <n v="15"/>
    <x v="8"/>
    <x v="23"/>
  </r>
  <r>
    <n v="1060"/>
    <x v="3177"/>
    <s v="Reality Check is a weekly Internet Radio Show. Along with my co-host and engineer we discuss the issues of the day relevant to you!."/>
    <n v="5000"/>
    <n v="50"/>
    <x v="1"/>
    <x v="0"/>
    <s v="USD"/>
    <n v="1429134893"/>
    <x v="3183"/>
    <b v="0"/>
    <x v="215"/>
    <b v="0"/>
    <s v="journalism/audio"/>
    <x v="2577"/>
    <n v="50"/>
    <x v="8"/>
    <x v="23"/>
  </r>
  <r>
    <n v="1989"/>
    <x v="3178"/>
    <s v="Creating an awareness for infertility through photographing families and showcasing the real faces of infertility."/>
    <n v="5000"/>
    <n v="50"/>
    <x v="3"/>
    <x v="0"/>
    <s v="USD"/>
    <n v="1481473208"/>
    <x v="3184"/>
    <b v="0"/>
    <x v="215"/>
    <b v="0"/>
    <s v="photography/people"/>
    <x v="2577"/>
    <n v="50"/>
    <x v="6"/>
    <x v="35"/>
  </r>
  <r>
    <n v="2565"/>
    <x v="3179"/>
    <s v="The Sketchy Pelican. Is my vision to bring raw, honest, soulful, creative, thoght provoking cuisine to food truck form"/>
    <n v="10000"/>
    <n v="100"/>
    <x v="1"/>
    <x v="0"/>
    <s v="USD"/>
    <n v="1462827000"/>
    <x v="3185"/>
    <b v="0"/>
    <x v="215"/>
    <b v="0"/>
    <s v="food/food trucks"/>
    <x v="2577"/>
    <n v="100"/>
    <x v="7"/>
    <x v="37"/>
  </r>
  <r>
    <n v="2641"/>
    <x v="3180"/>
    <s v="Building a Flying saucer that has Artificial Intelligent made from sea shell."/>
    <n v="1500"/>
    <n v="15"/>
    <x v="3"/>
    <x v="0"/>
    <s v="USD"/>
    <n v="1410811740"/>
    <x v="3186"/>
    <b v="0"/>
    <x v="215"/>
    <b v="0"/>
    <s v="technology/space exploration"/>
    <x v="2577"/>
    <n v="15"/>
    <x v="0"/>
    <x v="5"/>
  </r>
  <r>
    <n v="2841"/>
    <x v="3181"/>
    <s v="1920's London; two brothers try to make a name for themselves in the underground crime world but encounter a ruthless Irish mob boss."/>
    <n v="1000"/>
    <n v="10"/>
    <x v="3"/>
    <x v="1"/>
    <s v="GBP"/>
    <n v="1450032297"/>
    <x v="3187"/>
    <b v="0"/>
    <x v="215"/>
    <b v="0"/>
    <s v="theater/plays"/>
    <x v="2577"/>
    <n v="10"/>
    <x v="3"/>
    <x v="4"/>
  </r>
  <r>
    <n v="2849"/>
    <x v="3182"/>
    <s v="NonSens!cal tackles the struggles of four people with mental health issues/disorders inspired by A.A Milne's Winnie the Pooh"/>
    <n v="500"/>
    <n v="5"/>
    <x v="3"/>
    <x v="1"/>
    <s v="GBP"/>
    <n v="1461406600"/>
    <x v="3188"/>
    <b v="0"/>
    <x v="215"/>
    <b v="0"/>
    <s v="theater/plays"/>
    <x v="2577"/>
    <n v="5"/>
    <x v="3"/>
    <x v="4"/>
  </r>
  <r>
    <n v="2944"/>
    <x v="3183"/>
    <s v="Our vision: build and operate a Theater Arts Center for south-central Washington state in Goldendale."/>
    <n v="10000"/>
    <n v="100"/>
    <x v="3"/>
    <x v="0"/>
    <s v="USD"/>
    <n v="1433714198"/>
    <x v="3189"/>
    <b v="0"/>
    <x v="215"/>
    <b v="0"/>
    <s v="theater/spaces"/>
    <x v="2577"/>
    <n v="100"/>
    <x v="3"/>
    <x v="12"/>
  </r>
  <r>
    <n v="3747"/>
    <x v="3184"/>
    <s v="The world premiere of an astonishing new play by acclaimed writer Atiha Sen Gupta."/>
    <n v="2500"/>
    <n v="25"/>
    <x v="3"/>
    <x v="1"/>
    <s v="GBP"/>
    <n v="1436137140"/>
    <x v="3190"/>
    <b v="0"/>
    <x v="215"/>
    <b v="0"/>
    <s v="theater/plays"/>
    <x v="2577"/>
    <n v="25"/>
    <x v="3"/>
    <x v="4"/>
  </r>
  <r>
    <n v="3794"/>
    <x v="3185"/>
    <s v="Local boy turned producer returns with a brand new show, another talented cast, dazzling costumes and brand new set! Please support!"/>
    <n v="5000"/>
    <n v="50"/>
    <x v="3"/>
    <x v="1"/>
    <s v="GBP"/>
    <n v="1433685354"/>
    <x v="3191"/>
    <b v="0"/>
    <x v="215"/>
    <b v="0"/>
    <s v="theater/musical"/>
    <x v="2577"/>
    <n v="50"/>
    <x v="3"/>
    <x v="20"/>
  </r>
  <r>
    <n v="3927"/>
    <x v="3186"/>
    <s v="Brand new graduate theater company 'FMP Theatre' proudly presents the definitive WW1 play, Journey's End, with a little help from you."/>
    <n v="2500"/>
    <n v="25"/>
    <x v="3"/>
    <x v="1"/>
    <s v="GBP"/>
    <n v="1407565504"/>
    <x v="3192"/>
    <b v="0"/>
    <x v="312"/>
    <b v="0"/>
    <s v="theater/plays"/>
    <x v="2577"/>
    <n v="12.5"/>
    <x v="3"/>
    <x v="4"/>
  </r>
  <r>
    <n v="4068"/>
    <x v="3187"/>
    <s v="Be a PRODUCER of the Original stage play BELLE DAME SANS MERCI by Michael Fenlason! :-) :-( !"/>
    <n v="3495"/>
    <n v="34.950000000000003"/>
    <x v="3"/>
    <x v="0"/>
    <s v="USD"/>
    <n v="1484348700"/>
    <x v="3193"/>
    <b v="0"/>
    <x v="215"/>
    <b v="0"/>
    <s v="theater/plays"/>
    <x v="2577"/>
    <n v="34.950000000000003"/>
    <x v="3"/>
    <x v="4"/>
  </r>
  <r>
    <n v="2599"/>
    <x v="3188"/>
    <s v="The Empty Ramekins Catering Group is looking for your help to start up in Miami Florida!!!!"/>
    <n v="9041"/>
    <n v="90"/>
    <x v="3"/>
    <x v="0"/>
    <s v="USD"/>
    <n v="1407089147"/>
    <x v="3194"/>
    <b v="0"/>
    <x v="78"/>
    <b v="0"/>
    <s v="food/food trucks"/>
    <x v="2578"/>
    <n v="18"/>
    <x v="7"/>
    <x v="37"/>
  </r>
  <r>
    <n v="705"/>
    <x v="3189"/>
    <s v="The closest thing ever to the Holy Grail of wearables technology"/>
    <n v="100000"/>
    <n v="977"/>
    <x v="3"/>
    <x v="14"/>
    <s v="EUR"/>
    <n v="1484999278"/>
    <x v="3195"/>
    <b v="0"/>
    <x v="78"/>
    <b v="0"/>
    <s v="technology/wearables"/>
    <x v="2579"/>
    <n v="195.4"/>
    <x v="0"/>
    <x v="3"/>
  </r>
  <r>
    <n v="608"/>
    <x v="3190"/>
    <s v="A website that hosts virtual desktops. Simply log in and the cloud will enhance the power of your local computer or smart device"/>
    <n v="150000"/>
    <n v="1461"/>
    <x v="1"/>
    <x v="0"/>
    <s v="USD"/>
    <n v="1434405980"/>
    <x v="3196"/>
    <b v="0"/>
    <x v="78"/>
    <b v="0"/>
    <s v="technology/web"/>
    <x v="2580"/>
    <n v="292.2"/>
    <x v="0"/>
    <x v="38"/>
  </r>
  <r>
    <n v="3971"/>
    <x v="3191"/>
    <s v="The timeless story of the struggling actor, the faithful agent and   the reality of what constitutes success and failure in Hollywood."/>
    <n v="14000"/>
    <n v="136"/>
    <x v="3"/>
    <x v="0"/>
    <s v="USD"/>
    <n v="1405947126"/>
    <x v="3197"/>
    <b v="0"/>
    <x v="460"/>
    <b v="0"/>
    <s v="theater/plays"/>
    <x v="2581"/>
    <n v="22.666666666666668"/>
    <x v="3"/>
    <x v="4"/>
  </r>
  <r>
    <n v="3140"/>
    <x v="3192"/>
    <s v="ReminiSens offers an Enchanting Time Travel experience: have diner at the court of Versailles and interact with the nobles of the time!"/>
    <n v="10000"/>
    <n v="96"/>
    <x v="2"/>
    <x v="3"/>
    <s v="EUR"/>
    <n v="1491581703"/>
    <x v="3198"/>
    <b v="0"/>
    <x v="198"/>
    <b v="0"/>
    <s v="theater/plays"/>
    <x v="2582"/>
    <n v="24"/>
    <x v="3"/>
    <x v="4"/>
  </r>
  <r>
    <n v="661"/>
    <x v="3193"/>
    <s v="AirString keeps your AirPods from getting lost by keeping the pair together with a  durable and premium quality string."/>
    <n v="10000"/>
    <n v="95"/>
    <x v="3"/>
    <x v="0"/>
    <s v="USD"/>
    <n v="1477236559"/>
    <x v="3199"/>
    <b v="0"/>
    <x v="297"/>
    <b v="0"/>
    <s v="technology/wearables"/>
    <x v="2583"/>
    <n v="10.555555555555555"/>
    <x v="0"/>
    <x v="3"/>
  </r>
  <r>
    <n v="149"/>
    <x v="3194"/>
    <s v="A provocatively mind-bending sci-fi thriller, this short film project examines opposites and the balance of the universe. #Dichotomy"/>
    <n v="10000"/>
    <n v="92"/>
    <x v="1"/>
    <x v="0"/>
    <s v="USD"/>
    <n v="1419494400"/>
    <x v="3200"/>
    <b v="0"/>
    <x v="460"/>
    <b v="0"/>
    <s v="film &amp; video/science fiction"/>
    <x v="2584"/>
    <n v="15.333333333333334"/>
    <x v="4"/>
    <x v="22"/>
  </r>
  <r>
    <n v="557"/>
    <x v="3195"/>
    <s v="The world's first interactive global domestic violence platform which connects victims, NGO's, policy-makers and researchers."/>
    <n v="150000"/>
    <n v="1366"/>
    <x v="3"/>
    <x v="2"/>
    <s v="EUR"/>
    <n v="1480721803"/>
    <x v="3201"/>
    <b v="0"/>
    <x v="135"/>
    <b v="0"/>
    <s v="technology/web"/>
    <x v="2585"/>
    <n v="68.3"/>
    <x v="0"/>
    <x v="38"/>
  </r>
  <r>
    <n v="1229"/>
    <x v="3196"/>
    <s v="Bollywood composer Vanraj Bhatia, age 86, has written an opera based on a myth from the epic Mahabhatata. Presented in Queens May 11&amp;12"/>
    <n v="2750"/>
    <n v="25"/>
    <x v="1"/>
    <x v="0"/>
    <s v="USD"/>
    <n v="1334592000"/>
    <x v="3202"/>
    <b v="0"/>
    <x v="215"/>
    <b v="0"/>
    <s v="music/world music"/>
    <x v="2586"/>
    <n v="25"/>
    <x v="2"/>
    <x v="33"/>
  </r>
  <r>
    <n v="3941"/>
    <x v="3197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203"/>
    <b v="0"/>
    <x v="312"/>
    <b v="0"/>
    <s v="theater/plays"/>
    <x v="2586"/>
    <n v="25"/>
    <x v="3"/>
    <x v="4"/>
  </r>
  <r>
    <n v="2866"/>
    <x v="3198"/>
    <s v="The reality is dark, sinister. The milieu is not as friendly as it claims. What is this place? Where is it? Is it your local church?"/>
    <n v="5000"/>
    <n v="45"/>
    <x v="3"/>
    <x v="0"/>
    <s v="USD"/>
    <n v="1476482400"/>
    <x v="3204"/>
    <b v="0"/>
    <x v="312"/>
    <b v="0"/>
    <s v="theater/plays"/>
    <x v="2587"/>
    <n v="22.5"/>
    <x v="3"/>
    <x v="4"/>
  </r>
  <r>
    <n v="2652"/>
    <x v="3199"/>
    <s v="We're looking to set an Australian Amateur Rocketry record of 100 000 ft. You are invited on this 4500km per hour ride into history"/>
    <n v="100000"/>
    <n v="885"/>
    <x v="1"/>
    <x v="6"/>
    <s v="AUD"/>
    <n v="1418183325"/>
    <x v="3205"/>
    <b v="0"/>
    <x v="234"/>
    <b v="0"/>
    <s v="technology/space exploration"/>
    <x v="2588"/>
    <n v="80.454545454545453"/>
    <x v="0"/>
    <x v="5"/>
  </r>
  <r>
    <n v="2869"/>
    <x v="3200"/>
    <s v="We provide performing arts training and experience to young people of low income families in NYC, building confidence and self esteem"/>
    <n v="20000"/>
    <n v="177"/>
    <x v="3"/>
    <x v="0"/>
    <s v="USD"/>
    <n v="1468937681"/>
    <x v="3206"/>
    <b v="0"/>
    <x v="78"/>
    <b v="0"/>
    <s v="theater/plays"/>
    <x v="2588"/>
    <n v="35.4"/>
    <x v="3"/>
    <x v="4"/>
  </r>
  <r>
    <n v="2648"/>
    <x v="3201"/>
    <s v="Calvert Co 1977 planetarium acquired by Spaceflight America! Education science program star projector needs overhaul, upgrade, repairs!"/>
    <n v="12000"/>
    <n v="106"/>
    <x v="1"/>
    <x v="0"/>
    <s v="USD"/>
    <n v="1457543360"/>
    <x v="3207"/>
    <b v="0"/>
    <x v="460"/>
    <b v="0"/>
    <s v="technology/space exploration"/>
    <x v="2589"/>
    <n v="17.666666666666668"/>
    <x v="0"/>
    <x v="5"/>
  </r>
  <r>
    <n v="1719"/>
    <x v="3202"/>
    <s v="Building the foundation for a great work! Join us on our journey to bring a fresh approach to ministry through song and testimony!"/>
    <n v="4000"/>
    <n v="35"/>
    <x v="3"/>
    <x v="0"/>
    <s v="USD"/>
    <n v="1410958191"/>
    <x v="3208"/>
    <b v="0"/>
    <x v="5"/>
    <b v="0"/>
    <s v="music/faith"/>
    <x v="2590"/>
    <n v="11.666666666666666"/>
    <x v="2"/>
    <x v="21"/>
  </r>
  <r>
    <n v="704"/>
    <x v="3203"/>
    <s v="Turn you helmet into the safest helmet and don't worry about a thing,you will always have the right fit!!"/>
    <n v="55000"/>
    <n v="481"/>
    <x v="3"/>
    <x v="7"/>
    <s v="CAD"/>
    <n v="1487565468"/>
    <x v="3209"/>
    <b v="0"/>
    <x v="198"/>
    <b v="0"/>
    <s v="technology/wearables"/>
    <x v="2591"/>
    <n v="120.25"/>
    <x v="0"/>
    <x v="3"/>
  </r>
  <r>
    <n v="2680"/>
    <x v="3204"/>
    <s v="iHeartPillow, Connecting loved ones"/>
    <n v="32000"/>
    <n v="276"/>
    <x v="3"/>
    <x v="8"/>
    <s v="EUR"/>
    <n v="1459915491"/>
    <x v="3210"/>
    <b v="0"/>
    <x v="198"/>
    <b v="0"/>
    <s v="technology/makerspaces"/>
    <x v="2592"/>
    <n v="69"/>
    <x v="0"/>
    <x v="19"/>
  </r>
  <r>
    <n v="226"/>
    <x v="3205"/>
    <s v="A TRUE STORY OF DOMESTIC VILOLENCE THAT SEEKS TO OFFER THE VIEWER OUTLEST OF SUPPORT."/>
    <n v="29000"/>
    <n v="250"/>
    <x v="3"/>
    <x v="1"/>
    <s v="GBP"/>
    <n v="1433064540"/>
    <x v="3211"/>
    <b v="0"/>
    <x v="312"/>
    <b v="0"/>
    <s v="film &amp; video/drama"/>
    <x v="2593"/>
    <n v="125"/>
    <x v="4"/>
    <x v="30"/>
  </r>
  <r>
    <n v="912"/>
    <x v="3206"/>
    <s v="My new album will be called Triad, an album of original music performed by me &amp; guest musical artists."/>
    <n v="3500"/>
    <n v="30"/>
    <x v="3"/>
    <x v="0"/>
    <s v="USD"/>
    <n v="1355197047"/>
    <x v="3212"/>
    <b v="0"/>
    <x v="312"/>
    <b v="0"/>
    <s v="music/jazz"/>
    <x v="2594"/>
    <n v="15"/>
    <x v="2"/>
    <x v="27"/>
  </r>
  <r>
    <n v="1454"/>
    <x v="3207"/>
    <s v="Our Beginner's Guide to Fibromyalgia is to be translated into English. Endorsed by leading Rheumatology &amp; Psychology Societies in Spain"/>
    <n v="1750"/>
    <n v="15"/>
    <x v="1"/>
    <x v="8"/>
    <s v="EUR"/>
    <n v="1461535140"/>
    <x v="3213"/>
    <b v="0"/>
    <x v="215"/>
    <b v="0"/>
    <s v="publishing/translations"/>
    <x v="2594"/>
    <n v="15"/>
    <x v="5"/>
    <x v="39"/>
  </r>
  <r>
    <n v="683"/>
    <x v="3208"/>
    <s v="Mist Buddy is a remote controlled misting system, powered by a rechargeable battery with misting/sipping tip for complete coolness."/>
    <n v="35000"/>
    <n v="298"/>
    <x v="3"/>
    <x v="0"/>
    <s v="USD"/>
    <n v="1477949764"/>
    <x v="3214"/>
    <b v="0"/>
    <x v="5"/>
    <b v="0"/>
    <s v="technology/wearables"/>
    <x v="2595"/>
    <n v="99.333333333333329"/>
    <x v="0"/>
    <x v="3"/>
  </r>
  <r>
    <n v="773"/>
    <x v="3209"/>
    <s v="The Mortis Chronicles is a hard hitting, thought provoking and action packed indie published series. You know you want to read!"/>
    <n v="3759"/>
    <n v="32"/>
    <x v="3"/>
    <x v="1"/>
    <s v="GBP"/>
    <n v="1431298860"/>
    <x v="3215"/>
    <b v="0"/>
    <x v="312"/>
    <b v="0"/>
    <s v="publishing/fiction"/>
    <x v="2596"/>
    <n v="16"/>
    <x v="5"/>
    <x v="26"/>
  </r>
  <r>
    <n v="2160"/>
    <x v="3210"/>
    <s v="An awesome side-scroller tower defense game.  Think &quot;Plants vs Zombies&quot; but from a side-on perspective."/>
    <n v="10000"/>
    <n v="85"/>
    <x v="3"/>
    <x v="0"/>
    <s v="USD"/>
    <n v="1337447105"/>
    <x v="3216"/>
    <b v="0"/>
    <x v="224"/>
    <b v="0"/>
    <s v="games/video games"/>
    <x v="2597"/>
    <n v="5.3125"/>
    <x v="1"/>
    <x v="29"/>
  </r>
  <r>
    <n v="2767"/>
    <x v="3211"/>
    <s v="An animated bedtime story with Dedka, Babka and the rest of the family working together on a BIG problem"/>
    <n v="4000"/>
    <n v="34"/>
    <x v="3"/>
    <x v="7"/>
    <s v="CAD"/>
    <n v="1439766050"/>
    <x v="3217"/>
    <b v="0"/>
    <x v="5"/>
    <b v="0"/>
    <s v="publishing/children's books"/>
    <x v="2597"/>
    <n v="11.333333333333334"/>
    <x v="5"/>
    <x v="32"/>
  </r>
  <r>
    <n v="2570"/>
    <x v="3212"/>
    <s v="A family run mobile wood fired pizza oven serving up unique artisan pizzas created by award winning Chef Brandon Mathias!"/>
    <n v="7000"/>
    <n v="59"/>
    <x v="1"/>
    <x v="0"/>
    <s v="USD"/>
    <n v="1486590035"/>
    <x v="3218"/>
    <b v="0"/>
    <x v="312"/>
    <b v="0"/>
    <s v="food/food trucks"/>
    <x v="2598"/>
    <n v="29.5"/>
    <x v="7"/>
    <x v="37"/>
  </r>
  <r>
    <n v="3079"/>
    <x v="3213"/>
    <s v="We desire to purchase a portion of Hell, in Michigan just outside of Detroit, to create a world-class performance art space.  Join us."/>
    <n v="1333666"/>
    <n v="11226"/>
    <x v="3"/>
    <x v="0"/>
    <s v="USD"/>
    <n v="1427040435"/>
    <x v="3219"/>
    <b v="0"/>
    <x v="295"/>
    <b v="0"/>
    <s v="theater/spaces"/>
    <x v="2599"/>
    <n v="415.77777777777777"/>
    <x v="3"/>
    <x v="12"/>
  </r>
  <r>
    <n v="1579"/>
    <x v="3214"/>
    <s v="'Compilation of visual and literary art through fine art photography, graphic art, and poetry."/>
    <n v="3333"/>
    <n v="28"/>
    <x v="1"/>
    <x v="0"/>
    <s v="USD"/>
    <n v="1377734091"/>
    <x v="3220"/>
    <b v="0"/>
    <x v="312"/>
    <b v="0"/>
    <s v="publishing/art books"/>
    <x v="2600"/>
    <n v="14"/>
    <x v="5"/>
    <x v="36"/>
  </r>
  <r>
    <n v="953"/>
    <x v="3215"/>
    <s v="IRring is the worlds first universal remote control that fits on your finger and controls your TV, your lighting, and your life."/>
    <n v="15000"/>
    <n v="126"/>
    <x v="3"/>
    <x v="0"/>
    <s v="USD"/>
    <n v="1422158199"/>
    <x v="3221"/>
    <b v="0"/>
    <x v="78"/>
    <b v="0"/>
    <s v="technology/wearables"/>
    <x v="2601"/>
    <n v="25.2"/>
    <x v="0"/>
    <x v="3"/>
  </r>
  <r>
    <n v="2413"/>
    <x v="3216"/>
    <s v="Lone Pine Coffee Brewery will be a portable third-wave coffee shop available for wedding receptions and other events!"/>
    <n v="3000"/>
    <n v="25"/>
    <x v="3"/>
    <x v="0"/>
    <s v="USD"/>
    <n v="1401579000"/>
    <x v="3222"/>
    <b v="0"/>
    <x v="5"/>
    <b v="0"/>
    <s v="food/food trucks"/>
    <x v="2602"/>
    <n v="8.3333333333333339"/>
    <x v="7"/>
    <x v="37"/>
  </r>
  <r>
    <n v="3901"/>
    <x v="3217"/>
    <s v="&quot;De Lewe&quot; deals with the critical issues within today's youth. It reminds us that standing together is stronger than falling apart."/>
    <n v="3000"/>
    <n v="25"/>
    <x v="3"/>
    <x v="0"/>
    <s v="USD"/>
    <n v="1450554599"/>
    <x v="3223"/>
    <b v="0"/>
    <x v="215"/>
    <b v="0"/>
    <s v="theater/plays"/>
    <x v="2602"/>
    <n v="25"/>
    <x v="3"/>
    <x v="4"/>
  </r>
  <r>
    <n v="4021"/>
    <x v="3218"/>
    <s v="Help a group of actors end bigotry in Houston, TX by supporting a  full production of Angels in America."/>
    <n v="15000"/>
    <n v="125"/>
    <x v="3"/>
    <x v="0"/>
    <s v="USD"/>
    <n v="1414360358"/>
    <x v="3224"/>
    <b v="0"/>
    <x v="312"/>
    <b v="0"/>
    <s v="theater/plays"/>
    <x v="2602"/>
    <n v="62.5"/>
    <x v="3"/>
    <x v="4"/>
  </r>
  <r>
    <n v="4019"/>
    <x v="3219"/>
    <s v="Finally a crossover of the arts takes place! Theater &amp; LIVE Pro Wrestling. A unique story featuring TV Pro Wrestling without the TV."/>
    <n v="3500"/>
    <n v="29"/>
    <x v="3"/>
    <x v="0"/>
    <s v="USD"/>
    <n v="1460737680"/>
    <x v="3225"/>
    <b v="0"/>
    <x v="198"/>
    <b v="0"/>
    <s v="theater/plays"/>
    <x v="2603"/>
    <n v="7.25"/>
    <x v="3"/>
    <x v="4"/>
  </r>
  <r>
    <n v="454"/>
    <x v="3220"/>
    <s v="Itâ€™s an Action/Adventure Anime for The Yuusha Brave series, G1 Transformer, and the Fast and the Furious Fans!"/>
    <n v="10000"/>
    <n v="82"/>
    <x v="3"/>
    <x v="0"/>
    <s v="USD"/>
    <n v="1417007640"/>
    <x v="3226"/>
    <b v="0"/>
    <x v="78"/>
    <b v="0"/>
    <s v="film &amp; video/animation"/>
    <x v="2604"/>
    <n v="16.399999999999999"/>
    <x v="4"/>
    <x v="28"/>
  </r>
  <r>
    <n v="1083"/>
    <x v="3221"/>
    <s v="We want to take everything video game related people have seen since 1978 to now and turn it into the top gamer lounge in canada !"/>
    <n v="50000"/>
    <n v="410"/>
    <x v="3"/>
    <x v="7"/>
    <s v="CAD"/>
    <n v="1406994583"/>
    <x v="3227"/>
    <b v="0"/>
    <x v="215"/>
    <b v="0"/>
    <s v="games/video games"/>
    <x v="2604"/>
    <n v="410"/>
    <x v="1"/>
    <x v="29"/>
  </r>
  <r>
    <n v="1329"/>
    <x v="3222"/>
    <s v="Xtnd is a hands free multifunctional device for your tablet, cell phone, &amp; camera. It's also a convenient backpack for storage."/>
    <n v="50000"/>
    <n v="408"/>
    <x v="1"/>
    <x v="0"/>
    <s v="USD"/>
    <n v="1417501145"/>
    <x v="3228"/>
    <b v="0"/>
    <x v="297"/>
    <b v="0"/>
    <s v="technology/wearables"/>
    <x v="2605"/>
    <n v="45.333333333333336"/>
    <x v="0"/>
    <x v="3"/>
  </r>
  <r>
    <n v="872"/>
    <x v="3223"/>
    <s v="The Songs of Africa Ensemble embarks on their first Goodwill Africa Tour, to taste African music &amp; culture firsthand."/>
    <n v="8000"/>
    <n v="65"/>
    <x v="3"/>
    <x v="0"/>
    <s v="USD"/>
    <n v="1299786527"/>
    <x v="3229"/>
    <b v="0"/>
    <x v="312"/>
    <b v="0"/>
    <s v="music/jazz"/>
    <x v="2606"/>
    <n v="32.5"/>
    <x v="2"/>
    <x v="27"/>
  </r>
  <r>
    <n v="2150"/>
    <x v="3224"/>
    <s v="A pixel styled open world detective game."/>
    <n v="50000"/>
    <n v="405"/>
    <x v="3"/>
    <x v="12"/>
    <s v="NOK"/>
    <n v="1468392599"/>
    <x v="3230"/>
    <b v="0"/>
    <x v="198"/>
    <b v="0"/>
    <s v="games/video games"/>
    <x v="2607"/>
    <n v="101.25"/>
    <x v="1"/>
    <x v="29"/>
  </r>
  <r>
    <n v="508"/>
    <x v="3225"/>
    <s v="A stop-motion animated action packed adventure. Telling a great story with an even greater message. Join me and lets change the world."/>
    <n v="50000"/>
    <n v="400"/>
    <x v="3"/>
    <x v="0"/>
    <s v="USD"/>
    <n v="1337955240"/>
    <x v="3231"/>
    <b v="0"/>
    <x v="5"/>
    <b v="0"/>
    <s v="film &amp; video/animation"/>
    <x v="2608"/>
    <n v="133.33333333333334"/>
    <x v="4"/>
    <x v="28"/>
  </r>
  <r>
    <n v="569"/>
    <x v="3226"/>
    <s v="Mioti is an indie game marketplace that doubles as a community for developers to join networks and discuss projects."/>
    <n v="2500"/>
    <n v="20"/>
    <x v="3"/>
    <x v="7"/>
    <s v="CAD"/>
    <n v="1451679612"/>
    <x v="3232"/>
    <b v="0"/>
    <x v="215"/>
    <b v="0"/>
    <s v="technology/web"/>
    <x v="2608"/>
    <n v="20"/>
    <x v="0"/>
    <x v="38"/>
  </r>
  <r>
    <n v="881"/>
    <x v="3227"/>
    <s v="To raise funds to finish the latest album by Chris Reed and the Anime Raiders, called &quot;Deep City Diving&quot;"/>
    <n v="3750"/>
    <n v="30"/>
    <x v="3"/>
    <x v="0"/>
    <s v="USD"/>
    <n v="1326520886"/>
    <x v="3233"/>
    <b v="0"/>
    <x v="215"/>
    <b v="0"/>
    <s v="music/indie rock"/>
    <x v="2608"/>
    <n v="30"/>
    <x v="2"/>
    <x v="13"/>
  </r>
  <r>
    <n v="1232"/>
    <x v="3228"/>
    <s v="CD-Book w/ 26 original songs + illustrations + activities that WORK developing full literacy skills (language &amp; math) of preschoolers."/>
    <n v="5000"/>
    <n v="40"/>
    <x v="1"/>
    <x v="0"/>
    <s v="USD"/>
    <n v="1381090870"/>
    <x v="3234"/>
    <b v="0"/>
    <x v="215"/>
    <b v="0"/>
    <s v="music/world music"/>
    <x v="2608"/>
    <n v="40"/>
    <x v="2"/>
    <x v="33"/>
  </r>
  <r>
    <n v="2154"/>
    <x v="3229"/>
    <s v="A Real Time Strategy game based on Greek mythology in a fictional world."/>
    <n v="250"/>
    <n v="2"/>
    <x v="3"/>
    <x v="0"/>
    <s v="USD"/>
    <n v="1390921827"/>
    <x v="3235"/>
    <b v="0"/>
    <x v="312"/>
    <b v="0"/>
    <s v="games/video games"/>
    <x v="2608"/>
    <n v="1"/>
    <x v="1"/>
    <x v="29"/>
  </r>
  <r>
    <n v="2384"/>
    <x v="3230"/>
    <s v="We're seeking to reward our members for their social behavior. The members win on two levels- compensation and increased viral sharing!"/>
    <n v="1000"/>
    <n v="8"/>
    <x v="1"/>
    <x v="0"/>
    <s v="USD"/>
    <n v="1415932643"/>
    <x v="3236"/>
    <b v="0"/>
    <x v="278"/>
    <b v="0"/>
    <s v="technology/web"/>
    <x v="2608"/>
    <n v="1"/>
    <x v="0"/>
    <x v="38"/>
  </r>
  <r>
    <n v="2693"/>
    <x v="3231"/>
    <s v="I want to start a food truck that specializes in chili cheese dogs, using new kinds of meats, cheeses and toppings you wouldn't imagine"/>
    <n v="5000"/>
    <n v="40"/>
    <x v="3"/>
    <x v="0"/>
    <s v="USD"/>
    <n v="1407899966"/>
    <x v="3237"/>
    <b v="0"/>
    <x v="5"/>
    <b v="0"/>
    <s v="food/food trucks"/>
    <x v="2608"/>
    <n v="13.333333333333334"/>
    <x v="7"/>
    <x v="37"/>
  </r>
  <r>
    <n v="2901"/>
    <x v="3232"/>
    <s v="How can the visual age appreciate something that cant see? With these Audio Plays I will show you, if your willing to listen."/>
    <n v="750"/>
    <n v="6"/>
    <x v="3"/>
    <x v="0"/>
    <s v="USD"/>
    <n v="1423345339"/>
    <x v="3238"/>
    <b v="0"/>
    <x v="312"/>
    <b v="0"/>
    <s v="theater/plays"/>
    <x v="2608"/>
    <n v="3"/>
    <x v="3"/>
    <x v="4"/>
  </r>
  <r>
    <n v="3129"/>
    <x v="3233"/>
    <s v="The DE sheds light on the reality of what happens in college. Marcus Rashad created this play to help prepare future/current students"/>
    <n v="1250"/>
    <n v="10"/>
    <x v="2"/>
    <x v="0"/>
    <s v="USD"/>
    <n v="1492542819"/>
    <x v="3239"/>
    <b v="0"/>
    <x v="215"/>
    <b v="0"/>
    <s v="theater/plays"/>
    <x v="2608"/>
    <n v="10"/>
    <x v="3"/>
    <x v="4"/>
  </r>
  <r>
    <n v="964"/>
    <x v="3234"/>
    <s v="Tired of fumbling around for the audio controls on your phone?  Easily control your music with the GoMote and a click of your thumb."/>
    <n v="110000"/>
    <n v="879"/>
    <x v="3"/>
    <x v="7"/>
    <s v="CAD"/>
    <n v="1441119919"/>
    <x v="3240"/>
    <b v="0"/>
    <x v="231"/>
    <b v="0"/>
    <s v="technology/wearables"/>
    <x v="2609"/>
    <n v="30.310344827586206"/>
    <x v="0"/>
    <x v="3"/>
  </r>
  <r>
    <n v="713"/>
    <x v="3235"/>
    <s v="The first GPS tracker created entirely in Italy that allows you to know where your pet is located at any time throughout any device."/>
    <n v="25000"/>
    <n v="199"/>
    <x v="3"/>
    <x v="4"/>
    <s v="EUR"/>
    <n v="1465130532"/>
    <x v="3241"/>
    <b v="0"/>
    <x v="215"/>
    <b v="0"/>
    <s v="technology/wearables"/>
    <x v="2610"/>
    <n v="199"/>
    <x v="0"/>
    <x v="3"/>
  </r>
  <r>
    <n v="450"/>
    <x v="3236"/>
    <s v="Why do the moon and stars receive their light from the sun? Africa has a story to tell. Ananse and Kweku appear in this great folktale."/>
    <n v="50000"/>
    <n v="396"/>
    <x v="3"/>
    <x v="0"/>
    <s v="USD"/>
    <n v="1392417800"/>
    <x v="3242"/>
    <b v="0"/>
    <x v="352"/>
    <b v="0"/>
    <s v="film &amp; video/animation"/>
    <x v="2611"/>
    <n v="56.571428571428569"/>
    <x v="4"/>
    <x v="28"/>
  </r>
  <r>
    <n v="2903"/>
    <x v="3237"/>
    <s v="We are raising funds to rent a theater hall for a play to help educate teenagers and parents on the pitfalls teenagers currently face."/>
    <n v="5000"/>
    <n v="39"/>
    <x v="3"/>
    <x v="0"/>
    <s v="USD"/>
    <n v="1441771218"/>
    <x v="3243"/>
    <b v="0"/>
    <x v="198"/>
    <b v="0"/>
    <s v="theater/plays"/>
    <x v="2612"/>
    <n v="9.75"/>
    <x v="3"/>
    <x v="4"/>
  </r>
  <r>
    <n v="1436"/>
    <x v="3238"/>
    <s v="Help us to get www.mySurgery.de, an interactive eLearning-Website for general and visceral surgery, translated to english language."/>
    <n v="10000"/>
    <n v="77"/>
    <x v="3"/>
    <x v="2"/>
    <s v="EUR"/>
    <n v="1456043057"/>
    <x v="3244"/>
    <b v="0"/>
    <x v="312"/>
    <b v="0"/>
    <s v="publishing/translations"/>
    <x v="2613"/>
    <n v="38.5"/>
    <x v="5"/>
    <x v="39"/>
  </r>
  <r>
    <n v="2762"/>
    <x v="3239"/>
    <s v="How-to book of toys and games constructed from materials found in nature, recyclable and easily available."/>
    <n v="3250"/>
    <n v="25"/>
    <x v="3"/>
    <x v="0"/>
    <s v="USD"/>
    <n v="1332114795"/>
    <x v="3245"/>
    <b v="0"/>
    <x v="215"/>
    <b v="0"/>
    <s v="publishing/children's books"/>
    <x v="2614"/>
    <n v="25"/>
    <x v="5"/>
    <x v="32"/>
  </r>
  <r>
    <n v="423"/>
    <x v="3240"/>
    <s v="from the makers of COPS: Skyrim comes the Dark Brotherhood. a dramatic series created with Skyrim machinima."/>
    <n v="20000"/>
    <n v="153"/>
    <x v="3"/>
    <x v="0"/>
    <s v="USD"/>
    <n v="1370470430"/>
    <x v="3246"/>
    <b v="0"/>
    <x v="175"/>
    <b v="0"/>
    <s v="film &amp; video/animation"/>
    <x v="2615"/>
    <n v="11.76923076923077"/>
    <x v="4"/>
    <x v="28"/>
  </r>
  <r>
    <n v="1999"/>
    <x v="3241"/>
    <s v="This is a portrait photo project aiming to inspire women to explore themselves and live their passion"/>
    <n v="31000"/>
    <n v="236"/>
    <x v="3"/>
    <x v="1"/>
    <s v="GBP"/>
    <n v="1415882108"/>
    <x v="3247"/>
    <b v="0"/>
    <x v="352"/>
    <b v="0"/>
    <s v="photography/people"/>
    <x v="2616"/>
    <n v="33.714285714285715"/>
    <x v="6"/>
    <x v="35"/>
  </r>
  <r>
    <n v="466"/>
    <x v="3242"/>
    <s v="(Working storyboard for animated project) A multi-generational Knight that wages war on criminals and corrupt governments"/>
    <n v="10000"/>
    <n v="76"/>
    <x v="3"/>
    <x v="0"/>
    <s v="USD"/>
    <n v="1347057464"/>
    <x v="3248"/>
    <b v="0"/>
    <x v="78"/>
    <b v="0"/>
    <s v="film &amp; video/animation"/>
    <x v="2617"/>
    <n v="15.2"/>
    <x v="4"/>
    <x v="28"/>
  </r>
  <r>
    <n v="1155"/>
    <x v="3243"/>
    <s v="I am on a mission to offer as many people as I can a great healthy coffee, tea, and snacks by using healthy products and ingredients."/>
    <n v="25000"/>
    <n v="188"/>
    <x v="3"/>
    <x v="0"/>
    <s v="USD"/>
    <n v="1408040408"/>
    <x v="3249"/>
    <b v="0"/>
    <x v="278"/>
    <b v="0"/>
    <s v="food/food trucks"/>
    <x v="2618"/>
    <n v="23.5"/>
    <x v="7"/>
    <x v="37"/>
  </r>
  <r>
    <n v="718"/>
    <x v="3244"/>
    <s v="When every second matters, BioToo temporary tattoos get critical information to emergency personnel to help them help you."/>
    <n v="12000"/>
    <n v="90"/>
    <x v="3"/>
    <x v="0"/>
    <s v="USD"/>
    <n v="1487397540"/>
    <x v="3250"/>
    <b v="0"/>
    <x v="198"/>
    <b v="0"/>
    <s v="technology/wearables"/>
    <x v="2619"/>
    <n v="22.5"/>
    <x v="0"/>
    <x v="3"/>
  </r>
  <r>
    <n v="1492"/>
    <x v="3245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51"/>
    <b v="0"/>
    <x v="312"/>
    <b v="0"/>
    <s v="publishing/fiction"/>
    <x v="2619"/>
    <n v="15"/>
    <x v="5"/>
    <x v="26"/>
  </r>
  <r>
    <n v="2562"/>
    <x v="3246"/>
    <s v="Hail up - Wah gwaan ?_x000a_We are creating a foodtruck that will serve typical, traditional Jamaican jerk chicken/pork and more!"/>
    <n v="10000"/>
    <n v="75"/>
    <x v="1"/>
    <x v="2"/>
    <s v="EUR"/>
    <n v="1476189339"/>
    <x v="3252"/>
    <b v="0"/>
    <x v="5"/>
    <b v="0"/>
    <s v="food/food trucks"/>
    <x v="2619"/>
    <n v="25"/>
    <x v="7"/>
    <x v="37"/>
  </r>
  <r>
    <n v="1736"/>
    <x v="3247"/>
    <s v="A unique meditative album reflecting on the life of Christ, inviting Him into your presence"/>
    <n v="3000"/>
    <n v="22"/>
    <x v="3"/>
    <x v="0"/>
    <s v="USD"/>
    <n v="1447018833"/>
    <x v="3253"/>
    <b v="0"/>
    <x v="215"/>
    <b v="0"/>
    <s v="music/faith"/>
    <x v="2620"/>
    <n v="22"/>
    <x v="2"/>
    <x v="21"/>
  </r>
  <r>
    <n v="2159"/>
    <x v="3248"/>
    <s v="The world is dead, humans are nearly extinct._x000a_Vampires and Werewolves hunt the survivors. Zombies hunt us all._x000a_How will you survive?"/>
    <n v="3600"/>
    <n v="26"/>
    <x v="3"/>
    <x v="0"/>
    <s v="USD"/>
    <n v="1310837574"/>
    <x v="3254"/>
    <b v="0"/>
    <x v="312"/>
    <b v="0"/>
    <s v="games/video games"/>
    <x v="2621"/>
    <n v="13"/>
    <x v="1"/>
    <x v="29"/>
  </r>
  <r>
    <n v="220"/>
    <x v="3249"/>
    <s v="A Freelancer abandons everything to chase after his dream of being &quot;great&quot; escape to Bangkok and return to his home-world."/>
    <n v="50000"/>
    <n v="360"/>
    <x v="3"/>
    <x v="0"/>
    <s v="USD"/>
    <n v="1440101160"/>
    <x v="3255"/>
    <b v="0"/>
    <x v="5"/>
    <b v="0"/>
    <s v="film &amp; video/drama"/>
    <x v="2622"/>
    <n v="120"/>
    <x v="4"/>
    <x v="30"/>
  </r>
  <r>
    <n v="2326"/>
    <x v="3250"/>
    <s v="The Savage Wienerâ„¢ launched last Summer.  Our Premium wieners are already a hit, our next project is The Ultimate Steak Hot Dog."/>
    <n v="15000"/>
    <n v="108"/>
    <x v="2"/>
    <x v="0"/>
    <s v="USD"/>
    <n v="1493571600"/>
    <x v="3256"/>
    <b v="0"/>
    <x v="215"/>
    <b v="0"/>
    <s v="food/small batch"/>
    <x v="2622"/>
    <n v="108"/>
    <x v="7"/>
    <x v="11"/>
  </r>
  <r>
    <n v="2761"/>
    <x v="3251"/>
    <s v="Help me give away 500 copies of my picture book so more kids will know US geography!"/>
    <n v="5000"/>
    <n v="36"/>
    <x v="3"/>
    <x v="0"/>
    <s v="USD"/>
    <n v="1357176693"/>
    <x v="3257"/>
    <b v="0"/>
    <x v="198"/>
    <b v="0"/>
    <s v="publishing/children's books"/>
    <x v="2622"/>
    <n v="9"/>
    <x v="5"/>
    <x v="32"/>
  </r>
  <r>
    <n v="153"/>
    <x v="3252"/>
    <s v="What would you do if you face something beyond your understanding? If someone you loved disappeared without a trace?"/>
    <n v="50000"/>
    <n v="359"/>
    <x v="1"/>
    <x v="0"/>
    <s v="USD"/>
    <n v="1417532644"/>
    <x v="3258"/>
    <b v="0"/>
    <x v="183"/>
    <b v="0"/>
    <s v="film &amp; video/science fiction"/>
    <x v="2623"/>
    <n v="35.9"/>
    <x v="4"/>
    <x v="22"/>
  </r>
  <r>
    <n v="2401"/>
    <x v="3253"/>
    <s v="A &quot;Hypo-allergenic&quot; food cart that specializes in making traditional Indian Meals with a delicious American flavor combination."/>
    <n v="28000"/>
    <n v="201"/>
    <x v="3"/>
    <x v="0"/>
    <s v="USD"/>
    <n v="1457207096"/>
    <x v="3259"/>
    <b v="0"/>
    <x v="297"/>
    <b v="0"/>
    <s v="food/food trucks"/>
    <x v="2624"/>
    <n v="22.333333333333332"/>
    <x v="7"/>
    <x v="37"/>
  </r>
  <r>
    <n v="574"/>
    <x v="3254"/>
    <s v="Grow your YouTube channel and increase your audience by allowing multi uploads, shares and interaction from a single simple interface."/>
    <n v="11180"/>
    <n v="80"/>
    <x v="3"/>
    <x v="1"/>
    <s v="GBP"/>
    <n v="1476873507"/>
    <x v="3260"/>
    <b v="0"/>
    <x v="198"/>
    <b v="0"/>
    <s v="technology/web"/>
    <x v="2625"/>
    <n v="20"/>
    <x v="0"/>
    <x v="38"/>
  </r>
  <r>
    <n v="1483"/>
    <x v="3255"/>
    <s v="When three social outcasts discover that Fictional characters are invading their world, they must form a team to stop this evil force."/>
    <n v="7000"/>
    <n v="50"/>
    <x v="3"/>
    <x v="0"/>
    <s v="USD"/>
    <n v="1469162275"/>
    <x v="3261"/>
    <b v="0"/>
    <x v="312"/>
    <b v="0"/>
    <s v="publishing/fiction"/>
    <x v="2626"/>
    <n v="25"/>
    <x v="5"/>
    <x v="26"/>
  </r>
  <r>
    <n v="2692"/>
    <x v="3256"/>
    <s v="Our food truck will bring you -_x000a_                       Fast, Fresh, Food -_x000a_                            Throughout the Omaha area"/>
    <n v="3500"/>
    <n v="25"/>
    <x v="3"/>
    <x v="0"/>
    <s v="USD"/>
    <n v="1427266860"/>
    <x v="3262"/>
    <b v="0"/>
    <x v="215"/>
    <b v="0"/>
    <s v="food/food trucks"/>
    <x v="2626"/>
    <n v="25"/>
    <x v="7"/>
    <x v="37"/>
  </r>
  <r>
    <n v="2700"/>
    <x v="3257"/>
    <s v="I currently own and operate a hot dog cart. I am hoping to purchase a used food truck so I can do business year round!"/>
    <n v="9999"/>
    <n v="70"/>
    <x v="3"/>
    <x v="0"/>
    <s v="USD"/>
    <n v="1411073972"/>
    <x v="3263"/>
    <b v="0"/>
    <x v="198"/>
    <b v="0"/>
    <s v="food/food trucks"/>
    <x v="2627"/>
    <n v="17.5"/>
    <x v="7"/>
    <x v="37"/>
  </r>
  <r>
    <n v="550"/>
    <x v="3258"/>
    <s v="Help us shine the spotlight on our local businesses and contractors by providing a cost-effective ecommerce &amp; marketing platform"/>
    <n v="5000"/>
    <n v="35"/>
    <x v="3"/>
    <x v="7"/>
    <s v="CAD"/>
    <n v="1485838800"/>
    <x v="3264"/>
    <b v="0"/>
    <x v="198"/>
    <b v="0"/>
    <s v="technology/web"/>
    <x v="2628"/>
    <n v="8.75"/>
    <x v="0"/>
    <x v="38"/>
  </r>
  <r>
    <n v="777"/>
    <x v="3259"/>
    <s v="One Minute Gone is a murder mystery drawn from real people and events. Read Chapter One at http://davidhansardblog.wordpress.com."/>
    <n v="3000"/>
    <n v="21"/>
    <x v="3"/>
    <x v="0"/>
    <s v="USD"/>
    <n v="1375313577"/>
    <x v="3265"/>
    <b v="0"/>
    <x v="5"/>
    <b v="0"/>
    <s v="publishing/fiction"/>
    <x v="2628"/>
    <n v="7"/>
    <x v="5"/>
    <x v="26"/>
  </r>
  <r>
    <n v="1070"/>
    <x v="3260"/>
    <s v="A deck building game where you build your campaign plans, raise cash and gain power in a drive to win the White House."/>
    <n v="10000"/>
    <n v="70"/>
    <x v="3"/>
    <x v="0"/>
    <s v="USD"/>
    <n v="1349050622"/>
    <x v="3266"/>
    <b v="0"/>
    <x v="312"/>
    <b v="0"/>
    <s v="games/video games"/>
    <x v="2628"/>
    <n v="35"/>
    <x v="1"/>
    <x v="29"/>
  </r>
  <r>
    <n v="2430"/>
    <x v="3261"/>
    <s v="This little guy will be circling the streets of Brickell &amp; Wynwood in Miami serving Venezuelan dishes. It needs TLC and some equipment"/>
    <n v="3000"/>
    <n v="21"/>
    <x v="3"/>
    <x v="0"/>
    <s v="USD"/>
    <n v="1455246504"/>
    <x v="3267"/>
    <b v="0"/>
    <x v="312"/>
    <b v="0"/>
    <s v="food/food trucks"/>
    <x v="2628"/>
    <n v="10.5"/>
    <x v="7"/>
    <x v="37"/>
  </r>
  <r>
    <n v="2147"/>
    <x v="3262"/>
    <s v="A Point and Click Adventure on Steroids."/>
    <n v="390000"/>
    <n v="2716"/>
    <x v="3"/>
    <x v="0"/>
    <s v="USD"/>
    <n v="1416125148"/>
    <x v="3268"/>
    <b v="0"/>
    <x v="214"/>
    <b v="0"/>
    <s v="games/video games"/>
    <x v="2629"/>
    <n v="49.381818181818183"/>
    <x v="1"/>
    <x v="29"/>
  </r>
  <r>
    <n v="2355"/>
    <x v="3263"/>
    <s v="PriceItUpPlease will be an easy to use website that estimates the amount of your startup costs for that great idea you have!"/>
    <n v="8000"/>
    <n v="55"/>
    <x v="1"/>
    <x v="6"/>
    <s v="AUD"/>
    <n v="1430604136"/>
    <x v="3269"/>
    <b v="0"/>
    <x v="312"/>
    <b v="0"/>
    <s v="technology/web"/>
    <x v="2630"/>
    <n v="27.5"/>
    <x v="0"/>
    <x v="38"/>
  </r>
  <r>
    <n v="2681"/>
    <x v="3264"/>
    <s v="Jolly's Hot Dogs: A beef hot dog topped with deliciously seasoned ground beef, mustard and minced onions."/>
    <n v="8000"/>
    <n v="55"/>
    <x v="3"/>
    <x v="0"/>
    <s v="USD"/>
    <n v="1405027750"/>
    <x v="3270"/>
    <b v="0"/>
    <x v="312"/>
    <b v="0"/>
    <s v="food/food trucks"/>
    <x v="2630"/>
    <n v="27.5"/>
    <x v="7"/>
    <x v="37"/>
  </r>
  <r>
    <n v="456"/>
    <x v="3265"/>
    <s v="Sideways Mohawk vs This Guy a special project combining th two stories into a Comic eBook &amp; full length Cartoon Movie homemade goodness"/>
    <n v="8888"/>
    <n v="61"/>
    <x v="3"/>
    <x v="0"/>
    <s v="USD"/>
    <n v="1382414340"/>
    <x v="3271"/>
    <b v="0"/>
    <x v="5"/>
    <b v="0"/>
    <s v="film &amp; video/animation"/>
    <x v="2631"/>
    <n v="20.333333333333332"/>
    <x v="4"/>
    <x v="28"/>
  </r>
  <r>
    <n v="2387"/>
    <x v="3266"/>
    <s v="Learning should be fun! Effective health education includes the person's learning strengths, preferences and cultural perspective."/>
    <n v="150000"/>
    <n v="1026"/>
    <x v="1"/>
    <x v="0"/>
    <s v="USD"/>
    <n v="1469199740"/>
    <x v="3272"/>
    <b v="0"/>
    <x v="5"/>
    <b v="0"/>
    <s v="technology/web"/>
    <x v="2632"/>
    <n v="342"/>
    <x v="0"/>
    <x v="38"/>
  </r>
  <r>
    <n v="1710"/>
    <x v="3267"/>
    <s v="We want to create a gospel live album which has never been produced before."/>
    <n v="5000"/>
    <n v="34"/>
    <x v="3"/>
    <x v="2"/>
    <s v="EUR"/>
    <n v="1453122000"/>
    <x v="3273"/>
    <b v="0"/>
    <x v="215"/>
    <b v="0"/>
    <s v="music/faith"/>
    <x v="2633"/>
    <n v="34"/>
    <x v="2"/>
    <x v="21"/>
  </r>
  <r>
    <n v="4065"/>
    <x v="3268"/>
    <s v="A classical/ fantasy version of midsummers done by professionally trained actors in Tulsa!"/>
    <n v="4000"/>
    <n v="27"/>
    <x v="3"/>
    <x v="0"/>
    <s v="USD"/>
    <n v="1407883811"/>
    <x v="3274"/>
    <b v="0"/>
    <x v="198"/>
    <b v="0"/>
    <s v="theater/plays"/>
    <x v="2634"/>
    <n v="6.75"/>
    <x v="3"/>
    <x v="4"/>
  </r>
  <r>
    <n v="1561"/>
    <x v="3269"/>
    <s v="An illustrated retrospective of the journey from African to African American using a collection of fine art engravings &amp; photographs."/>
    <n v="10000"/>
    <n v="67"/>
    <x v="1"/>
    <x v="0"/>
    <s v="USD"/>
    <n v="1383789603"/>
    <x v="3275"/>
    <b v="0"/>
    <x v="215"/>
    <b v="0"/>
    <s v="publishing/art books"/>
    <x v="2635"/>
    <n v="67"/>
    <x v="5"/>
    <x v="36"/>
  </r>
  <r>
    <n v="497"/>
    <x v="3270"/>
    <s v="live-action/animated series pilot."/>
    <n v="4480"/>
    <n v="30"/>
    <x v="3"/>
    <x v="0"/>
    <s v="USD"/>
    <n v="1419483600"/>
    <x v="3276"/>
    <b v="0"/>
    <x v="5"/>
    <b v="0"/>
    <s v="film &amp; video/animation"/>
    <x v="2636"/>
    <n v="10"/>
    <x v="4"/>
    <x v="28"/>
  </r>
  <r>
    <n v="1133"/>
    <x v="3271"/>
    <s v="Ping is a simple game currently in the design process, where the player lives off of the power of their connection to the internet."/>
    <n v="3000"/>
    <n v="20"/>
    <x v="3"/>
    <x v="1"/>
    <s v="GBP"/>
    <n v="1406799981"/>
    <x v="3277"/>
    <b v="0"/>
    <x v="215"/>
    <b v="0"/>
    <s v="games/mobile games"/>
    <x v="2637"/>
    <n v="20"/>
    <x v="1"/>
    <x v="25"/>
  </r>
  <r>
    <n v="2757"/>
    <x v="3272"/>
    <s v="A children's letter book that Lampoons Hillary Clinton"/>
    <n v="1500"/>
    <n v="10"/>
    <x v="3"/>
    <x v="0"/>
    <s v="USD"/>
    <n v="1470498332"/>
    <x v="3278"/>
    <b v="0"/>
    <x v="312"/>
    <b v="0"/>
    <s v="publishing/children's books"/>
    <x v="2637"/>
    <n v="5"/>
    <x v="5"/>
    <x v="32"/>
  </r>
  <r>
    <n v="3121"/>
    <x v="3273"/>
    <s v="I going to build a theatre for a local ant farm so that Ants can put on their theatre productions."/>
    <n v="1500"/>
    <n v="10"/>
    <x v="1"/>
    <x v="7"/>
    <s v="CAD"/>
    <n v="1411748335"/>
    <x v="3279"/>
    <b v="0"/>
    <x v="215"/>
    <b v="0"/>
    <s v="theater/spaces"/>
    <x v="2637"/>
    <n v="10"/>
    <x v="3"/>
    <x v="12"/>
  </r>
  <r>
    <n v="3736"/>
    <x v="3274"/>
    <s v="Hot Dogs is a new play that tackles sexism in schools and addresses issues that current sex/relationship education fails to."/>
    <n v="1500"/>
    <n v="10"/>
    <x v="3"/>
    <x v="1"/>
    <s v="GBP"/>
    <n v="1427133600"/>
    <x v="3280"/>
    <b v="0"/>
    <x v="215"/>
    <b v="0"/>
    <s v="theater/plays"/>
    <x v="2637"/>
    <n v="10"/>
    <x v="3"/>
    <x v="4"/>
  </r>
  <r>
    <n v="3788"/>
    <x v="3275"/>
    <s v="A STORY OF BAGELS AND LOCKS!_x000a__x000a_A JEWISH GIRL FINDS HERSELF ON A UNEXPECTED TRIP TO_x000a_&quot;A SPIRITUAL EXPERIENCE&quot; !"/>
    <n v="75000"/>
    <n v="500"/>
    <x v="3"/>
    <x v="0"/>
    <s v="USD"/>
    <n v="1450887480"/>
    <x v="3281"/>
    <b v="0"/>
    <x v="215"/>
    <b v="0"/>
    <s v="theater/musical"/>
    <x v="2637"/>
    <n v="500"/>
    <x v="3"/>
    <x v="20"/>
  </r>
  <r>
    <n v="1571"/>
    <x v="3276"/>
    <s v="An inspiring photo book about an unique Caucasus Expedition by two backpackers - Erna Gaspar (photographer) &amp; Adrian Lorincz (writer)."/>
    <n v="12100"/>
    <n v="80"/>
    <x v="1"/>
    <x v="1"/>
    <s v="GBP"/>
    <n v="1434738483"/>
    <x v="3282"/>
    <b v="0"/>
    <x v="198"/>
    <b v="0"/>
    <s v="publishing/art books"/>
    <x v="2638"/>
    <n v="20"/>
    <x v="5"/>
    <x v="36"/>
  </r>
  <r>
    <n v="609"/>
    <x v="3277"/>
    <s v="Can we swap, please? - everybody's said it. I want to create a website that enables anybody to trade their items, without money hassle."/>
    <n v="780"/>
    <n v="5"/>
    <x v="1"/>
    <x v="1"/>
    <s v="GBP"/>
    <n v="1448761744"/>
    <x v="3283"/>
    <b v="0"/>
    <x v="215"/>
    <b v="0"/>
    <s v="technology/web"/>
    <x v="2639"/>
    <n v="5"/>
    <x v="0"/>
    <x v="38"/>
  </r>
  <r>
    <n v="1153"/>
    <x v="3278"/>
    <s v="A mobile concession trailer for snow cones, ice cream, smoothies and more"/>
    <n v="8000"/>
    <n v="50"/>
    <x v="3"/>
    <x v="0"/>
    <s v="USD"/>
    <n v="1434647305"/>
    <x v="3284"/>
    <b v="0"/>
    <x v="215"/>
    <b v="0"/>
    <s v="food/food trucks"/>
    <x v="2640"/>
    <n v="50"/>
    <x v="7"/>
    <x v="37"/>
  </r>
  <r>
    <n v="3087"/>
    <x v="3279"/>
    <s v="Austin's &quot;Full Service Rehearsal Space&quot;, APS is a comfortable, convenient place for the theater community to develop scripted plays."/>
    <n v="20000"/>
    <n v="125"/>
    <x v="3"/>
    <x v="0"/>
    <s v="USD"/>
    <n v="1482294990"/>
    <x v="3285"/>
    <b v="0"/>
    <x v="312"/>
    <b v="0"/>
    <s v="theater/spaces"/>
    <x v="2640"/>
    <n v="62.5"/>
    <x v="3"/>
    <x v="12"/>
  </r>
  <r>
    <n v="3950"/>
    <x v="3280"/>
    <s v="With the Great Elephant Repertory we can reach those children who are perceived unreachable, educating them through performance art."/>
    <n v="4000"/>
    <n v="25"/>
    <x v="3"/>
    <x v="0"/>
    <s v="USD"/>
    <n v="1460140500"/>
    <x v="3286"/>
    <b v="0"/>
    <x v="215"/>
    <b v="0"/>
    <s v="theater/plays"/>
    <x v="2640"/>
    <n v="25"/>
    <x v="3"/>
    <x v="4"/>
  </r>
  <r>
    <n v="1312"/>
    <x v="3281"/>
    <s v="People loved the original Black and Gray GoSolo hats and asked for more. So we received sample for 3 more colors!"/>
    <n v="4600"/>
    <n v="28"/>
    <x v="1"/>
    <x v="0"/>
    <s v="USD"/>
    <n v="1429375922"/>
    <x v="3287"/>
    <b v="0"/>
    <x v="215"/>
    <b v="0"/>
    <s v="technology/wearables"/>
    <x v="2641"/>
    <n v="28"/>
    <x v="0"/>
    <x v="3"/>
  </r>
  <r>
    <n v="2411"/>
    <x v="3282"/>
    <s v="I want to create an authentic German food truck to travel all over the US. Spreading amazing German Food to Summer Time Music Festivals"/>
    <n v="25000"/>
    <n v="151"/>
    <x v="3"/>
    <x v="0"/>
    <s v="USD"/>
    <n v="1440524082"/>
    <x v="3288"/>
    <b v="0"/>
    <x v="5"/>
    <b v="0"/>
    <s v="food/food trucks"/>
    <x v="2642"/>
    <n v="50.333333333333336"/>
    <x v="7"/>
    <x v="37"/>
  </r>
  <r>
    <n v="917"/>
    <x v="3283"/>
    <s v="2014 World Cup / Copa do Mundo is creating much controversy. The song and video support and promote music &amp; sports education for all."/>
    <n v="5000"/>
    <n v="30"/>
    <x v="3"/>
    <x v="0"/>
    <s v="USD"/>
    <n v="1405305000"/>
    <x v="3289"/>
    <b v="0"/>
    <x v="215"/>
    <b v="0"/>
    <s v="music/jazz"/>
    <x v="2643"/>
    <n v="30"/>
    <x v="2"/>
    <x v="27"/>
  </r>
  <r>
    <n v="2506"/>
    <x v="3284"/>
    <s v="Love cereal as much as we do? Then we need your help! We are opening a worldwide cereal cafe, serving the best in imported cereals!"/>
    <n v="5000"/>
    <n v="30"/>
    <x v="3"/>
    <x v="1"/>
    <s v="GBP"/>
    <n v="1443906000"/>
    <x v="3290"/>
    <b v="0"/>
    <x v="312"/>
    <b v="0"/>
    <s v="food/restaurants"/>
    <x v="2643"/>
    <n v="15"/>
    <x v="7"/>
    <x v="40"/>
  </r>
  <r>
    <n v="2580"/>
    <x v="3285"/>
    <s v="Planning to build this truck into a full rolling fold out cook shack,providing clean cold drinking water to all festival goers"/>
    <n v="8500"/>
    <n v="51"/>
    <x v="1"/>
    <x v="0"/>
    <s v="USD"/>
    <n v="1431745200"/>
    <x v="3291"/>
    <b v="0"/>
    <x v="312"/>
    <b v="0"/>
    <s v="food/food trucks"/>
    <x v="2643"/>
    <n v="25.5"/>
    <x v="7"/>
    <x v="37"/>
  </r>
  <r>
    <n v="3966"/>
    <x v="3286"/>
    <s v="MNDT will be the first Moroccan Team in history to participate in the WSDC. the worldâ€™s biggest high school debate tournament."/>
    <n v="7500"/>
    <n v="45"/>
    <x v="3"/>
    <x v="0"/>
    <s v="USD"/>
    <n v="1406170740"/>
    <x v="3292"/>
    <b v="0"/>
    <x v="312"/>
    <b v="0"/>
    <s v="theater/plays"/>
    <x v="2643"/>
    <n v="22.5"/>
    <x v="3"/>
    <x v="4"/>
  </r>
  <r>
    <n v="2650"/>
    <x v="3287"/>
    <s v="A fully stabilized, mobile, research grade telescope/media platform, used to bring outreach astronomy to those who don't have access."/>
    <n v="60000"/>
    <n v="358"/>
    <x v="1"/>
    <x v="0"/>
    <s v="USD"/>
    <n v="1482332343"/>
    <x v="3293"/>
    <b v="0"/>
    <x v="78"/>
    <b v="0"/>
    <s v="technology/space exploration"/>
    <x v="2644"/>
    <n v="71.599999999999994"/>
    <x v="0"/>
    <x v="5"/>
  </r>
  <r>
    <n v="1724"/>
    <x v="3288"/>
    <s v="We are just some guys who Love the Lord and want to share our personal experiences of what GOD has done for us through our music."/>
    <n v="6000"/>
    <n v="35"/>
    <x v="3"/>
    <x v="0"/>
    <s v="USD"/>
    <n v="1414707762"/>
    <x v="3294"/>
    <b v="0"/>
    <x v="198"/>
    <b v="0"/>
    <s v="music/faith"/>
    <x v="2645"/>
    <n v="8.75"/>
    <x v="2"/>
    <x v="21"/>
  </r>
  <r>
    <n v="146"/>
    <x v="3289"/>
    <s v="California and the west have declared their refusal to support the election of a staunch conservative president. Will it be Civil War?"/>
    <n v="20000"/>
    <n v="115"/>
    <x v="1"/>
    <x v="0"/>
    <s v="USD"/>
    <n v="1484698998"/>
    <x v="3295"/>
    <b v="0"/>
    <x v="5"/>
    <b v="0"/>
    <s v="film &amp; video/science fiction"/>
    <x v="2646"/>
    <n v="38.333333333333336"/>
    <x v="4"/>
    <x v="22"/>
  </r>
  <r>
    <n v="2351"/>
    <x v="3290"/>
    <s v="Donate $30 or more and receive a free selfie stick."/>
    <n v="18900"/>
    <n v="108"/>
    <x v="1"/>
    <x v="11"/>
    <s v="NZD"/>
    <n v="1430360739"/>
    <x v="3296"/>
    <b v="0"/>
    <x v="352"/>
    <b v="0"/>
    <s v="technology/web"/>
    <x v="2647"/>
    <n v="15.428571428571429"/>
    <x v="0"/>
    <x v="38"/>
  </r>
  <r>
    <n v="2121"/>
    <x v="3291"/>
    <s v="Join us on an epic journey to discover a millennia old secret which will change the world forever."/>
    <n v="50000"/>
    <n v="284"/>
    <x v="3"/>
    <x v="17"/>
    <s v="CHF"/>
    <n v="1484156948"/>
    <x v="3297"/>
    <b v="0"/>
    <x v="183"/>
    <b v="0"/>
    <s v="games/video games"/>
    <x v="2648"/>
    <n v="28.4"/>
    <x v="1"/>
    <x v="29"/>
  </r>
  <r>
    <n v="586"/>
    <x v="3292"/>
    <s v="Employ College is a movement for companies to hire college graduates from their respected institutions."/>
    <n v="10000"/>
    <n v="56"/>
    <x v="3"/>
    <x v="0"/>
    <s v="USD"/>
    <n v="1424032207"/>
    <x v="3298"/>
    <b v="0"/>
    <x v="198"/>
    <b v="0"/>
    <s v="technology/web"/>
    <x v="2649"/>
    <n v="14"/>
    <x v="0"/>
    <x v="38"/>
  </r>
  <r>
    <n v="974"/>
    <x v="3293"/>
    <s v="The device that allows those with artificial knees or arthritic knees to kneel down without putting pressure on their knees."/>
    <n v="50000"/>
    <n v="280"/>
    <x v="3"/>
    <x v="0"/>
    <s v="USD"/>
    <n v="1458925156"/>
    <x v="3299"/>
    <b v="0"/>
    <x v="5"/>
    <b v="0"/>
    <s v="technology/wearables"/>
    <x v="2649"/>
    <n v="93.333333333333329"/>
    <x v="0"/>
    <x v="3"/>
  </r>
  <r>
    <n v="1082"/>
    <x v="3294"/>
    <s v="Challenge your trivia skills in this action oriented game against several opponents across time."/>
    <n v="10000"/>
    <n v="56"/>
    <x v="3"/>
    <x v="0"/>
    <s v="USD"/>
    <n v="1344635088"/>
    <x v="3300"/>
    <b v="0"/>
    <x v="5"/>
    <b v="0"/>
    <s v="games/video games"/>
    <x v="2649"/>
    <n v="18.666666666666668"/>
    <x v="1"/>
    <x v="29"/>
  </r>
  <r>
    <n v="2415"/>
    <x v="3295"/>
    <s v="It will be ridiculously easy to become addicted to the full, rich flavor of locally raised beef, pork, and more..."/>
    <n v="60000"/>
    <n v="335"/>
    <x v="3"/>
    <x v="0"/>
    <s v="USD"/>
    <n v="1468615346"/>
    <x v="3301"/>
    <b v="0"/>
    <x v="460"/>
    <b v="0"/>
    <s v="food/food trucks"/>
    <x v="2650"/>
    <n v="55.833333333333336"/>
    <x v="7"/>
    <x v="37"/>
  </r>
  <r>
    <n v="541"/>
    <x v="3296"/>
    <s v="A website dedicated to local Kink Communities; to find others with matching interests and bring them together."/>
    <n v="4500"/>
    <n v="25"/>
    <x v="3"/>
    <x v="0"/>
    <s v="USD"/>
    <n v="1446080834"/>
    <x v="3302"/>
    <b v="0"/>
    <x v="215"/>
    <b v="0"/>
    <s v="technology/web"/>
    <x v="2651"/>
    <n v="25"/>
    <x v="0"/>
    <x v="38"/>
  </r>
  <r>
    <n v="1577"/>
    <x v="3297"/>
    <s v="I've been putting together a portfolio of fine abstract photography of the highest quality, color, and design. A vision of beauty!"/>
    <n v="10000"/>
    <n v="55"/>
    <x v="1"/>
    <x v="0"/>
    <s v="USD"/>
    <n v="1343161248"/>
    <x v="3303"/>
    <b v="0"/>
    <x v="312"/>
    <b v="0"/>
    <s v="publishing/art books"/>
    <x v="2652"/>
    <n v="27.5"/>
    <x v="5"/>
    <x v="36"/>
  </r>
  <r>
    <n v="3866"/>
    <x v="3298"/>
    <s v="A funny, moving, witty piece about a girl, her oboe, and her dreams."/>
    <n v="2000"/>
    <n v="11"/>
    <x v="3"/>
    <x v="0"/>
    <s v="USD"/>
    <n v="1458703740"/>
    <x v="3304"/>
    <b v="0"/>
    <x v="312"/>
    <b v="0"/>
    <s v="theater/plays"/>
    <x v="2652"/>
    <n v="5.5"/>
    <x v="3"/>
    <x v="4"/>
  </r>
  <r>
    <n v="1242"/>
    <x v="3299"/>
    <s v="Cellphonia 9/11 (http://cellphonia.org/911/) is one of the performance pieces in the Music After marathon concert on 9.11.11"/>
    <n v="911"/>
    <n v="5"/>
    <x v="1"/>
    <x v="0"/>
    <s v="USD"/>
    <n v="1315747080"/>
    <x v="3305"/>
    <b v="0"/>
    <x v="215"/>
    <b v="0"/>
    <s v="music/world music"/>
    <x v="2653"/>
    <n v="5"/>
    <x v="2"/>
    <x v="33"/>
  </r>
  <r>
    <n v="164"/>
    <x v="3300"/>
    <s v="Two cousins are caught up in the private war between warrior class angels and demons. You may be caught up too and not realize it yet."/>
    <n v="120000"/>
    <n v="640"/>
    <x v="3"/>
    <x v="0"/>
    <s v="USD"/>
    <n v="1411150701"/>
    <x v="3306"/>
    <b v="0"/>
    <x v="352"/>
    <b v="0"/>
    <s v="film &amp; video/drama"/>
    <x v="2654"/>
    <n v="91.428571428571431"/>
    <x v="4"/>
    <x v="30"/>
  </r>
  <r>
    <n v="691"/>
    <x v="3301"/>
    <s v="Personalizing your Apple Watch has never been easier. Ten different colors to match any lifestyle. Time is precious, protect it."/>
    <n v="50000"/>
    <n v="260"/>
    <x v="3"/>
    <x v="0"/>
    <s v="USD"/>
    <n v="1435711246"/>
    <x v="3307"/>
    <b v="0"/>
    <x v="183"/>
    <b v="0"/>
    <s v="technology/wearables"/>
    <x v="2655"/>
    <n v="26"/>
    <x v="0"/>
    <x v="3"/>
  </r>
  <r>
    <n v="1110"/>
    <x v="3302"/>
    <s v="PSI is a game about a group of people dealing with the effects of Nightmares becoming reality, life will never be the same."/>
    <n v="50000"/>
    <n v="255"/>
    <x v="3"/>
    <x v="0"/>
    <s v="USD"/>
    <n v="1354919022"/>
    <x v="3308"/>
    <b v="0"/>
    <x v="234"/>
    <b v="0"/>
    <s v="games/video games"/>
    <x v="2656"/>
    <n v="23.181818181818183"/>
    <x v="1"/>
    <x v="29"/>
  </r>
  <r>
    <n v="1875"/>
    <x v="3303"/>
    <s v="Sea opposition of Crab's family and angry fishes. Who is going to win, and who is going to loose ?!"/>
    <n v="10000"/>
    <n v="51"/>
    <x v="3"/>
    <x v="0"/>
    <s v="USD"/>
    <n v="1470519308"/>
    <x v="3309"/>
    <b v="0"/>
    <x v="5"/>
    <b v="0"/>
    <s v="games/mobile games"/>
    <x v="2656"/>
    <n v="17"/>
    <x v="1"/>
    <x v="25"/>
  </r>
  <r>
    <n v="1916"/>
    <x v="3304"/>
    <s v="The Paint Can Holder Makes Painting Easier and Safer on Extension Ladders."/>
    <n v="20000"/>
    <n v="102"/>
    <x v="3"/>
    <x v="0"/>
    <s v="USD"/>
    <n v="1478542375"/>
    <x v="3310"/>
    <b v="0"/>
    <x v="460"/>
    <b v="0"/>
    <s v="technology/gadgets"/>
    <x v="2656"/>
    <n v="17"/>
    <x v="0"/>
    <x v="31"/>
  </r>
  <r>
    <n v="1320"/>
    <x v="3305"/>
    <s v="Falls are the main cause of injury to elderly. Our wearable detects falls, sends notifications and streams health data in real time."/>
    <n v="100000"/>
    <n v="503"/>
    <x v="1"/>
    <x v="14"/>
    <s v="EUR"/>
    <n v="1483138800"/>
    <x v="3311"/>
    <b v="0"/>
    <x v="5"/>
    <b v="0"/>
    <s v="technology/wearables"/>
    <x v="2657"/>
    <n v="167.66666666666666"/>
    <x v="0"/>
    <x v="3"/>
  </r>
  <r>
    <n v="919"/>
    <x v="3306"/>
    <s v="Cool jazz with a New Orleans flavor."/>
    <n v="20000"/>
    <n v="100"/>
    <x v="3"/>
    <x v="0"/>
    <s v="USD"/>
    <n v="1355930645"/>
    <x v="3312"/>
    <b v="0"/>
    <x v="215"/>
    <b v="0"/>
    <s v="music/jazz"/>
    <x v="2658"/>
    <n v="100"/>
    <x v="2"/>
    <x v="27"/>
  </r>
  <r>
    <n v="1099"/>
    <x v="3307"/>
    <s v="Xeno is an FPS which combines all the best elements of old school and modern games to create a fresh and unique gameplay experience."/>
    <n v="5000"/>
    <n v="25"/>
    <x v="3"/>
    <x v="1"/>
    <s v="GBP"/>
    <n v="1431547468"/>
    <x v="3313"/>
    <b v="0"/>
    <x v="215"/>
    <b v="0"/>
    <s v="games/video games"/>
    <x v="2658"/>
    <n v="25"/>
    <x v="1"/>
    <x v="29"/>
  </r>
  <r>
    <n v="1113"/>
    <x v="3308"/>
    <s v="A start up YouTube PC Gaming channel named ''Jeansie''. Comprised of witty banter and slightly above average  gaming skills :)"/>
    <n v="1000"/>
    <n v="5"/>
    <x v="3"/>
    <x v="1"/>
    <s v="GBP"/>
    <n v="1408058820"/>
    <x v="3314"/>
    <b v="0"/>
    <x v="215"/>
    <b v="0"/>
    <s v="games/video games"/>
    <x v="2658"/>
    <n v="5"/>
    <x v="1"/>
    <x v="29"/>
  </r>
  <r>
    <n v="1126"/>
    <x v="3309"/>
    <s v="Imagine a science class where the teacher walks in a says &quot;Take out your cell phone and play a game.&quot;"/>
    <n v="2000"/>
    <n v="10"/>
    <x v="3"/>
    <x v="0"/>
    <s v="USD"/>
    <n v="1468482694"/>
    <x v="3315"/>
    <b v="0"/>
    <x v="312"/>
    <b v="0"/>
    <s v="games/mobile games"/>
    <x v="2658"/>
    <n v="5"/>
    <x v="1"/>
    <x v="25"/>
  </r>
  <r>
    <n v="1407"/>
    <x v="3310"/>
    <s v="I traveled, I took pictures, I met people, I ate. Then I wrote a travel journal that needs editing, translation, and publishing."/>
    <n v="3000"/>
    <n v="15"/>
    <x v="3"/>
    <x v="0"/>
    <s v="USD"/>
    <n v="1407847978"/>
    <x v="3316"/>
    <b v="0"/>
    <x v="312"/>
    <b v="0"/>
    <s v="publishing/translations"/>
    <x v="2658"/>
    <n v="7.5"/>
    <x v="5"/>
    <x v="39"/>
  </r>
  <r>
    <n v="1581"/>
    <x v="3311"/>
    <s v="Photographic canvas prints depicting different scenes from around the globe, including local images taken in Sussex England."/>
    <n v="1000"/>
    <n v="5"/>
    <x v="3"/>
    <x v="1"/>
    <s v="GBP"/>
    <n v="1450521990"/>
    <x v="3317"/>
    <b v="0"/>
    <x v="215"/>
    <b v="0"/>
    <s v="photography/places"/>
    <x v="2658"/>
    <n v="5"/>
    <x v="6"/>
    <x v="24"/>
  </r>
  <r>
    <n v="1789"/>
    <x v="3312"/>
    <s v="I want to create a portfolio to show all the aspects of the adrenaline filled game of paintball. Focusing on tournament players"/>
    <n v="8000"/>
    <n v="40"/>
    <x v="3"/>
    <x v="0"/>
    <s v="USD"/>
    <n v="1421042403"/>
    <x v="3318"/>
    <b v="1"/>
    <x v="198"/>
    <b v="0"/>
    <s v="photography/photobooks"/>
    <x v="2658"/>
    <n v="10"/>
    <x v="6"/>
    <x v="9"/>
  </r>
  <r>
    <n v="1866"/>
    <x v="3313"/>
    <s v="A mobile application that will allow math learners to practice math operations and improve critical thinking. Ideal for ages 7 to 12."/>
    <n v="25000"/>
    <n v="125"/>
    <x v="3"/>
    <x v="0"/>
    <s v="USD"/>
    <n v="1488340800"/>
    <x v="3319"/>
    <b v="0"/>
    <x v="312"/>
    <b v="0"/>
    <s v="games/mobile games"/>
    <x v="2658"/>
    <n v="62.5"/>
    <x v="1"/>
    <x v="25"/>
  </r>
  <r>
    <n v="2568"/>
    <x v="3314"/>
    <s v="Barney's is seriously delicious New York food. Cooking everything from scratch on our American food truck. London here we come..."/>
    <n v="10000"/>
    <n v="50"/>
    <x v="1"/>
    <x v="1"/>
    <s v="GBP"/>
    <n v="1472745594"/>
    <x v="3320"/>
    <b v="0"/>
    <x v="215"/>
    <b v="0"/>
    <s v="food/food trucks"/>
    <x v="2658"/>
    <n v="50"/>
    <x v="7"/>
    <x v="37"/>
  </r>
  <r>
    <n v="2583"/>
    <x v="3315"/>
    <s v="Crazy Daisy will become the newest member of the food truck distributors in Kansas City, Missouri."/>
    <n v="1000"/>
    <n v="5"/>
    <x v="3"/>
    <x v="0"/>
    <s v="USD"/>
    <n v="1426526880"/>
    <x v="3321"/>
    <b v="0"/>
    <x v="78"/>
    <b v="0"/>
    <s v="food/food trucks"/>
    <x v="2658"/>
    <n v="1"/>
    <x v="7"/>
    <x v="37"/>
  </r>
  <r>
    <n v="2893"/>
    <x v="3316"/>
    <s v="Fundraising for REDISCOVERING KIA THE PLAY"/>
    <n v="5000"/>
    <n v="25"/>
    <x v="3"/>
    <x v="0"/>
    <s v="USD"/>
    <n v="1420768800"/>
    <x v="3322"/>
    <b v="0"/>
    <x v="312"/>
    <b v="0"/>
    <s v="theater/plays"/>
    <x v="2658"/>
    <n v="12.5"/>
    <x v="3"/>
    <x v="4"/>
  </r>
  <r>
    <n v="553"/>
    <x v="3317"/>
    <s v="Groundbreaking New Classifieds Website Grows Into Largest Nationwide Coverage By Turning Users Into Entrepreneurs"/>
    <n v="25000"/>
    <n v="123"/>
    <x v="3"/>
    <x v="0"/>
    <s v="USD"/>
    <n v="1415988991"/>
    <x v="3323"/>
    <b v="0"/>
    <x v="460"/>
    <b v="0"/>
    <s v="technology/web"/>
    <x v="2659"/>
    <n v="20.5"/>
    <x v="0"/>
    <x v="38"/>
  </r>
  <r>
    <n v="2435"/>
    <x v="3318"/>
    <s v="Healthy, paleo food nearby gym and office areas. You pic your order and pay in the app and pic your time for just pic up the food."/>
    <n v="250000"/>
    <n v="1224"/>
    <x v="3"/>
    <x v="10"/>
    <s v="SEK"/>
    <n v="1444027186"/>
    <x v="3324"/>
    <b v="0"/>
    <x v="198"/>
    <b v="0"/>
    <s v="food/food trucks"/>
    <x v="2660"/>
    <n v="306"/>
    <x v="7"/>
    <x v="37"/>
  </r>
  <r>
    <n v="1148"/>
    <x v="3319"/>
    <s v="New local (Louisville, KY.) food truck with a refreshing spin on rolling kitchens."/>
    <n v="15000"/>
    <n v="73"/>
    <x v="3"/>
    <x v="0"/>
    <s v="USD"/>
    <n v="1480568781"/>
    <x v="3325"/>
    <b v="0"/>
    <x v="5"/>
    <b v="0"/>
    <s v="food/food trucks"/>
    <x v="2661"/>
    <n v="24.333333333333332"/>
    <x v="7"/>
    <x v="37"/>
  </r>
  <r>
    <n v="3077"/>
    <x v="3320"/>
    <s v="I've created a live workshop for men who cannot afford it, giving them an opportunity to have healing, peace &amp; love in their lives."/>
    <n v="22000"/>
    <n v="105"/>
    <x v="3"/>
    <x v="7"/>
    <s v="CAD"/>
    <n v="1488495478"/>
    <x v="3326"/>
    <b v="0"/>
    <x v="312"/>
    <b v="0"/>
    <s v="theater/spaces"/>
    <x v="2662"/>
    <n v="52.5"/>
    <x v="3"/>
    <x v="12"/>
  </r>
  <r>
    <n v="2695"/>
    <x v="3321"/>
    <s v="I am creating food magic on the go! Amazing food isn't just for sitdown restaraunts anymore!"/>
    <n v="15000"/>
    <n v="71"/>
    <x v="3"/>
    <x v="0"/>
    <s v="USD"/>
    <n v="1428981718"/>
    <x v="3327"/>
    <b v="0"/>
    <x v="5"/>
    <b v="0"/>
    <s v="food/food trucks"/>
    <x v="2663"/>
    <n v="23.666666666666668"/>
    <x v="7"/>
    <x v="37"/>
  </r>
  <r>
    <n v="1124"/>
    <x v="3322"/>
    <s v="Disaster Defender is a Mobile RPG that puts you right into the action of a Disaster, saving lives and property like a real life hero!"/>
    <n v="90000"/>
    <n v="425"/>
    <x v="3"/>
    <x v="0"/>
    <s v="USD"/>
    <n v="1430409651"/>
    <x v="3328"/>
    <b v="0"/>
    <x v="352"/>
    <b v="0"/>
    <s v="games/mobile games"/>
    <x v="2664"/>
    <n v="60.714285714285715"/>
    <x v="1"/>
    <x v="25"/>
  </r>
  <r>
    <n v="992"/>
    <x v="3323"/>
    <s v="The HOTTEST and COOLEST thing yet! WairConditioning... an entirely new level of comfortability!"/>
    <n v="100000"/>
    <n v="467"/>
    <x v="3"/>
    <x v="0"/>
    <s v="USD"/>
    <n v="1462655519"/>
    <x v="3329"/>
    <b v="0"/>
    <x v="198"/>
    <b v="0"/>
    <s v="technology/wearables"/>
    <x v="2665"/>
    <n v="116.75"/>
    <x v="0"/>
    <x v="3"/>
  </r>
  <r>
    <n v="1158"/>
    <x v="3324"/>
    <s v="It's been my dream to start my own cupcake bakery and it's now or never. Help me take the first steps toward building my dream."/>
    <n v="7500"/>
    <n v="35"/>
    <x v="3"/>
    <x v="0"/>
    <s v="USD"/>
    <n v="1418091128"/>
    <x v="3330"/>
    <b v="0"/>
    <x v="5"/>
    <b v="0"/>
    <s v="food/food trucks"/>
    <x v="2666"/>
    <n v="11.666666666666666"/>
    <x v="7"/>
    <x v="37"/>
  </r>
  <r>
    <n v="1109"/>
    <x v="3325"/>
    <s v="Our goal is to open a video game museum, art gallery, free play arcade, game lounge, cosplay and event center here in Flint Michigan!"/>
    <n v="10000"/>
    <n v="45"/>
    <x v="3"/>
    <x v="0"/>
    <s v="USD"/>
    <n v="1479495790"/>
    <x v="3331"/>
    <b v="0"/>
    <x v="5"/>
    <b v="0"/>
    <s v="games/video games"/>
    <x v="2667"/>
    <n v="15"/>
    <x v="1"/>
    <x v="29"/>
  </r>
  <r>
    <n v="1873"/>
    <x v="3326"/>
    <s v="It's time for The Red Card Blue Card Game to be available everywhere! Help save the sanity of ALL parent's! Help make it an App!!"/>
    <n v="8000"/>
    <n v="36"/>
    <x v="3"/>
    <x v="7"/>
    <s v="CAD"/>
    <n v="1436373900"/>
    <x v="3332"/>
    <b v="0"/>
    <x v="312"/>
    <b v="0"/>
    <s v="games/mobile games"/>
    <x v="2667"/>
    <n v="18"/>
    <x v="1"/>
    <x v="25"/>
  </r>
  <r>
    <n v="1543"/>
    <x v="3327"/>
    <s v="I plan to take pictures of the sunrise in the MidWest every day in 2015 and compile them in a slide show for distribution."/>
    <n v="2250"/>
    <n v="10"/>
    <x v="3"/>
    <x v="0"/>
    <s v="USD"/>
    <n v="1416662034"/>
    <x v="3333"/>
    <b v="0"/>
    <x v="215"/>
    <b v="0"/>
    <s v="photography/nature"/>
    <x v="2668"/>
    <n v="10"/>
    <x v="6"/>
    <x v="34"/>
  </r>
  <r>
    <n v="420"/>
    <x v="3328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34"/>
    <b v="0"/>
    <x v="5"/>
    <b v="0"/>
    <s v="film &amp; video/animation"/>
    <x v="2669"/>
    <n v="4.833333333333333"/>
    <x v="4"/>
    <x v="28"/>
  </r>
  <r>
    <n v="2741"/>
    <x v="3329"/>
    <s v="Help me publish my 1st children's book as an aspiring author!"/>
    <n v="8000"/>
    <n v="35"/>
    <x v="3"/>
    <x v="0"/>
    <s v="USD"/>
    <n v="1413770820"/>
    <x v="3335"/>
    <b v="0"/>
    <x v="198"/>
    <b v="0"/>
    <s v="publishing/children's books"/>
    <x v="2670"/>
    <n v="8.75"/>
    <x v="5"/>
    <x v="32"/>
  </r>
  <r>
    <n v="505"/>
    <x v="3330"/>
    <s v="This wonderful movie will tells the story of two adorable aliens who crash land into a familyâ€™s backyard, and travel the Earth."/>
    <n v="12000"/>
    <n v="52"/>
    <x v="3"/>
    <x v="0"/>
    <s v="USD"/>
    <n v="1451010086"/>
    <x v="3336"/>
    <b v="0"/>
    <x v="103"/>
    <b v="0"/>
    <s v="film &amp; video/animation"/>
    <x v="2671"/>
    <n v="3.7142857142857144"/>
    <x v="4"/>
    <x v="28"/>
  </r>
  <r>
    <n v="2402"/>
    <x v="3331"/>
    <s v="Small town, delicious treats, and a mobile truck"/>
    <n v="12000"/>
    <n v="52"/>
    <x v="3"/>
    <x v="0"/>
    <s v="USD"/>
    <n v="1431533931"/>
    <x v="3337"/>
    <b v="0"/>
    <x v="215"/>
    <b v="0"/>
    <s v="food/food trucks"/>
    <x v="2671"/>
    <n v="52"/>
    <x v="7"/>
    <x v="37"/>
  </r>
  <r>
    <n v="2862"/>
    <x v="3332"/>
    <s v="&quot;Get Your Life Back&quot; is a dynamic stage play that deals with true issues of life that reign in the lives of many people everyday."/>
    <n v="12700"/>
    <n v="55"/>
    <x v="3"/>
    <x v="0"/>
    <s v="USD"/>
    <n v="1403636229"/>
    <x v="3338"/>
    <b v="0"/>
    <x v="5"/>
    <b v="0"/>
    <s v="theater/plays"/>
    <x v="2672"/>
    <n v="18.333333333333332"/>
    <x v="3"/>
    <x v="4"/>
  </r>
  <r>
    <n v="575"/>
    <x v="3333"/>
    <s v="Wird der PC nicht genutzt, belohnt Gridcoin Rechenleistung fÃ¼r wissenschaftlichen Fortschritt - Uscore macht diese Forschung zum Spiel!"/>
    <n v="60000"/>
    <n v="259"/>
    <x v="3"/>
    <x v="2"/>
    <s v="EUR"/>
    <n v="1434213443"/>
    <x v="3339"/>
    <b v="0"/>
    <x v="198"/>
    <b v="0"/>
    <s v="technology/web"/>
    <x v="2673"/>
    <n v="64.75"/>
    <x v="0"/>
    <x v="38"/>
  </r>
  <r>
    <n v="595"/>
    <x v="3334"/>
    <s v="MyBestInterest.org elminates election research by quickly identifying the candidates that will best represent your interests."/>
    <n v="100000"/>
    <n v="426"/>
    <x v="3"/>
    <x v="0"/>
    <s v="USD"/>
    <n v="1430703638"/>
    <x v="3340"/>
    <b v="0"/>
    <x v="278"/>
    <b v="0"/>
    <s v="technology/web"/>
    <x v="2674"/>
    <n v="53.25"/>
    <x v="0"/>
    <x v="38"/>
  </r>
  <r>
    <n v="571"/>
    <x v="3335"/>
    <s v="Snag-A-Slip is an online platform that connects boaters with awesome marinas and available boat slips so that they can book with ease."/>
    <n v="25000"/>
    <n v="106"/>
    <x v="3"/>
    <x v="0"/>
    <s v="USD"/>
    <n v="1437969540"/>
    <x v="3341"/>
    <b v="0"/>
    <x v="312"/>
    <b v="0"/>
    <s v="technology/web"/>
    <x v="2675"/>
    <n v="53"/>
    <x v="0"/>
    <x v="38"/>
  </r>
  <r>
    <n v="900"/>
    <x v="3336"/>
    <s v="With Project Revive, I aim to protect and nurture the creative impulse through music."/>
    <n v="5000"/>
    <n v="21"/>
    <x v="3"/>
    <x v="0"/>
    <s v="USD"/>
    <n v="1459365802"/>
    <x v="3342"/>
    <b v="0"/>
    <x v="312"/>
    <b v="0"/>
    <s v="music/jazz"/>
    <x v="2676"/>
    <n v="10.5"/>
    <x v="2"/>
    <x v="27"/>
  </r>
  <r>
    <n v="1405"/>
    <x v="3337"/>
    <s v="Will more people read the Bible if it were translated into Emoticons?"/>
    <n v="25000"/>
    <n v="105"/>
    <x v="3"/>
    <x v="0"/>
    <s v="USD"/>
    <n v="1417195201"/>
    <x v="3343"/>
    <b v="1"/>
    <x v="118"/>
    <b v="0"/>
    <s v="publishing/translations"/>
    <x v="2676"/>
    <n v="6.1764705882352944"/>
    <x v="5"/>
    <x v="39"/>
  </r>
  <r>
    <n v="3961"/>
    <x v="3338"/>
    <s v="I've written a fun new play exploring the reality of gay stereotypes in 2014 - with accommodation and venue hire it needs some dough :)"/>
    <n v="5000"/>
    <n v="21"/>
    <x v="3"/>
    <x v="1"/>
    <s v="GBP"/>
    <n v="1399584210"/>
    <x v="3344"/>
    <b v="0"/>
    <x v="312"/>
    <b v="0"/>
    <s v="theater/plays"/>
    <x v="2676"/>
    <n v="10.5"/>
    <x v="3"/>
    <x v="4"/>
  </r>
  <r>
    <n v="4041"/>
    <x v="3339"/>
    <s v="A bold, colouful, vibrant play centred around the last remaining monarchy of Africa."/>
    <n v="5000"/>
    <n v="21"/>
    <x v="3"/>
    <x v="1"/>
    <s v="GBP"/>
    <n v="1473160954"/>
    <x v="3345"/>
    <b v="0"/>
    <x v="312"/>
    <b v="0"/>
    <s v="theater/plays"/>
    <x v="2676"/>
    <n v="10.5"/>
    <x v="3"/>
    <x v="4"/>
  </r>
  <r>
    <n v="190"/>
    <x v="3340"/>
    <s v="Because hope can be a 4 letter word"/>
    <n v="12000"/>
    <n v="50"/>
    <x v="3"/>
    <x v="0"/>
    <s v="USD"/>
    <n v="1466091446"/>
    <x v="3346"/>
    <b v="0"/>
    <x v="215"/>
    <b v="0"/>
    <s v="film &amp; video/drama"/>
    <x v="2677"/>
    <n v="50"/>
    <x v="4"/>
    <x v="30"/>
  </r>
  <r>
    <n v="1988"/>
    <x v="3341"/>
    <s v="Expressing art in an image!"/>
    <n v="6000"/>
    <n v="25"/>
    <x v="3"/>
    <x v="0"/>
    <s v="USD"/>
    <n v="1440094742"/>
    <x v="3347"/>
    <b v="0"/>
    <x v="215"/>
    <b v="0"/>
    <s v="photography/people"/>
    <x v="2677"/>
    <n v="25"/>
    <x v="6"/>
    <x v="35"/>
  </r>
  <r>
    <n v="1143"/>
    <x v="3342"/>
    <s v="Convergence: RiftWars is a easy to approach competitive turn-based strategy game, featuring quick game play and military tactics."/>
    <n v="45000"/>
    <n v="186"/>
    <x v="3"/>
    <x v="0"/>
    <s v="USD"/>
    <n v="1450327126"/>
    <x v="3348"/>
    <b v="0"/>
    <x v="278"/>
    <b v="0"/>
    <s v="games/mobile games"/>
    <x v="2678"/>
    <n v="23.25"/>
    <x v="1"/>
    <x v="25"/>
  </r>
  <r>
    <n v="2884"/>
    <x v="3343"/>
    <s v="Come explore the dream world of Jim Morrison, rock singer, mystic, poet, shaman."/>
    <n v="45000"/>
    <n v="185"/>
    <x v="3"/>
    <x v="0"/>
    <s v="USD"/>
    <n v="1417800435"/>
    <x v="3349"/>
    <b v="0"/>
    <x v="198"/>
    <b v="0"/>
    <s v="theater/plays"/>
    <x v="2679"/>
    <n v="46.25"/>
    <x v="3"/>
    <x v="4"/>
  </r>
  <r>
    <n v="709"/>
    <x v="3344"/>
    <s v="A &quot;handheld&quot; light, which eases the way you illuminate objects and/or paths."/>
    <n v="15000"/>
    <n v="61"/>
    <x v="3"/>
    <x v="0"/>
    <s v="USD"/>
    <n v="1417741159"/>
    <x v="3350"/>
    <b v="0"/>
    <x v="312"/>
    <b v="0"/>
    <s v="technology/wearables"/>
    <x v="2680"/>
    <n v="30.5"/>
    <x v="0"/>
    <x v="3"/>
  </r>
  <r>
    <n v="230"/>
    <x v="3345"/>
    <s v="In Love There's War is a spicy web series that will have viewers at the edge of their seats as deception and hidden secrecies unravel."/>
    <n v="15000"/>
    <n v="60"/>
    <x v="3"/>
    <x v="0"/>
    <s v="USD"/>
    <n v="1433443151"/>
    <x v="3351"/>
    <b v="0"/>
    <x v="312"/>
    <b v="0"/>
    <s v="film &amp; video/drama"/>
    <x v="2681"/>
    <n v="30"/>
    <x v="4"/>
    <x v="30"/>
  </r>
  <r>
    <n v="662"/>
    <x v="3346"/>
    <s v="A stylish, durable safety light band on your wrist or ankle holds a watch or another modular accessory."/>
    <n v="39000"/>
    <n v="156"/>
    <x v="3"/>
    <x v="0"/>
    <s v="USD"/>
    <n v="1421404247"/>
    <x v="3352"/>
    <b v="0"/>
    <x v="198"/>
    <b v="0"/>
    <s v="technology/wearables"/>
    <x v="2681"/>
    <n v="39"/>
    <x v="0"/>
    <x v="3"/>
  </r>
  <r>
    <n v="778"/>
    <x v="3347"/>
    <s v="Laughter, tears and good times in the warm glow of Summer s Love. The perfect recipe for the winter blahs."/>
    <n v="500"/>
    <n v="2"/>
    <x v="3"/>
    <x v="0"/>
    <s v="USD"/>
    <n v="1398876680"/>
    <x v="3353"/>
    <b v="0"/>
    <x v="215"/>
    <b v="0"/>
    <s v="publishing/fiction"/>
    <x v="2681"/>
    <n v="2"/>
    <x v="5"/>
    <x v="26"/>
  </r>
  <r>
    <n v="1170"/>
    <x v="3348"/>
    <s v="They are sweet, sticky and incredibly addictive. People are left with a huge smile and a full stomach but still ask for more!!!"/>
    <n v="25000"/>
    <n v="100"/>
    <x v="3"/>
    <x v="1"/>
    <s v="GBP"/>
    <n v="1433021171"/>
    <x v="3354"/>
    <b v="0"/>
    <x v="312"/>
    <b v="0"/>
    <s v="food/food trucks"/>
    <x v="2681"/>
    <n v="50"/>
    <x v="7"/>
    <x v="37"/>
  </r>
  <r>
    <n v="1738"/>
    <x v="3349"/>
    <s v="Music that inspires and gives hope for overcoming and change. And it is good music."/>
    <n v="5000"/>
    <n v="20"/>
    <x v="3"/>
    <x v="0"/>
    <s v="USD"/>
    <n v="1412283542"/>
    <x v="3355"/>
    <b v="0"/>
    <x v="215"/>
    <b v="0"/>
    <s v="music/faith"/>
    <x v="2681"/>
    <n v="20"/>
    <x v="2"/>
    <x v="21"/>
  </r>
  <r>
    <n v="1863"/>
    <x v="3350"/>
    <s v="This is an Android game where you take control of the zombies and try to eat your way to world domination!"/>
    <n v="2500"/>
    <n v="10"/>
    <x v="3"/>
    <x v="0"/>
    <s v="USD"/>
    <n v="1402600085"/>
    <x v="3356"/>
    <b v="0"/>
    <x v="312"/>
    <b v="0"/>
    <s v="games/mobile games"/>
    <x v="2681"/>
    <n v="5"/>
    <x v="1"/>
    <x v="25"/>
  </r>
  <r>
    <n v="3053"/>
    <x v="3351"/>
    <s v="Showroom is a multi-disciplinary space providing unorthodox concerts, events &amp; a platform creatives can express their creative vision"/>
    <n v="10000"/>
    <n v="40"/>
    <x v="3"/>
    <x v="0"/>
    <s v="USD"/>
    <n v="1412222340"/>
    <x v="3357"/>
    <b v="0"/>
    <x v="5"/>
    <b v="0"/>
    <s v="theater/spaces"/>
    <x v="2681"/>
    <n v="13.333333333333334"/>
    <x v="3"/>
    <x v="12"/>
  </r>
  <r>
    <n v="4072"/>
    <x v="3352"/>
    <s v="Salute the Centenary with this satirical and moving play. The centenary has national relevance, and we want to mark it in our community"/>
    <n v="1000"/>
    <n v="4"/>
    <x v="3"/>
    <x v="1"/>
    <s v="GBP"/>
    <n v="1408646111"/>
    <x v="3358"/>
    <b v="0"/>
    <x v="312"/>
    <b v="0"/>
    <s v="theater/plays"/>
    <x v="2681"/>
    <n v="2"/>
    <x v="3"/>
    <x v="4"/>
  </r>
  <r>
    <n v="694"/>
    <x v="3353"/>
    <s v="You can control how much air enters the helmet by opening or closing the vents. This is very useful in bad weather, or for competition."/>
    <n v="150000"/>
    <n v="590"/>
    <x v="3"/>
    <x v="0"/>
    <s v="USD"/>
    <n v="1485964559"/>
    <x v="3359"/>
    <b v="0"/>
    <x v="352"/>
    <b v="0"/>
    <s v="technology/wearables"/>
    <x v="2682"/>
    <n v="84.285714285714292"/>
    <x v="0"/>
    <x v="3"/>
  </r>
  <r>
    <n v="573"/>
    <x v="3354"/>
    <s v="Dive into 3D fractal star fields of web browsing, social networking, and project/contact management. Your YOUniverse of data #UMEOS"/>
    <n v="88888"/>
    <n v="346"/>
    <x v="3"/>
    <x v="0"/>
    <s v="USD"/>
    <n v="1421543520"/>
    <x v="3360"/>
    <b v="0"/>
    <x v="297"/>
    <b v="0"/>
    <s v="technology/web"/>
    <x v="2683"/>
    <n v="38.444444444444443"/>
    <x v="0"/>
    <x v="38"/>
  </r>
  <r>
    <n v="2122"/>
    <x v="3355"/>
    <s v="Captain Kalani it's a retro game full of nostalgia for the old gamers but interesting for the new ones"/>
    <n v="80000"/>
    <n v="310"/>
    <x v="3"/>
    <x v="18"/>
    <s v="MXN"/>
    <n v="1483773169"/>
    <x v="3361"/>
    <b v="0"/>
    <x v="5"/>
    <b v="0"/>
    <s v="games/video games"/>
    <x v="2684"/>
    <n v="103.33333333333333"/>
    <x v="1"/>
    <x v="29"/>
  </r>
  <r>
    <n v="2348"/>
    <x v="3356"/>
    <s v="Own, Buy, Sell 3D property! 3D games, 3D traveling and earn in one virtual 3D NEASPACE, Best for Oculus Rift environment."/>
    <n v="70000"/>
    <n v="270"/>
    <x v="1"/>
    <x v="0"/>
    <s v="USD"/>
    <n v="1456006938"/>
    <x v="3362"/>
    <b v="0"/>
    <x v="78"/>
    <b v="0"/>
    <s v="technology/web"/>
    <x v="2685"/>
    <n v="54"/>
    <x v="0"/>
    <x v="38"/>
  </r>
  <r>
    <n v="1011"/>
    <x v="3357"/>
    <s v="The first action sports training sleeve/leg protector of its kind to offer an unduplicated level of targeted protection!"/>
    <n v="20000"/>
    <n v="75"/>
    <x v="1"/>
    <x v="0"/>
    <s v="USD"/>
    <n v="1418938395"/>
    <x v="3363"/>
    <b v="0"/>
    <x v="215"/>
    <b v="0"/>
    <s v="technology/wearables"/>
    <x v="2686"/>
    <n v="75"/>
    <x v="0"/>
    <x v="3"/>
  </r>
  <r>
    <n v="561"/>
    <x v="3358"/>
    <s v="A marketplace for talent and employers to match. Using intuitive technology we match &amp; place talent with the best career position."/>
    <n v="15000"/>
    <n v="55"/>
    <x v="3"/>
    <x v="0"/>
    <s v="USD"/>
    <n v="1445874513"/>
    <x v="3364"/>
    <b v="0"/>
    <x v="312"/>
    <b v="0"/>
    <s v="technology/web"/>
    <x v="2687"/>
    <n v="27.5"/>
    <x v="0"/>
    <x v="38"/>
  </r>
  <r>
    <n v="2380"/>
    <x v="3359"/>
    <s v="Tired of waiting for likes? Here is a brand new social network centered on real-time hashtag chatting. Just chat and enjoy!"/>
    <n v="15000"/>
    <n v="55"/>
    <x v="1"/>
    <x v="0"/>
    <s v="USD"/>
    <n v="1443726142"/>
    <x v="3365"/>
    <b v="0"/>
    <x v="5"/>
    <b v="0"/>
    <s v="technology/web"/>
    <x v="2687"/>
    <n v="18.333333333333332"/>
    <x v="0"/>
    <x v="38"/>
  </r>
  <r>
    <n v="3198"/>
    <x v="3360"/>
    <s v="Hadbjerg skole opsÃ¦tter i april musicalen The Fireflies, der blev skrevet og opfÃ¸rt i koncentrationslejren Theresienstadt i 1943 og 45."/>
    <n v="30000"/>
    <n v="110"/>
    <x v="3"/>
    <x v="15"/>
    <s v="DKK"/>
    <n v="1424081477"/>
    <x v="3366"/>
    <b v="0"/>
    <x v="5"/>
    <b v="0"/>
    <s v="theater/musical"/>
    <x v="2687"/>
    <n v="36.666666666666664"/>
    <x v="3"/>
    <x v="20"/>
  </r>
  <r>
    <n v="1686"/>
    <x v="3361"/>
    <s v="I will transcribe, into Western musical notation and Romanized transliteration, the complete Torah as sung in the Ashkenazic tradition."/>
    <n v="5000"/>
    <n v="18"/>
    <x v="2"/>
    <x v="7"/>
    <s v="CAD"/>
    <n v="1493320519"/>
    <x v="3367"/>
    <b v="0"/>
    <x v="215"/>
    <b v="0"/>
    <s v="music/faith"/>
    <x v="2688"/>
    <n v="18"/>
    <x v="2"/>
    <x v="21"/>
  </r>
  <r>
    <n v="938"/>
    <x v="3362"/>
    <s v="Creating new avenues of exposure for young Jazz &amp; Soul artists_x000a_to express their Art of Music."/>
    <n v="7000"/>
    <n v="25"/>
    <x v="3"/>
    <x v="0"/>
    <s v="USD"/>
    <n v="1346585448"/>
    <x v="3368"/>
    <b v="0"/>
    <x v="215"/>
    <b v="0"/>
    <s v="music/jazz"/>
    <x v="2689"/>
    <n v="25"/>
    <x v="2"/>
    <x v="27"/>
  </r>
  <r>
    <n v="1138"/>
    <x v="3363"/>
    <s v="Have you ever wanted to build your own, ultimate zombie fort in real life? Enjoy a Zombie Apocalypse without the Apocalypse."/>
    <n v="35000"/>
    <n v="125"/>
    <x v="3"/>
    <x v="0"/>
    <s v="USD"/>
    <n v="1485035131"/>
    <x v="3369"/>
    <b v="0"/>
    <x v="198"/>
    <b v="0"/>
    <s v="games/mobile games"/>
    <x v="2689"/>
    <n v="31.25"/>
    <x v="1"/>
    <x v="25"/>
  </r>
  <r>
    <n v="663"/>
    <x v="3364"/>
    <s v="Imagine a mouse that automatically moves your pointer to where your head is facing. Its an air mouse hidden inside a standard headset."/>
    <n v="200000"/>
    <n v="700"/>
    <x v="3"/>
    <x v="15"/>
    <s v="DKK"/>
    <n v="1437250456"/>
    <x v="3370"/>
    <b v="0"/>
    <x v="352"/>
    <b v="0"/>
    <s v="technology/wearables"/>
    <x v="2690"/>
    <n v="100"/>
    <x v="0"/>
    <x v="3"/>
  </r>
  <r>
    <n v="862"/>
    <x v="3365"/>
    <s v="I want to work with the great John Goodsall and Percy Jones from Brand X to create the ultimate new jazz album."/>
    <n v="50000"/>
    <n v="170"/>
    <x v="3"/>
    <x v="1"/>
    <s v="GBP"/>
    <n v="1384179548"/>
    <x v="3371"/>
    <b v="0"/>
    <x v="198"/>
    <b v="0"/>
    <s v="music/jazz"/>
    <x v="2691"/>
    <n v="42.5"/>
    <x v="2"/>
    <x v="27"/>
  </r>
  <r>
    <n v="3095"/>
    <x v="3366"/>
    <s v="We are a small theatre company looking to provide world class theatre to the working class in the Greater New York area."/>
    <n v="14920"/>
    <n v="50"/>
    <x v="3"/>
    <x v="0"/>
    <s v="USD"/>
    <n v="1470011780"/>
    <x v="3372"/>
    <b v="0"/>
    <x v="215"/>
    <b v="0"/>
    <s v="theater/spaces"/>
    <x v="2692"/>
    <n v="50"/>
    <x v="3"/>
    <x v="12"/>
  </r>
  <r>
    <n v="142"/>
    <x v="3367"/>
    <s v="A science fiction series about a women trying to stave off a mysterious appearance of monsters from getting out of a dark alley."/>
    <n v="3000"/>
    <n v="10"/>
    <x v="1"/>
    <x v="0"/>
    <s v="USD"/>
    <n v="1416176778"/>
    <x v="3373"/>
    <b v="0"/>
    <x v="215"/>
    <b v="0"/>
    <s v="film &amp; video/science fiction"/>
    <x v="2693"/>
    <n v="10"/>
    <x v="4"/>
    <x v="22"/>
  </r>
  <r>
    <n v="237"/>
    <x v="3368"/>
    <s v="Making The Choice is a christian short film series."/>
    <n v="15000"/>
    <n v="50"/>
    <x v="3"/>
    <x v="0"/>
    <s v="USD"/>
    <n v="1457445069"/>
    <x v="3374"/>
    <b v="0"/>
    <x v="215"/>
    <b v="0"/>
    <s v="film &amp; video/drama"/>
    <x v="2693"/>
    <n v="50"/>
    <x v="4"/>
    <x v="30"/>
  </r>
  <r>
    <n v="1423"/>
    <x v="3369"/>
    <s v="Help fund me to destroy the monopoly Rupert Murdoch has over the publication of modern bibles. I have a new one to rival the NKJV."/>
    <n v="30000"/>
    <n v="100"/>
    <x v="3"/>
    <x v="6"/>
    <s v="AUD"/>
    <n v="1451637531"/>
    <x v="3375"/>
    <b v="0"/>
    <x v="215"/>
    <b v="0"/>
    <s v="publishing/translations"/>
    <x v="2693"/>
    <n v="100"/>
    <x v="5"/>
    <x v="39"/>
  </r>
  <r>
    <n v="1559"/>
    <x v="3370"/>
    <s v="The goal of this project is to provide scientific evidence of bigfoot in the North Cascades."/>
    <n v="15000"/>
    <n v="50"/>
    <x v="3"/>
    <x v="0"/>
    <s v="USD"/>
    <n v="1430270199"/>
    <x v="3376"/>
    <b v="0"/>
    <x v="215"/>
    <b v="0"/>
    <s v="photography/nature"/>
    <x v="2693"/>
    <n v="50"/>
    <x v="6"/>
    <x v="34"/>
  </r>
  <r>
    <n v="2438"/>
    <x v="3371"/>
    <s v="I'm starting a catering and food truck business of southern comfort food. My FOOD is my Art!  _x000a_Thanks for you help!"/>
    <n v="15000"/>
    <n v="50"/>
    <x v="3"/>
    <x v="0"/>
    <s v="USD"/>
    <n v="1449529062"/>
    <x v="3377"/>
    <b v="0"/>
    <x v="215"/>
    <b v="0"/>
    <s v="food/food trucks"/>
    <x v="2693"/>
    <n v="50"/>
    <x v="7"/>
    <x v="37"/>
  </r>
  <r>
    <n v="2777"/>
    <x v="3372"/>
    <s v="Thisis a children's story.It teaches family values and about other animals in the forest.It teaches the value of friendship also.Thanks"/>
    <n v="3000"/>
    <n v="10"/>
    <x v="3"/>
    <x v="0"/>
    <s v="USD"/>
    <n v="1437149004"/>
    <x v="3378"/>
    <b v="0"/>
    <x v="215"/>
    <b v="0"/>
    <s v="publishing/children's books"/>
    <x v="2693"/>
    <n v="10"/>
    <x v="5"/>
    <x v="32"/>
  </r>
  <r>
    <n v="3915"/>
    <x v="3373"/>
    <s v="Following the enormous success of Hardcross, we are looking for new ways to bring this wonderful play to a wider audience."/>
    <n v="1500"/>
    <n v="5"/>
    <x v="3"/>
    <x v="1"/>
    <s v="GBP"/>
    <n v="1464824309"/>
    <x v="3379"/>
    <b v="0"/>
    <x v="215"/>
    <b v="0"/>
    <s v="theater/plays"/>
    <x v="2693"/>
    <n v="5"/>
    <x v="3"/>
    <x v="4"/>
  </r>
  <r>
    <n v="4084"/>
    <x v="3374"/>
    <s v="WANTS deals with diversity in all its various facets._x000a_The drama is set in a futuristic society where no diversity si accepted."/>
    <n v="3000"/>
    <n v="10"/>
    <x v="3"/>
    <x v="4"/>
    <s v="EUR"/>
    <n v="1476008906"/>
    <x v="3380"/>
    <b v="0"/>
    <x v="215"/>
    <b v="0"/>
    <s v="theater/plays"/>
    <x v="2693"/>
    <n v="10"/>
    <x v="3"/>
    <x v="4"/>
  </r>
  <r>
    <n v="2679"/>
    <x v="3375"/>
    <s v="A do-it-yourself auto garage in Des Moines, Iowa where people can learn how to work on cars &amp; those who know can share their knowledge."/>
    <n v="40000"/>
    <n v="132"/>
    <x v="3"/>
    <x v="0"/>
    <s v="USD"/>
    <n v="1425081694"/>
    <x v="3381"/>
    <b v="0"/>
    <x v="5"/>
    <b v="0"/>
    <s v="technology/makerspaces"/>
    <x v="2694"/>
    <n v="44"/>
    <x v="0"/>
    <x v="19"/>
  </r>
  <r>
    <n v="2370"/>
    <x v="3376"/>
    <s v="Let's go get it back! Most people can get $5,000 to $6,000 more a year in tax deductions. Stop the abuse and get back your share!"/>
    <n v="25000"/>
    <n v="82"/>
    <x v="1"/>
    <x v="0"/>
    <s v="USD"/>
    <n v="1418877141"/>
    <x v="3382"/>
    <b v="0"/>
    <x v="198"/>
    <b v="0"/>
    <s v="technology/web"/>
    <x v="2695"/>
    <n v="20.5"/>
    <x v="0"/>
    <x v="38"/>
  </r>
  <r>
    <n v="2698"/>
    <x v="3377"/>
    <s v="We 'd love to give some TLC to our vintage pink taco trailer so we can continue to cook our signature Baja style shrimp tacos!"/>
    <n v="8000"/>
    <n v="26.01"/>
    <x v="3"/>
    <x v="0"/>
    <s v="USD"/>
    <n v="1403904808"/>
    <x v="3383"/>
    <b v="0"/>
    <x v="312"/>
    <b v="0"/>
    <s v="food/food trucks"/>
    <x v="2696"/>
    <n v="13.005000000000001"/>
    <x v="7"/>
    <x v="37"/>
  </r>
  <r>
    <n v="543"/>
    <x v="3378"/>
    <s v="I want to make it easy for those with food allergies to know where they can safely, and happily eat out with friends and family."/>
    <n v="22000"/>
    <n v="70"/>
    <x v="3"/>
    <x v="6"/>
    <s v="AUD"/>
    <n v="1414807962"/>
    <x v="3384"/>
    <b v="0"/>
    <x v="312"/>
    <b v="0"/>
    <s v="technology/web"/>
    <x v="2697"/>
    <n v="35"/>
    <x v="0"/>
    <x v="38"/>
  </r>
  <r>
    <n v="870"/>
    <x v="3379"/>
    <s v="The Orchestra and it's boy/girl singers perform a plethora of hit songs arranged by Nelson Riddle, for the world's greatest singers."/>
    <n v="20000"/>
    <n v="62"/>
    <x v="3"/>
    <x v="1"/>
    <s v="GBP"/>
    <n v="1377995523"/>
    <x v="3385"/>
    <b v="0"/>
    <x v="78"/>
    <b v="0"/>
    <s v="music/jazz"/>
    <x v="2698"/>
    <n v="12.4"/>
    <x v="2"/>
    <x v="27"/>
  </r>
  <r>
    <n v="3118"/>
    <x v="3380"/>
    <s v="a magical place for all kind of people, like a fairytaile in all colours"/>
    <n v="500000"/>
    <n v="1550"/>
    <x v="3"/>
    <x v="10"/>
    <s v="SEK"/>
    <n v="1467473723"/>
    <x v="3386"/>
    <b v="0"/>
    <x v="312"/>
    <b v="0"/>
    <s v="theater/spaces"/>
    <x v="2698"/>
    <n v="775"/>
    <x v="3"/>
    <x v="12"/>
  </r>
  <r>
    <n v="717"/>
    <x v="3381"/>
    <s v="Cool air flowing under clothing keeps you cool."/>
    <n v="100000"/>
    <n v="305"/>
    <x v="3"/>
    <x v="0"/>
    <s v="USD"/>
    <n v="1409949002"/>
    <x v="3387"/>
    <b v="0"/>
    <x v="198"/>
    <b v="0"/>
    <s v="technology/wearables"/>
    <x v="2699"/>
    <n v="76.25"/>
    <x v="0"/>
    <x v="3"/>
  </r>
  <r>
    <n v="1322"/>
    <x v="3382"/>
    <s v="Invisible Reins - A Bluetooth innovation that links your child to your smart phone via an app. A safe zone can be set from 1-30 metres."/>
    <n v="35000"/>
    <n v="106"/>
    <x v="1"/>
    <x v="1"/>
    <s v="GBP"/>
    <n v="1432223125"/>
    <x v="3388"/>
    <b v="0"/>
    <x v="198"/>
    <b v="0"/>
    <s v="technology/wearables"/>
    <x v="2700"/>
    <n v="26.5"/>
    <x v="0"/>
    <x v="3"/>
  </r>
  <r>
    <n v="904"/>
    <x v="3383"/>
    <s v="Support the preservation of Jazz and help us become a national Jazz Festival with the best music, food, and fun for all ages!"/>
    <n v="50000"/>
    <n v="151"/>
    <x v="3"/>
    <x v="0"/>
    <s v="USD"/>
    <n v="1451786137"/>
    <x v="3389"/>
    <b v="0"/>
    <x v="5"/>
    <b v="0"/>
    <s v="music/jazz"/>
    <x v="2701"/>
    <n v="50.333333333333336"/>
    <x v="2"/>
    <x v="27"/>
  </r>
  <r>
    <n v="902"/>
    <x v="3384"/>
    <s v="I'VE STARTED A BRAND NEW ALBUM THAT WILL FEATURE ACID JAZZ, FUNK, ROCK, AND DANCE WITH THE PROMISE OF TOURING NEXT YEAR IN THE USA"/>
    <n v="30000"/>
    <n v="90"/>
    <x v="3"/>
    <x v="0"/>
    <s v="USD"/>
    <n v="1409412600"/>
    <x v="3390"/>
    <b v="0"/>
    <x v="5"/>
    <b v="0"/>
    <s v="music/jazz"/>
    <x v="2702"/>
    <n v="30"/>
    <x v="2"/>
    <x v="27"/>
  </r>
  <r>
    <n v="3926"/>
    <x v="3385"/>
    <s v="Producing syllabus-relevant theatre targeted to HSC students on the NSW Central Coast"/>
    <n v="5000"/>
    <n v="15"/>
    <x v="3"/>
    <x v="6"/>
    <s v="AUD"/>
    <n v="1419645748"/>
    <x v="3391"/>
    <b v="0"/>
    <x v="215"/>
    <b v="0"/>
    <s v="theater/plays"/>
    <x v="2702"/>
    <n v="15"/>
    <x v="3"/>
    <x v="4"/>
  </r>
  <r>
    <n v="460"/>
    <x v="3386"/>
    <s v="An animated web series about biological evolution gone haywire."/>
    <n v="8500"/>
    <n v="25"/>
    <x v="3"/>
    <x v="0"/>
    <s v="USD"/>
    <n v="1401595200"/>
    <x v="3392"/>
    <b v="0"/>
    <x v="312"/>
    <b v="0"/>
    <s v="film &amp; video/animation"/>
    <x v="2703"/>
    <n v="12.5"/>
    <x v="4"/>
    <x v="28"/>
  </r>
  <r>
    <n v="1040"/>
    <x v="3387"/>
    <s v="We produce radio broadcasts and live streams that promote the value of human freedom, reason, individual rights &amp; free markets."/>
    <n v="85000"/>
    <n v="250"/>
    <x v="1"/>
    <x v="0"/>
    <s v="USD"/>
    <n v="1472317209"/>
    <x v="3393"/>
    <b v="0"/>
    <x v="215"/>
    <b v="0"/>
    <s v="journalism/audio"/>
    <x v="2703"/>
    <n v="250"/>
    <x v="8"/>
    <x v="23"/>
  </r>
  <r>
    <n v="489"/>
    <x v="3388"/>
    <s v="Help America's favorite dysfunctional immigrant family THE GUINEAS launch the first season of their animated web series."/>
    <n v="74997"/>
    <n v="215"/>
    <x v="3"/>
    <x v="0"/>
    <s v="USD"/>
    <n v="1325763180"/>
    <x v="3394"/>
    <b v="0"/>
    <x v="5"/>
    <b v="0"/>
    <s v="film &amp; video/animation"/>
    <x v="2704"/>
    <n v="71.666666666666671"/>
    <x v="4"/>
    <x v="28"/>
  </r>
  <r>
    <n v="3917"/>
    <x v="3389"/>
    <s v="We place the actors and script to the fore, with productions stripped down to barest level, aiming to make theatre accessible."/>
    <n v="3500"/>
    <n v="10"/>
    <x v="3"/>
    <x v="1"/>
    <s v="GBP"/>
    <n v="1410439161"/>
    <x v="3395"/>
    <b v="0"/>
    <x v="215"/>
    <b v="0"/>
    <s v="theater/plays"/>
    <x v="2705"/>
    <n v="10"/>
    <x v="3"/>
    <x v="4"/>
  </r>
  <r>
    <n v="4085"/>
    <x v="3390"/>
    <s v="Just like the good old fashioned radio dramas, Heritage will be performed and narrated for you by 16 different talented voice actors."/>
    <n v="3500"/>
    <n v="10"/>
    <x v="3"/>
    <x v="0"/>
    <s v="USD"/>
    <n v="1427169540"/>
    <x v="3396"/>
    <b v="0"/>
    <x v="215"/>
    <b v="0"/>
    <s v="theater/plays"/>
    <x v="2705"/>
    <n v="10"/>
    <x v="3"/>
    <x v="4"/>
  </r>
  <r>
    <n v="1907"/>
    <x v="3391"/>
    <s v="Litter-Buddy is great economical alternative to leading pet waste disposal systems with cartridge bag elements."/>
    <n v="30000"/>
    <n v="85"/>
    <x v="3"/>
    <x v="0"/>
    <s v="USD"/>
    <n v="1400853925"/>
    <x v="3397"/>
    <b v="0"/>
    <x v="198"/>
    <b v="0"/>
    <s v="technology/gadgets"/>
    <x v="2706"/>
    <n v="21.25"/>
    <x v="0"/>
    <x v="31"/>
  </r>
  <r>
    <n v="1595"/>
    <x v="3392"/>
    <s v="To make a coffee table book,  displaying civil war battlefields and forts,  taken at the same time of year the battles were fought."/>
    <n v="100000"/>
    <n v="280"/>
    <x v="3"/>
    <x v="0"/>
    <s v="USD"/>
    <n v="1403122380"/>
    <x v="3398"/>
    <b v="0"/>
    <x v="352"/>
    <b v="0"/>
    <s v="photography/places"/>
    <x v="2707"/>
    <n v="40"/>
    <x v="6"/>
    <x v="24"/>
  </r>
  <r>
    <n v="3083"/>
    <x v="3393"/>
    <s v="Crystal City Underground is a New &amp; Unique_x000a_indoor recreational facility, using an old silica sand mine,_x000a_we are the Haunted Maze"/>
    <n v="20000"/>
    <n v="56"/>
    <x v="3"/>
    <x v="0"/>
    <s v="USD"/>
    <n v="1409547600"/>
    <x v="3399"/>
    <b v="0"/>
    <x v="5"/>
    <b v="0"/>
    <s v="theater/spaces"/>
    <x v="2707"/>
    <n v="18.666666666666668"/>
    <x v="3"/>
    <x v="12"/>
  </r>
  <r>
    <n v="3792"/>
    <x v="3394"/>
    <s v="A cultural and historic journey through Puerto Rico's music and dance!"/>
    <n v="12500"/>
    <n v="35"/>
    <x v="3"/>
    <x v="0"/>
    <s v="USD"/>
    <n v="1436957022"/>
    <x v="3400"/>
    <b v="0"/>
    <x v="312"/>
    <b v="0"/>
    <s v="theater/musical"/>
    <x v="2707"/>
    <n v="17.5"/>
    <x v="3"/>
    <x v="20"/>
  </r>
  <r>
    <n v="123"/>
    <x v="3395"/>
    <s v="A group of scientists stumble upon an extraterrestrial virus that is self aware. They must stop it's spread in order to save humanity."/>
    <n v="55000"/>
    <n v="151"/>
    <x v="1"/>
    <x v="0"/>
    <s v="USD"/>
    <n v="1414533600"/>
    <x v="3401"/>
    <b v="0"/>
    <x v="460"/>
    <b v="0"/>
    <s v="film &amp; video/science fiction"/>
    <x v="2708"/>
    <n v="25.166666666666668"/>
    <x v="4"/>
    <x v="22"/>
  </r>
  <r>
    <n v="3103"/>
    <x v="3396"/>
    <s v="Creating a place for local artists to perform, at substantially less cost for them"/>
    <n v="4100"/>
    <n v="11"/>
    <x v="3"/>
    <x v="0"/>
    <s v="USD"/>
    <n v="1434080706"/>
    <x v="3402"/>
    <b v="0"/>
    <x v="312"/>
    <b v="0"/>
    <s v="theater/spaces"/>
    <x v="2709"/>
    <n v="5.5"/>
    <x v="3"/>
    <x v="12"/>
  </r>
  <r>
    <n v="1008"/>
    <x v="3397"/>
    <s v="MICLOP es una cabina portable impresa en 3D protegida en el interior con espuma acÃºstica, reduce el ruido ambiental o rebote de sonido."/>
    <n v="93500"/>
    <n v="250"/>
    <x v="1"/>
    <x v="18"/>
    <s v="MXN"/>
    <n v="1482953115"/>
    <x v="3403"/>
    <b v="0"/>
    <x v="215"/>
    <b v="0"/>
    <s v="technology/wearables"/>
    <x v="2710"/>
    <n v="250"/>
    <x v="0"/>
    <x v="3"/>
  </r>
  <r>
    <n v="157"/>
    <x v="3398"/>
    <s v="Man's cryogenic chamber and his soulmate's time travel from the distant future allows them to meet in the middle."/>
    <n v="2995"/>
    <n v="8"/>
    <x v="1"/>
    <x v="0"/>
    <s v="USD"/>
    <n v="1456523572"/>
    <x v="3404"/>
    <b v="0"/>
    <x v="312"/>
    <b v="0"/>
    <s v="film &amp; video/science fiction"/>
    <x v="2711"/>
    <n v="4"/>
    <x v="4"/>
    <x v="22"/>
  </r>
  <r>
    <n v="597"/>
    <x v="3399"/>
    <s v="Rolodex is a web application that strives to nurture business to business relationships by connecting users via email."/>
    <n v="7500"/>
    <n v="20"/>
    <x v="3"/>
    <x v="0"/>
    <s v="USD"/>
    <n v="1469980800"/>
    <x v="3405"/>
    <b v="0"/>
    <x v="312"/>
    <b v="0"/>
    <s v="technology/web"/>
    <x v="2712"/>
    <n v="10"/>
    <x v="0"/>
    <x v="38"/>
  </r>
  <r>
    <n v="2567"/>
    <x v="3400"/>
    <s v="You're leaving a Bar/Nightclub what else would you want more than to have a Juicy Burger and to see Beautiful Girls making it."/>
    <n v="45000"/>
    <n v="120"/>
    <x v="1"/>
    <x v="0"/>
    <s v="USD"/>
    <n v="1429823138"/>
    <x v="3406"/>
    <b v="0"/>
    <x v="312"/>
    <b v="0"/>
    <s v="food/food trucks"/>
    <x v="2712"/>
    <n v="60"/>
    <x v="7"/>
    <x v="37"/>
  </r>
  <r>
    <n v="2151"/>
    <x v="3401"/>
    <s v="Crazy Artist makes gaming more comfortable and fun for Playstation 4 users. I really want to give you a Handee Job!"/>
    <n v="45000"/>
    <n v="118"/>
    <x v="3"/>
    <x v="0"/>
    <s v="USD"/>
    <n v="1467231614"/>
    <x v="3407"/>
    <b v="0"/>
    <x v="460"/>
    <b v="0"/>
    <s v="games/video games"/>
    <x v="2713"/>
    <n v="19.666666666666668"/>
    <x v="1"/>
    <x v="29"/>
  </r>
  <r>
    <n v="2879"/>
    <x v="3402"/>
    <s v="She that fines a husband? Wait, is that right? Girl... you better check yourself, before you wreck yourself!"/>
    <n v="11200"/>
    <n v="29"/>
    <x v="3"/>
    <x v="0"/>
    <s v="USD"/>
    <n v="1453310661"/>
    <x v="3408"/>
    <b v="0"/>
    <x v="215"/>
    <b v="0"/>
    <s v="theater/plays"/>
    <x v="2714"/>
    <n v="29"/>
    <x v="3"/>
    <x v="4"/>
  </r>
  <r>
    <n v="1499"/>
    <x v="3403"/>
    <s v="Coming soon, a new science fiction novel about human evolution and sorcery. In the near future, you are either forced to adapt or die"/>
    <n v="2000"/>
    <n v="5"/>
    <x v="3"/>
    <x v="0"/>
    <s v="USD"/>
    <n v="1470355833"/>
    <x v="3409"/>
    <b v="0"/>
    <x v="215"/>
    <b v="0"/>
    <s v="publishing/fiction"/>
    <x v="2715"/>
    <n v="5"/>
    <x v="5"/>
    <x v="26"/>
  </r>
  <r>
    <n v="2368"/>
    <x v="3404"/>
    <s v="A professional and social media environment created to effectively match job seekers to jobs based on an algorithms-matching system"/>
    <n v="40000"/>
    <n v="100"/>
    <x v="1"/>
    <x v="0"/>
    <s v="USD"/>
    <n v="1429028365"/>
    <x v="3410"/>
    <b v="0"/>
    <x v="312"/>
    <b v="0"/>
    <s v="technology/web"/>
    <x v="2715"/>
    <n v="50"/>
    <x v="0"/>
    <x v="38"/>
  </r>
  <r>
    <n v="2571"/>
    <x v="3405"/>
    <s v="Perth locals who dream of opening a health food van, and serving treats that not only taste amazing but also benefit your body."/>
    <n v="100000"/>
    <n v="250"/>
    <x v="1"/>
    <x v="6"/>
    <s v="AUD"/>
    <n v="1463645521"/>
    <x v="3411"/>
    <b v="0"/>
    <x v="198"/>
    <b v="0"/>
    <s v="food/food trucks"/>
    <x v="2715"/>
    <n v="62.5"/>
    <x v="7"/>
    <x v="37"/>
  </r>
  <r>
    <n v="2769"/>
    <x v="3406"/>
    <s v="Raph the Ninja Giraffe is a project that is my 5 year old sons idea, &amp; I am working with him to bring his idea to life."/>
    <n v="800"/>
    <n v="2"/>
    <x v="3"/>
    <x v="1"/>
    <s v="GBP"/>
    <n v="1401997790"/>
    <x v="3412"/>
    <b v="0"/>
    <x v="312"/>
    <b v="0"/>
    <s v="publishing/children's books"/>
    <x v="2715"/>
    <n v="1"/>
    <x v="5"/>
    <x v="32"/>
  </r>
  <r>
    <n v="3086"/>
    <x v="3407"/>
    <s v="A memorable theatre experience in the middle of Genoa's old town. Summer is coming and we have no intention to stop making you laugh."/>
    <n v="20000"/>
    <n v="50"/>
    <x v="3"/>
    <x v="4"/>
    <s v="EUR"/>
    <n v="1439827559"/>
    <x v="3413"/>
    <b v="0"/>
    <x v="5"/>
    <b v="0"/>
    <s v="theater/spaces"/>
    <x v="2715"/>
    <n v="16.666666666666668"/>
    <x v="3"/>
    <x v="12"/>
  </r>
  <r>
    <n v="3945"/>
    <x v="3408"/>
    <s v="We do a theatre camp for kids every summer doing parady shows of diff stories for kids to learn theater. This year is Star Wars Parody."/>
    <n v="2000"/>
    <n v="5"/>
    <x v="3"/>
    <x v="0"/>
    <s v="USD"/>
    <n v="1431717268"/>
    <x v="3414"/>
    <b v="0"/>
    <x v="215"/>
    <b v="0"/>
    <s v="theater/plays"/>
    <x v="2715"/>
    <n v="5"/>
    <x v="3"/>
    <x v="4"/>
  </r>
  <r>
    <n v="3994"/>
    <x v="3409"/>
    <s v="Is Henson willing to dare risk a theatrical speaking tour of his North Pole adventures...and more?"/>
    <n v="2000"/>
    <n v="5"/>
    <x v="3"/>
    <x v="0"/>
    <s v="USD"/>
    <n v="1405761690"/>
    <x v="3415"/>
    <b v="0"/>
    <x v="215"/>
    <b v="0"/>
    <s v="theater/plays"/>
    <x v="2715"/>
    <n v="5"/>
    <x v="3"/>
    <x v="4"/>
  </r>
  <r>
    <n v="4007"/>
    <x v="3409"/>
    <s v="Is the public ready to hear Matt's story? Is he willing to risk public speaking and the waning reputation among his own race?"/>
    <n v="2000"/>
    <n v="5"/>
    <x v="3"/>
    <x v="0"/>
    <s v="USD"/>
    <n v="1409070480"/>
    <x v="3416"/>
    <b v="0"/>
    <x v="215"/>
    <b v="0"/>
    <s v="theater/plays"/>
    <x v="2715"/>
    <n v="5"/>
    <x v="3"/>
    <x v="4"/>
  </r>
  <r>
    <n v="1486"/>
    <x v="3410"/>
    <s v="Follow the intimate and intense journey of a young woman's last moments of her unexpected death and journey to the continuance of life."/>
    <n v="20000"/>
    <n v="48"/>
    <x v="3"/>
    <x v="0"/>
    <s v="USD"/>
    <n v="1425009761"/>
    <x v="3417"/>
    <b v="0"/>
    <x v="5"/>
    <b v="0"/>
    <s v="publishing/fiction"/>
    <x v="2716"/>
    <n v="16"/>
    <x v="5"/>
    <x v="26"/>
  </r>
  <r>
    <n v="2683"/>
    <x v="3411"/>
    <s v="Cereal isn't only for breakfast! Help me bring cereal to the 92% of Americans who eat cereal everyday. Out of the home and to you!"/>
    <n v="15000"/>
    <n v="36"/>
    <x v="3"/>
    <x v="0"/>
    <s v="USD"/>
    <n v="1425233240"/>
    <x v="3418"/>
    <b v="0"/>
    <x v="5"/>
    <b v="0"/>
    <s v="food/food trucks"/>
    <x v="2716"/>
    <n v="12"/>
    <x v="7"/>
    <x v="37"/>
  </r>
  <r>
    <n v="1119"/>
    <x v="3412"/>
    <s v="Dog people and cat people unit!! Help save Paw Island from the monsters in this milti-player (50-100 Person at a time) online RPG game"/>
    <n v="2100"/>
    <n v="5"/>
    <x v="3"/>
    <x v="0"/>
    <s v="USD"/>
    <n v="1396810864"/>
    <x v="3419"/>
    <b v="0"/>
    <x v="215"/>
    <b v="0"/>
    <s v="games/video games"/>
    <x v="2717"/>
    <n v="5"/>
    <x v="1"/>
    <x v="29"/>
  </r>
  <r>
    <n v="1411"/>
    <x v="3413"/>
    <s v="There have been an exorbident number of translations of this most beautiful poem though none have ever been done by a nineteen year old"/>
    <n v="3000"/>
    <n v="7"/>
    <x v="3"/>
    <x v="1"/>
    <s v="GBP"/>
    <n v="1423185900"/>
    <x v="3420"/>
    <b v="0"/>
    <x v="5"/>
    <b v="0"/>
    <s v="publishing/translations"/>
    <x v="2718"/>
    <n v="2.3333333333333335"/>
    <x v="5"/>
    <x v="39"/>
  </r>
  <r>
    <n v="2763"/>
    <x v="3414"/>
    <s v="How Santa finds childrens homes without getting lost by following certain stars."/>
    <n v="39400"/>
    <n v="90"/>
    <x v="3"/>
    <x v="0"/>
    <s v="USD"/>
    <n v="1369403684"/>
    <x v="3421"/>
    <b v="0"/>
    <x v="5"/>
    <b v="0"/>
    <s v="publishing/children's books"/>
    <x v="2719"/>
    <n v="30"/>
    <x v="5"/>
    <x v="32"/>
  </r>
  <r>
    <n v="215"/>
    <x v="3415"/>
    <s v="A short drama based on a true events. Story of a British Soldier who comes back home suffering from Post Traumatic Stress Disorder."/>
    <n v="4400"/>
    <n v="10"/>
    <x v="3"/>
    <x v="1"/>
    <s v="GBP"/>
    <n v="1455753540"/>
    <x v="3422"/>
    <b v="0"/>
    <x v="215"/>
    <b v="0"/>
    <s v="film &amp; video/drama"/>
    <x v="2720"/>
    <n v="10"/>
    <x v="4"/>
    <x v="30"/>
  </r>
  <r>
    <n v="971"/>
    <x v="3416"/>
    <s v="Our amazing product is simple and sleek. Our laser system is USB rechargeable for hours of fun. Android / Apple App Controlled."/>
    <n v="100000"/>
    <n v="226"/>
    <x v="3"/>
    <x v="0"/>
    <s v="USD"/>
    <n v="1433178060"/>
    <x v="3423"/>
    <b v="0"/>
    <x v="78"/>
    <b v="0"/>
    <s v="technology/wearables"/>
    <x v="2721"/>
    <n v="45.2"/>
    <x v="0"/>
    <x v="3"/>
  </r>
  <r>
    <n v="3909"/>
    <x v="3417"/>
    <s v="I am trying to put on a gospel comedy stage play that is full of laughter and life lessons as well that will change your life forever,"/>
    <n v="60000"/>
    <n v="135"/>
    <x v="3"/>
    <x v="0"/>
    <s v="USD"/>
    <n v="1410424642"/>
    <x v="3424"/>
    <b v="0"/>
    <x v="198"/>
    <b v="0"/>
    <s v="theater/plays"/>
    <x v="2722"/>
    <n v="33.75"/>
    <x v="3"/>
    <x v="4"/>
  </r>
  <r>
    <n v="1123"/>
    <x v="3418"/>
    <s v="Fast paced mobile game where you control a rain drop by tilting your screen. Absorb other rain drops to go faster, but avoid clouds."/>
    <n v="5000"/>
    <n v="11"/>
    <x v="3"/>
    <x v="0"/>
    <s v="USD"/>
    <n v="1397910848"/>
    <x v="3425"/>
    <b v="0"/>
    <x v="5"/>
    <b v="0"/>
    <s v="games/video games"/>
    <x v="2723"/>
    <n v="3.6666666666666665"/>
    <x v="1"/>
    <x v="29"/>
  </r>
  <r>
    <n v="1130"/>
    <x v="3419"/>
    <s v="A modernized version of the classic aerial combat arcade game 1942.  Use real fighter jets to take down terrorists on a global scale."/>
    <n v="5000"/>
    <n v="11"/>
    <x v="3"/>
    <x v="0"/>
    <s v="USD"/>
    <n v="1416963300"/>
    <x v="3426"/>
    <b v="0"/>
    <x v="5"/>
    <b v="0"/>
    <s v="games/mobile games"/>
    <x v="2723"/>
    <n v="3.6666666666666665"/>
    <x v="1"/>
    <x v="25"/>
  </r>
  <r>
    <n v="1715"/>
    <x v="3420"/>
    <s v="Kimberly Stokes the daughter of Elder Baby Stokes Jr, of Bibleway C.O.G.I.C, is currently working on a EP. She is sharing her heart"/>
    <n v="5000"/>
    <n v="11"/>
    <x v="3"/>
    <x v="0"/>
    <s v="USD"/>
    <n v="1427772120"/>
    <x v="3427"/>
    <b v="0"/>
    <x v="312"/>
    <b v="0"/>
    <s v="music/faith"/>
    <x v="2723"/>
    <n v="5.5"/>
    <x v="2"/>
    <x v="21"/>
  </r>
  <r>
    <n v="3940"/>
    <x v="3421"/>
    <s v="A Stage Play that will bring you to the edge of your seat , leave you thinkin and will also have you laughing while enjoyin the talent"/>
    <n v="5000"/>
    <n v="11"/>
    <x v="3"/>
    <x v="0"/>
    <s v="USD"/>
    <n v="1420199351"/>
    <x v="3428"/>
    <b v="0"/>
    <x v="312"/>
    <b v="0"/>
    <s v="theater/plays"/>
    <x v="2723"/>
    <n v="5.5"/>
    <x v="3"/>
    <x v="4"/>
  </r>
  <r>
    <n v="712"/>
    <x v="3422"/>
    <s v="Making important medical data of active people available to first responders of an emergency by wearing a dog tag bearing a QR Code"/>
    <n v="48500"/>
    <n v="105"/>
    <x v="3"/>
    <x v="0"/>
    <s v="USD"/>
    <n v="1455466832"/>
    <x v="3429"/>
    <b v="0"/>
    <x v="198"/>
    <b v="0"/>
    <s v="technology/wearables"/>
    <x v="2724"/>
    <n v="26.25"/>
    <x v="0"/>
    <x v="3"/>
  </r>
  <r>
    <n v="1718"/>
    <x v="3423"/>
    <s v="A melody for the galaxy."/>
    <n v="35000"/>
    <n v="75"/>
    <x v="3"/>
    <x v="0"/>
    <s v="USD"/>
    <n v="1463201940"/>
    <x v="3430"/>
    <b v="0"/>
    <x v="312"/>
    <b v="0"/>
    <s v="music/faith"/>
    <x v="2725"/>
    <n v="37.5"/>
    <x v="2"/>
    <x v="21"/>
  </r>
  <r>
    <n v="3081"/>
    <x v="3424"/>
    <s v="Help! is a full scale mobile theatrical musical bringing a Gospel revival through a story of love and hope to communities world wide."/>
    <n v="1000000"/>
    <n v="2103"/>
    <x v="3"/>
    <x v="0"/>
    <s v="USD"/>
    <n v="1442722891"/>
    <x v="3431"/>
    <b v="0"/>
    <x v="78"/>
    <b v="0"/>
    <s v="theater/spaces"/>
    <x v="2726"/>
    <n v="420.6"/>
    <x v="3"/>
    <x v="12"/>
  </r>
  <r>
    <n v="4042"/>
    <x v="3425"/>
    <s v="Acting group and production for inner city youth, about inner city youth. The problems and stuation that they see everyday."/>
    <n v="10000"/>
    <n v="21"/>
    <x v="3"/>
    <x v="0"/>
    <s v="USD"/>
    <n v="1421781360"/>
    <x v="3432"/>
    <b v="0"/>
    <x v="5"/>
    <b v="0"/>
    <s v="theater/plays"/>
    <x v="2727"/>
    <n v="7"/>
    <x v="3"/>
    <x v="4"/>
  </r>
  <r>
    <n v="673"/>
    <x v="3426"/>
    <s v="Will assist the deaf to have better communication and safety through the use of LCD glassware with audio &amp; sensory components."/>
    <n v="100000"/>
    <n v="205"/>
    <x v="3"/>
    <x v="0"/>
    <s v="USD"/>
    <n v="1409602217"/>
    <x v="3433"/>
    <b v="0"/>
    <x v="5"/>
    <b v="0"/>
    <s v="technology/wearables"/>
    <x v="2728"/>
    <n v="68.333333333333329"/>
    <x v="0"/>
    <x v="3"/>
  </r>
  <r>
    <n v="2130"/>
    <x v="3427"/>
    <s v="You are the hero tasked to save your home from the villainous Sanword."/>
    <n v="42000"/>
    <n v="85"/>
    <x v="3"/>
    <x v="0"/>
    <s v="USD"/>
    <n v="1408154663"/>
    <x v="3434"/>
    <b v="0"/>
    <x v="198"/>
    <b v="0"/>
    <s v="games/video games"/>
    <x v="2729"/>
    <n v="21.25"/>
    <x v="1"/>
    <x v="29"/>
  </r>
  <r>
    <n v="509"/>
    <x v="3428"/>
    <s v="A hilarious comedy podcast being turned into an animated series  about an indian servant and his boss."/>
    <n v="5000"/>
    <n v="10"/>
    <x v="3"/>
    <x v="1"/>
    <s v="GBP"/>
    <n v="1435504170"/>
    <x v="3435"/>
    <b v="0"/>
    <x v="215"/>
    <b v="0"/>
    <s v="film &amp; video/animation"/>
    <x v="2730"/>
    <n v="10"/>
    <x v="4"/>
    <x v="28"/>
  </r>
  <r>
    <n v="577"/>
    <x v="3429"/>
    <s v="Emails are one of pervasively used mode of communication today. However, emails can be personal and sometimes discretion is needed."/>
    <n v="5000"/>
    <n v="10"/>
    <x v="3"/>
    <x v="0"/>
    <s v="USD"/>
    <n v="1463753302"/>
    <x v="3436"/>
    <b v="0"/>
    <x v="215"/>
    <b v="0"/>
    <s v="technology/web"/>
    <x v="2730"/>
    <n v="10"/>
    <x v="0"/>
    <x v="38"/>
  </r>
  <r>
    <n v="606"/>
    <x v="3430"/>
    <s v="No more expensive, difficult and seperated packages for your business management. It's time for an All-in-One solution for your company"/>
    <n v="5000"/>
    <n v="10"/>
    <x v="1"/>
    <x v="14"/>
    <s v="EUR"/>
    <n v="1432479600"/>
    <x v="3437"/>
    <b v="0"/>
    <x v="215"/>
    <b v="0"/>
    <s v="technology/web"/>
    <x v="2730"/>
    <n v="10"/>
    <x v="0"/>
    <x v="38"/>
  </r>
  <r>
    <n v="636"/>
    <x v="3431"/>
    <s v="With no central location for keto knowledge, keto advice will be a community run knowledge base."/>
    <n v="2000"/>
    <n v="4"/>
    <x v="1"/>
    <x v="1"/>
    <s v="GBP"/>
    <n v="1433587620"/>
    <x v="3438"/>
    <b v="0"/>
    <x v="215"/>
    <b v="0"/>
    <s v="technology/web"/>
    <x v="2730"/>
    <n v="4"/>
    <x v="0"/>
    <x v="38"/>
  </r>
  <r>
    <n v="1342"/>
    <x v="3432"/>
    <s v="Method50 aims to prototype a revolutionary true heads up display to create a new way of living in, playing in, and viewing the world."/>
    <n v="50000"/>
    <n v="100"/>
    <x v="1"/>
    <x v="0"/>
    <s v="USD"/>
    <n v="1437161739"/>
    <x v="3439"/>
    <b v="0"/>
    <x v="215"/>
    <b v="0"/>
    <s v="technology/wearables"/>
    <x v="2730"/>
    <n v="100"/>
    <x v="0"/>
    <x v="3"/>
  </r>
  <r>
    <n v="1414"/>
    <x v="3433"/>
    <s v="Create an open source &quot;interlinear&quot; translation fo the Greek New Testament in re-publishable and open source database format."/>
    <n v="500"/>
    <n v="1"/>
    <x v="3"/>
    <x v="0"/>
    <s v="USD"/>
    <n v="1483423467"/>
    <x v="3440"/>
    <b v="0"/>
    <x v="215"/>
    <b v="0"/>
    <s v="publishing/translations"/>
    <x v="2730"/>
    <n v="1"/>
    <x v="5"/>
    <x v="39"/>
  </r>
  <r>
    <n v="1418"/>
    <x v="3434"/>
    <s v="Â¿Y si hubiera una camino intermedio entre ciencia y religion?_x000a_Descubre la respuesta ayudando a publicar y traducir este libro."/>
    <n v="3000"/>
    <n v="6"/>
    <x v="3"/>
    <x v="8"/>
    <s v="EUR"/>
    <n v="1456397834"/>
    <x v="3441"/>
    <b v="0"/>
    <x v="215"/>
    <b v="0"/>
    <s v="publishing/translations"/>
    <x v="2730"/>
    <n v="6"/>
    <x v="5"/>
    <x v="39"/>
  </r>
  <r>
    <n v="2396"/>
    <x v="3435"/>
    <s v="I'm creating a website with projects which I'll create later / Ich erstelle eine Webseite mit Projekten, welche ich spÃ¤ter erstelle."/>
    <n v="5000"/>
    <n v="10"/>
    <x v="1"/>
    <x v="17"/>
    <s v="CHF"/>
    <n v="1444940558"/>
    <x v="3442"/>
    <b v="0"/>
    <x v="215"/>
    <b v="0"/>
    <s v="technology/web"/>
    <x v="2730"/>
    <n v="10"/>
    <x v="0"/>
    <x v="38"/>
  </r>
  <r>
    <n v="2408"/>
    <x v="3436"/>
    <s v="A US Army Vet trying to get a Peruvian food truck going! Really good Peruvian food now mobile!"/>
    <n v="15000"/>
    <n v="30"/>
    <x v="3"/>
    <x v="0"/>
    <s v="USD"/>
    <n v="1415247757"/>
    <x v="3443"/>
    <b v="0"/>
    <x v="312"/>
    <b v="0"/>
    <s v="food/food trucks"/>
    <x v="2730"/>
    <n v="15"/>
    <x v="7"/>
    <x v="37"/>
  </r>
  <r>
    <n v="2422"/>
    <x v="3437"/>
    <s v="Family owned business serving BBQ and seafood to the public"/>
    <n v="500"/>
    <n v="1"/>
    <x v="3"/>
    <x v="0"/>
    <s v="USD"/>
    <n v="1426091036"/>
    <x v="3444"/>
    <b v="0"/>
    <x v="215"/>
    <b v="0"/>
    <s v="food/food trucks"/>
    <x v="2730"/>
    <n v="1"/>
    <x v="7"/>
    <x v="37"/>
  </r>
  <r>
    <n v="2440"/>
    <x v="3438"/>
    <s v="Starting a entire clean energy food truck and set a new standard for Cambodia"/>
    <n v="5000"/>
    <n v="10"/>
    <x v="3"/>
    <x v="16"/>
    <s v="EUR"/>
    <n v="1455399313"/>
    <x v="3445"/>
    <b v="0"/>
    <x v="312"/>
    <b v="0"/>
    <s v="food/food trucks"/>
    <x v="2730"/>
    <n v="5"/>
    <x v="7"/>
    <x v="37"/>
  </r>
  <r>
    <n v="2848"/>
    <x v="3439"/>
    <s v="Wendell Pierce stars in Brothers from the Bottom by Jackie Alexander to mark Hurricane Katrinaâ€™s 10th Anniversary. June 2015 in NoLA."/>
    <n v="35000"/>
    <n v="70"/>
    <x v="3"/>
    <x v="0"/>
    <s v="USD"/>
    <n v="1432913659"/>
    <x v="3446"/>
    <b v="0"/>
    <x v="5"/>
    <b v="0"/>
    <s v="theater/plays"/>
    <x v="2730"/>
    <n v="23.333333333333332"/>
    <x v="3"/>
    <x v="4"/>
  </r>
  <r>
    <n v="3852"/>
    <x v="3440"/>
    <s v="Writer/Director Lynette J. Blackwell presents the hilarious entangled love story of when evil and good attempt to coexist."/>
    <n v="10000"/>
    <n v="20"/>
    <x v="3"/>
    <x v="0"/>
    <s v="USD"/>
    <n v="1427427276"/>
    <x v="3447"/>
    <b v="0"/>
    <x v="312"/>
    <b v="0"/>
    <s v="theater/plays"/>
    <x v="2730"/>
    <n v="10"/>
    <x v="3"/>
    <x v="4"/>
  </r>
  <r>
    <n v="3868"/>
    <x v="3441"/>
    <s v="New collection of music by Scott Evan Davis!"/>
    <n v="5000"/>
    <n v="10"/>
    <x v="1"/>
    <x v="1"/>
    <s v="GBP"/>
    <n v="1410191405"/>
    <x v="3448"/>
    <b v="0"/>
    <x v="215"/>
    <b v="0"/>
    <s v="theater/musical"/>
    <x v="2730"/>
    <n v="10"/>
    <x v="3"/>
    <x v="20"/>
  </r>
  <r>
    <n v="3918"/>
    <x v="3442"/>
    <s v="A fantastic new comedy coming to the West End 2014.  An Alan Ayckbourn meets Richard Curtis style comedy. Who knew singing was therapy!"/>
    <n v="60000"/>
    <n v="120"/>
    <x v="3"/>
    <x v="1"/>
    <s v="GBP"/>
    <n v="1407168000"/>
    <x v="3449"/>
    <b v="0"/>
    <x v="5"/>
    <b v="0"/>
    <s v="theater/plays"/>
    <x v="2730"/>
    <n v="40"/>
    <x v="3"/>
    <x v="4"/>
  </r>
  <r>
    <n v="4004"/>
    <x v="3443"/>
    <s v="Help Launch The Queen Into South Florida!"/>
    <n v="500"/>
    <n v="1"/>
    <x v="3"/>
    <x v="0"/>
    <s v="USD"/>
    <n v="1412740457"/>
    <x v="3450"/>
    <b v="0"/>
    <x v="215"/>
    <b v="0"/>
    <s v="theater/plays"/>
    <x v="2730"/>
    <n v="1"/>
    <x v="3"/>
    <x v="4"/>
  </r>
  <r>
    <n v="4113"/>
    <x v="3444"/>
    <s v="A family oriented play about Christians &amp; the sins they live with, portrayed by &quot;puppets and toys&quot; at Queensbury Theater in Houston."/>
    <n v="1500"/>
    <n v="3"/>
    <x v="3"/>
    <x v="0"/>
    <s v="USD"/>
    <n v="1452234840"/>
    <x v="3451"/>
    <b v="0"/>
    <x v="5"/>
    <b v="0"/>
    <s v="theater/plays"/>
    <x v="2730"/>
    <n v="1"/>
    <x v="3"/>
    <x v="4"/>
  </r>
  <r>
    <n v="1701"/>
    <x v="3445"/>
    <s v="The passion I have for music is intense, super natural and uniquely divine.The encompassing vibe of a great song dressed in great beat"/>
    <n v="5050"/>
    <n v="10"/>
    <x v="3"/>
    <x v="0"/>
    <s v="USD"/>
    <n v="1421337405"/>
    <x v="3452"/>
    <b v="0"/>
    <x v="312"/>
    <b v="0"/>
    <s v="music/faith"/>
    <x v="2731"/>
    <n v="5"/>
    <x v="2"/>
    <x v="21"/>
  </r>
  <r>
    <n v="3088"/>
    <x v="3446"/>
    <s v="We believe it's time to open a visitor's center that highlights the small towns of the upper Midwest."/>
    <n v="65000"/>
    <n v="126"/>
    <x v="3"/>
    <x v="0"/>
    <s v="USD"/>
    <n v="1420724460"/>
    <x v="3453"/>
    <b v="0"/>
    <x v="5"/>
    <b v="0"/>
    <s v="theater/spaces"/>
    <x v="2732"/>
    <n v="42"/>
    <x v="3"/>
    <x v="12"/>
  </r>
  <r>
    <n v="1010"/>
    <x v="3447"/>
    <s v="A beautiful biometric smartphone wrist dock, features a revolutionary reusable adhesive; 3 position phone stand and multi-purpose tool."/>
    <n v="115250"/>
    <n v="220"/>
    <x v="1"/>
    <x v="0"/>
    <s v="USD"/>
    <n v="1473044340"/>
    <x v="3454"/>
    <b v="0"/>
    <x v="198"/>
    <b v="0"/>
    <s v="technology/wearables"/>
    <x v="2733"/>
    <n v="55"/>
    <x v="0"/>
    <x v="3"/>
  </r>
  <r>
    <n v="2773"/>
    <x v="3448"/>
    <s v="Parents know the pain of rereading bad bedtime stories. I want to write stories that all ages will enjoy"/>
    <n v="530"/>
    <n v="1"/>
    <x v="3"/>
    <x v="7"/>
    <s v="CAD"/>
    <n v="1461530721"/>
    <x v="3455"/>
    <b v="0"/>
    <x v="215"/>
    <b v="0"/>
    <s v="publishing/children's books"/>
    <x v="2734"/>
    <n v="1"/>
    <x v="5"/>
    <x v="32"/>
  </r>
  <r>
    <n v="2389"/>
    <x v="3449"/>
    <s v="Kiwwi va dÃ©poussiÃ©rer le marchÃ© de l'emploi, avec peu de moyens mais de trÃ¨s bonnes idÃ©es, cependant, nous avons besoin de vous !"/>
    <n v="16000"/>
    <n v="30"/>
    <x v="1"/>
    <x v="3"/>
    <s v="EUR"/>
    <n v="1437861540"/>
    <x v="3456"/>
    <b v="0"/>
    <x v="215"/>
    <b v="0"/>
    <s v="technology/web"/>
    <x v="2735"/>
    <n v="30"/>
    <x v="0"/>
    <x v="38"/>
  </r>
  <r>
    <n v="484"/>
    <x v="3450"/>
    <s v="The Diddlys are steam powered superheroes,transforming into spaceships,submarines or whatever it takes to complete their secret mission"/>
    <n v="80000"/>
    <n v="149"/>
    <x v="3"/>
    <x v="1"/>
    <s v="GBP"/>
    <n v="1446766372"/>
    <x v="3457"/>
    <b v="0"/>
    <x v="234"/>
    <b v="0"/>
    <s v="film &amp; video/animation"/>
    <x v="2736"/>
    <n v="13.545454545454545"/>
    <x v="4"/>
    <x v="28"/>
  </r>
  <r>
    <n v="629"/>
    <x v="3451"/>
    <s v="Global Ids you create for yourself, then the world can connect to you via free online msgs (for Reuniting Lost Property, Dating &amp; more)"/>
    <n v="200000"/>
    <n v="350"/>
    <x v="1"/>
    <x v="6"/>
    <s v="AUD"/>
    <n v="1463239108"/>
    <x v="3458"/>
    <b v="0"/>
    <x v="5"/>
    <b v="0"/>
    <s v="technology/web"/>
    <x v="2737"/>
    <n v="116.66666666666667"/>
    <x v="0"/>
    <x v="38"/>
  </r>
  <r>
    <n v="1169"/>
    <x v="3452"/>
    <s v="Our service provides door-to-door shuttle transportation in Downtown Los Angeles. FREE to passengers - driver tip appreciated."/>
    <n v="10000"/>
    <n v="17"/>
    <x v="3"/>
    <x v="0"/>
    <s v="USD"/>
    <n v="1424593763"/>
    <x v="3459"/>
    <b v="0"/>
    <x v="5"/>
    <b v="0"/>
    <s v="food/food trucks"/>
    <x v="2738"/>
    <n v="5.666666666666667"/>
    <x v="7"/>
    <x v="37"/>
  </r>
  <r>
    <n v="1905"/>
    <x v="3453"/>
    <s v="Before Dick Armstrong passed away unexpectedly in 2003, he invented an AxleCrutch device to help his customers-his idea lives on today."/>
    <n v="25000"/>
    <n v="42"/>
    <x v="3"/>
    <x v="0"/>
    <s v="USD"/>
    <n v="1410127994"/>
    <x v="3460"/>
    <b v="0"/>
    <x v="198"/>
    <b v="0"/>
    <s v="technology/gadgets"/>
    <x v="2739"/>
    <n v="10.5"/>
    <x v="0"/>
    <x v="31"/>
  </r>
  <r>
    <n v="570"/>
    <x v="3454"/>
    <s v="Humans have AM/FM/Satellite radio, kids have radio Disney, pets have DogCatRadio."/>
    <n v="85000"/>
    <n v="142"/>
    <x v="3"/>
    <x v="0"/>
    <s v="USD"/>
    <n v="1455822569"/>
    <x v="3461"/>
    <b v="0"/>
    <x v="215"/>
    <b v="0"/>
    <s v="technology/web"/>
    <x v="2740"/>
    <n v="142"/>
    <x v="0"/>
    <x v="38"/>
  </r>
  <r>
    <n v="1114"/>
    <x v="3455"/>
    <s v="SciFi racing game for Android &amp; iOS platforms. Player gets a unique weapon which introduces an additional dimension to the competition."/>
    <n v="6000"/>
    <n v="10"/>
    <x v="3"/>
    <x v="1"/>
    <s v="GBP"/>
    <n v="1381306687"/>
    <x v="3462"/>
    <b v="0"/>
    <x v="5"/>
    <b v="0"/>
    <s v="games/video games"/>
    <x v="2741"/>
    <n v="3.3333333333333335"/>
    <x v="1"/>
    <x v="29"/>
  </r>
  <r>
    <n v="2128"/>
    <x v="3456"/>
    <s v="The Royal Snail has misdelivered all the invitations to the Royal Ball.  It's up to Makayla to set things right in the Fairy Forest"/>
    <n v="15000"/>
    <n v="25"/>
    <x v="3"/>
    <x v="7"/>
    <s v="CAD"/>
    <n v="1411324369"/>
    <x v="3463"/>
    <b v="0"/>
    <x v="215"/>
    <b v="0"/>
    <s v="games/video games"/>
    <x v="2741"/>
    <n v="25"/>
    <x v="1"/>
    <x v="29"/>
  </r>
  <r>
    <n v="2152"/>
    <x v="3457"/>
    <s v="Our game is going to be a space shooter that has RPG elements with New Game+! It will be unlike any space shooter ever played."/>
    <n v="30000"/>
    <n v="50"/>
    <x v="3"/>
    <x v="0"/>
    <s v="USD"/>
    <n v="1394909909"/>
    <x v="3464"/>
    <b v="0"/>
    <x v="198"/>
    <b v="0"/>
    <s v="games/video games"/>
    <x v="2741"/>
    <n v="12.5"/>
    <x v="1"/>
    <x v="29"/>
  </r>
  <r>
    <n v="2585"/>
    <x v="3458"/>
    <s v="Evie's Eats uses local ingredients to create sweet treats, healthy snacks and on the go meals, all with the family budget in mind!"/>
    <n v="30000"/>
    <n v="50"/>
    <x v="3"/>
    <x v="0"/>
    <s v="USD"/>
    <n v="1404601632"/>
    <x v="3465"/>
    <b v="0"/>
    <x v="215"/>
    <b v="0"/>
    <s v="food/food trucks"/>
    <x v="2741"/>
    <n v="50"/>
    <x v="7"/>
    <x v="37"/>
  </r>
  <r>
    <n v="2586"/>
    <x v="3459"/>
    <s v="I would like to bring fresh salad and food to the streets of London at a reasonable price."/>
    <n v="3000"/>
    <n v="5"/>
    <x v="3"/>
    <x v="1"/>
    <s v="GBP"/>
    <n v="1451030136"/>
    <x v="3466"/>
    <b v="0"/>
    <x v="215"/>
    <b v="0"/>
    <s v="food/food trucks"/>
    <x v="2741"/>
    <n v="5"/>
    <x v="7"/>
    <x v="37"/>
  </r>
  <r>
    <n v="2592"/>
    <x v="3460"/>
    <s v="El Carte is revolutionizing the food truck industry. Meet the new food trike. #oneandonly  we going to spread the awesomeness all over!"/>
    <n v="30000"/>
    <n v="50"/>
    <x v="3"/>
    <x v="0"/>
    <s v="USD"/>
    <n v="1412536421"/>
    <x v="3467"/>
    <b v="0"/>
    <x v="215"/>
    <b v="0"/>
    <s v="food/food trucks"/>
    <x v="2741"/>
    <n v="50"/>
    <x v="7"/>
    <x v="37"/>
  </r>
  <r>
    <n v="2887"/>
    <x v="3461"/>
    <s v="A stage play of love, faith, &amp; relationships in a comical &amp; spirit message that is sure to make you laugh &amp; rejoice to the ART OF LOVE"/>
    <n v="3000"/>
    <n v="5"/>
    <x v="3"/>
    <x v="0"/>
    <s v="USD"/>
    <n v="1420971324"/>
    <x v="3468"/>
    <b v="0"/>
    <x v="215"/>
    <b v="0"/>
    <s v="theater/plays"/>
    <x v="2741"/>
    <n v="5"/>
    <x v="3"/>
    <x v="4"/>
  </r>
  <r>
    <n v="4066"/>
    <x v="3462"/>
    <s v="We have created an outstanding mobile Performing Arts Program that has great impact on the social development in multiple communities."/>
    <n v="15000"/>
    <n v="25"/>
    <x v="3"/>
    <x v="0"/>
    <s v="USD"/>
    <n v="1463619388"/>
    <x v="3469"/>
    <b v="0"/>
    <x v="215"/>
    <b v="0"/>
    <s v="theater/plays"/>
    <x v="2741"/>
    <n v="25"/>
    <x v="3"/>
    <x v="4"/>
  </r>
  <r>
    <n v="4079"/>
    <x v="3463"/>
    <s v="A tale of obsession, science, and lost love! Help the Caddo Magnet Players give this student-written play its debut on a real stage!"/>
    <n v="3000"/>
    <n v="5"/>
    <x v="3"/>
    <x v="0"/>
    <s v="USD"/>
    <n v="1466375521"/>
    <x v="3470"/>
    <b v="0"/>
    <x v="215"/>
    <b v="0"/>
    <s v="theater/plays"/>
    <x v="2741"/>
    <n v="5"/>
    <x v="3"/>
    <x v="4"/>
  </r>
  <r>
    <n v="1105"/>
    <x v="3464"/>
    <s v="Nightmare Zombies is the first Oculus Rift Only immersive zombie simulator in the Post-Apocalypse urban environment of New York City."/>
    <n v="900000"/>
    <n v="1431"/>
    <x v="3"/>
    <x v="0"/>
    <s v="USD"/>
    <n v="1395627327"/>
    <x v="3471"/>
    <b v="0"/>
    <x v="135"/>
    <b v="0"/>
    <s v="games/video games"/>
    <x v="2742"/>
    <n v="71.55"/>
    <x v="1"/>
    <x v="29"/>
  </r>
  <r>
    <n v="494"/>
    <x v="3465"/>
    <s v="Angels come to Earth in human disguise to deceive mankind, rule the Earth as gods, create a hybrid army &amp; destroy all who oppose them."/>
    <n v="20000"/>
    <n v="31"/>
    <x v="3"/>
    <x v="0"/>
    <s v="USD"/>
    <n v="1404356400"/>
    <x v="3472"/>
    <b v="0"/>
    <x v="5"/>
    <b v="0"/>
    <s v="film &amp; video/animation"/>
    <x v="2743"/>
    <n v="10.333333333333334"/>
    <x v="4"/>
    <x v="28"/>
  </r>
  <r>
    <n v="3060"/>
    <x v="3466"/>
    <s v="Save the historic Roxy theatre in Bremerton WA from being repurposed as office space."/>
    <n v="220000"/>
    <n v="335"/>
    <x v="3"/>
    <x v="0"/>
    <s v="USD"/>
    <n v="1443422134"/>
    <x v="3473"/>
    <b v="0"/>
    <x v="460"/>
    <b v="0"/>
    <s v="theater/spaces"/>
    <x v="2744"/>
    <n v="55.833333333333336"/>
    <x v="3"/>
    <x v="12"/>
  </r>
  <r>
    <n v="2953"/>
    <x v="3467"/>
    <s v="I want to purchase the former Bread Of Life Church and convert it into a multipurpose theater space for local talent."/>
    <n v="400000"/>
    <n v="605"/>
    <x v="1"/>
    <x v="0"/>
    <s v="USD"/>
    <n v="1444330821"/>
    <x v="3474"/>
    <b v="0"/>
    <x v="5"/>
    <b v="0"/>
    <s v="theater/spaces"/>
    <x v="2745"/>
    <n v="201.66666666666666"/>
    <x v="3"/>
    <x v="12"/>
  </r>
  <r>
    <n v="1068"/>
    <x v="3468"/>
    <s v="THE QUEST TO SAVE HIP HOP is an old school beat em up st game that has a focus on old school hip hop and new age hip hop coming to pc."/>
    <n v="30000"/>
    <n v="45"/>
    <x v="3"/>
    <x v="0"/>
    <s v="USD"/>
    <n v="1460274864"/>
    <x v="3475"/>
    <b v="0"/>
    <x v="198"/>
    <b v="0"/>
    <s v="games/video games"/>
    <x v="2746"/>
    <n v="11.25"/>
    <x v="1"/>
    <x v="29"/>
  </r>
  <r>
    <n v="1149"/>
    <x v="3469"/>
    <s v="Bringing culturally diverse Floridian cuisine to the people!"/>
    <n v="50000"/>
    <n v="75"/>
    <x v="3"/>
    <x v="0"/>
    <s v="USD"/>
    <n v="1466096566"/>
    <x v="3476"/>
    <b v="0"/>
    <x v="312"/>
    <b v="0"/>
    <s v="food/food trucks"/>
    <x v="2746"/>
    <n v="37.5"/>
    <x v="7"/>
    <x v="37"/>
  </r>
  <r>
    <n v="2510"/>
    <x v="3470"/>
    <s v="Dugout Dogs will be specializing in the many hot dog and sausage styles sold at baseball parks around Major League Baseball (MLB)."/>
    <n v="50000"/>
    <n v="75"/>
    <x v="3"/>
    <x v="0"/>
    <s v="USD"/>
    <n v="1431647772"/>
    <x v="3477"/>
    <b v="0"/>
    <x v="312"/>
    <b v="0"/>
    <s v="food/restaurants"/>
    <x v="2746"/>
    <n v="37.5"/>
    <x v="7"/>
    <x v="40"/>
  </r>
  <r>
    <n v="3052"/>
    <x v="3471"/>
    <s v="To let the arts continue in Walker Minnesota We need a performing arts space and art gallery"/>
    <n v="50000"/>
    <n v="75"/>
    <x v="3"/>
    <x v="0"/>
    <s v="USD"/>
    <n v="1432828740"/>
    <x v="3478"/>
    <b v="0"/>
    <x v="312"/>
    <b v="0"/>
    <s v="theater/spaces"/>
    <x v="2746"/>
    <n v="37.5"/>
    <x v="3"/>
    <x v="12"/>
  </r>
  <r>
    <n v="2688"/>
    <x v="3472"/>
    <s v="The amazing gourmet Mac N Cheez Food Truck Campaigne!"/>
    <n v="50000"/>
    <n v="74"/>
    <x v="3"/>
    <x v="0"/>
    <s v="USD"/>
    <n v="1424746800"/>
    <x v="3479"/>
    <b v="0"/>
    <x v="103"/>
    <b v="0"/>
    <s v="food/food trucks"/>
    <x v="2747"/>
    <n v="5.2857142857142856"/>
    <x v="7"/>
    <x v="37"/>
  </r>
  <r>
    <n v="2579"/>
    <x v="3473"/>
    <s v="For those who know me, I love to bake &amp; I'm pretty good at it. My dream is to own a food truck that is a bakery &amp; Coffee shop."/>
    <n v="200000"/>
    <n v="277"/>
    <x v="1"/>
    <x v="0"/>
    <s v="USD"/>
    <n v="1410810903"/>
    <x v="3480"/>
    <b v="0"/>
    <x v="233"/>
    <b v="0"/>
    <s v="food/food trucks"/>
    <x v="2748"/>
    <n v="23.083333333333332"/>
    <x v="7"/>
    <x v="37"/>
  </r>
  <r>
    <n v="512"/>
    <x v="3474"/>
    <s v="We have a fully developed 2D animated series that requires more professional animation. Our first 2 home-animated eps are up online."/>
    <n v="8000"/>
    <n v="11"/>
    <x v="3"/>
    <x v="0"/>
    <s v="USD"/>
    <n v="1479667727"/>
    <x v="3481"/>
    <b v="0"/>
    <x v="312"/>
    <b v="0"/>
    <s v="film &amp; video/animation"/>
    <x v="2749"/>
    <n v="5.5"/>
    <x v="4"/>
    <x v="28"/>
  </r>
  <r>
    <n v="1992"/>
    <x v="3475"/>
    <s v="A complete revamp of all the Disney Princes &amp; Princesses!"/>
    <n v="1500"/>
    <n v="2"/>
    <x v="3"/>
    <x v="0"/>
    <s v="USD"/>
    <n v="1424229991"/>
    <x v="3482"/>
    <b v="0"/>
    <x v="312"/>
    <b v="0"/>
    <s v="photography/people"/>
    <x v="2750"/>
    <n v="1"/>
    <x v="6"/>
    <x v="35"/>
  </r>
  <r>
    <n v="1115"/>
    <x v="3476"/>
    <s v="Explore the protagonist's mind. Remember. Understand. Plan ahead. Stay ahead of threats. Nurture relations. Earn the fate you choose."/>
    <n v="40000"/>
    <n v="53"/>
    <x v="3"/>
    <x v="0"/>
    <s v="USD"/>
    <n v="1459352495"/>
    <x v="3483"/>
    <b v="0"/>
    <x v="198"/>
    <b v="0"/>
    <s v="games/video games"/>
    <x v="2751"/>
    <n v="13.25"/>
    <x v="1"/>
    <x v="29"/>
  </r>
  <r>
    <n v="2434"/>
    <x v="3477"/>
    <s v="Mobile food truck loaded with locally grown fresh fruits and veggies. Caters to the inner-city and zip codes known as food deserts."/>
    <n v="20000"/>
    <n v="26"/>
    <x v="3"/>
    <x v="0"/>
    <s v="USD"/>
    <n v="1438662474"/>
    <x v="3484"/>
    <b v="0"/>
    <x v="312"/>
    <b v="0"/>
    <s v="food/food trucks"/>
    <x v="2752"/>
    <n v="13"/>
    <x v="7"/>
    <x v="37"/>
  </r>
  <r>
    <n v="506"/>
    <x v="3478"/>
    <s v="A feature-length 3D animation that depicts what happened when the Son of the Morning rebelled against God."/>
    <n v="200000"/>
    <n v="250"/>
    <x v="3"/>
    <x v="0"/>
    <s v="USD"/>
    <n v="1376140520"/>
    <x v="3485"/>
    <b v="0"/>
    <x v="215"/>
    <b v="0"/>
    <s v="film &amp; video/animation"/>
    <x v="2753"/>
    <n v="250"/>
    <x v="4"/>
    <x v="28"/>
  </r>
  <r>
    <n v="1145"/>
    <x v="3479"/>
    <s v="Emphasizing locally and responsibly raised ingredients, serving delicious food! I need your help."/>
    <n v="80000"/>
    <n v="100"/>
    <x v="3"/>
    <x v="0"/>
    <s v="USD"/>
    <n v="1412272592"/>
    <x v="3486"/>
    <b v="0"/>
    <x v="215"/>
    <b v="0"/>
    <s v="food/food trucks"/>
    <x v="2753"/>
    <n v="100"/>
    <x v="7"/>
    <x v="37"/>
  </r>
  <r>
    <n v="1406"/>
    <x v="3480"/>
    <s v="The White coat and the battle dress uniform"/>
    <n v="12000"/>
    <n v="15"/>
    <x v="3"/>
    <x v="4"/>
    <s v="EUR"/>
    <n v="1449914400"/>
    <x v="3487"/>
    <b v="0"/>
    <x v="5"/>
    <b v="0"/>
    <s v="publishing/translations"/>
    <x v="2753"/>
    <n v="5"/>
    <x v="5"/>
    <x v="39"/>
  </r>
  <r>
    <n v="1598"/>
    <x v="3481"/>
    <s v="I want to get our there and expand my photography skills and take a trip to Tornado alley to get more shots of storms and hopefully to"/>
    <n v="800"/>
    <n v="1"/>
    <x v="3"/>
    <x v="0"/>
    <s v="USD"/>
    <n v="1437926458"/>
    <x v="3488"/>
    <b v="0"/>
    <x v="215"/>
    <b v="0"/>
    <s v="photography/places"/>
    <x v="2753"/>
    <n v="1"/>
    <x v="6"/>
    <x v="24"/>
  </r>
  <r>
    <n v="2391"/>
    <x v="3482"/>
    <s v="Using the power of internet to help people save hundreds in car repair."/>
    <n v="20000"/>
    <n v="25"/>
    <x v="1"/>
    <x v="0"/>
    <s v="USD"/>
    <n v="1427825044"/>
    <x v="3489"/>
    <b v="0"/>
    <x v="215"/>
    <b v="0"/>
    <s v="technology/web"/>
    <x v="2753"/>
    <n v="25"/>
    <x v="0"/>
    <x v="38"/>
  </r>
  <r>
    <n v="4000"/>
    <x v="3483"/>
    <s v="An Enticing Trip into the World of Assisted Dying"/>
    <n v="8000"/>
    <n v="10"/>
    <x v="3"/>
    <x v="0"/>
    <s v="USD"/>
    <n v="1462631358"/>
    <x v="3490"/>
    <b v="0"/>
    <x v="215"/>
    <b v="0"/>
    <s v="theater/plays"/>
    <x v="2753"/>
    <n v="10"/>
    <x v="3"/>
    <x v="4"/>
  </r>
  <r>
    <n v="194"/>
    <x v="3484"/>
    <s v="Northern Irish Original Short Film based on the desperation of love and survival and taking a risk that may change everything."/>
    <n v="2500"/>
    <n v="3"/>
    <x v="3"/>
    <x v="1"/>
    <s v="GBP"/>
    <n v="1457308531"/>
    <x v="3491"/>
    <b v="0"/>
    <x v="5"/>
    <b v="0"/>
    <s v="film &amp; video/drama"/>
    <x v="2754"/>
    <n v="1"/>
    <x v="4"/>
    <x v="30"/>
  </r>
  <r>
    <n v="1879"/>
    <x v="3485"/>
    <s v="Juego de plataformas con 20 personajes. Cada personaje tiene cuatro habilidades distintas al resto de personajes y sus propias voces."/>
    <n v="5000"/>
    <n v="6"/>
    <x v="3"/>
    <x v="8"/>
    <s v="EUR"/>
    <n v="1457966129"/>
    <x v="3492"/>
    <b v="0"/>
    <x v="312"/>
    <b v="0"/>
    <s v="games/mobile games"/>
    <x v="2754"/>
    <n v="3"/>
    <x v="1"/>
    <x v="25"/>
  </r>
  <r>
    <n v="3078"/>
    <x v="3486"/>
    <s v="Help replace a broken chairlift with a vertical lift making all forms of arts and education accessible on our historical antique stage."/>
    <n v="60000"/>
    <n v="71"/>
    <x v="3"/>
    <x v="0"/>
    <s v="USD"/>
    <n v="1424920795"/>
    <x v="3493"/>
    <b v="0"/>
    <x v="5"/>
    <b v="0"/>
    <s v="theater/spaces"/>
    <x v="2755"/>
    <n v="23.666666666666668"/>
    <x v="3"/>
    <x v="12"/>
  </r>
  <r>
    <n v="763"/>
    <x v="3487"/>
    <s v="Highland Sabre explores a possible yet terrifying explanation for the mystery big cats said to prowl the British countryside."/>
    <n v="4290"/>
    <n v="5"/>
    <x v="3"/>
    <x v="1"/>
    <s v="GBP"/>
    <n v="1376563408"/>
    <x v="3494"/>
    <b v="0"/>
    <x v="215"/>
    <b v="0"/>
    <s v="publishing/fiction"/>
    <x v="2756"/>
    <n v="5"/>
    <x v="5"/>
    <x v="26"/>
  </r>
  <r>
    <n v="2140"/>
    <x v="3488"/>
    <s v="COOKIN UP ONE HOT ENTREE! BobToons USA is gathering the ingredients to create a hot new video game &quot;The Sabroso Showdown&quot;"/>
    <n v="500000"/>
    <n v="560"/>
    <x v="3"/>
    <x v="0"/>
    <s v="USD"/>
    <n v="1357934424"/>
    <x v="3495"/>
    <b v="0"/>
    <x v="234"/>
    <b v="0"/>
    <s v="games/video games"/>
    <x v="2757"/>
    <n v="50.909090909090907"/>
    <x v="1"/>
    <x v="29"/>
  </r>
  <r>
    <n v="868"/>
    <x v="3489"/>
    <s v="I AM A SINGER/SONGWRITER RECORDING MY DEBUT ALBUM OF ORIGINAL MATERIAL TITLED &quot;MY LIFE UNFOLDING&quot;.....MUSIC IS SO MUCH A PART OF ME!"/>
    <n v="45000"/>
    <n v="50"/>
    <x v="3"/>
    <x v="0"/>
    <s v="USD"/>
    <n v="1389055198"/>
    <x v="3496"/>
    <b v="0"/>
    <x v="215"/>
    <b v="0"/>
    <s v="music/jazz"/>
    <x v="2758"/>
    <n v="50"/>
    <x v="2"/>
    <x v="27"/>
  </r>
  <r>
    <n v="682"/>
    <x v="3490"/>
    <s v="The Deception Belt is an innovative belt with app capability, designed to assist any user gain control over their appetite."/>
    <n v="50000"/>
    <n v="53"/>
    <x v="3"/>
    <x v="0"/>
    <s v="USD"/>
    <n v="1489512122"/>
    <x v="3497"/>
    <b v="0"/>
    <x v="198"/>
    <b v="0"/>
    <s v="technology/wearables"/>
    <x v="2759"/>
    <n v="13.25"/>
    <x v="0"/>
    <x v="3"/>
  </r>
  <r>
    <n v="1129"/>
    <x v="3491"/>
    <s v="This app will provide you with the ability to use your most favorite profanities while playing a game with your friends."/>
    <n v="20000"/>
    <n v="21"/>
    <x v="3"/>
    <x v="0"/>
    <s v="USD"/>
    <n v="1465107693"/>
    <x v="3498"/>
    <b v="0"/>
    <x v="312"/>
    <b v="0"/>
    <s v="games/mobile games"/>
    <x v="2760"/>
    <n v="10.5"/>
    <x v="1"/>
    <x v="25"/>
  </r>
  <r>
    <n v="594"/>
    <x v="3492"/>
    <s v="Creating a fitness site that will change the fitness game forever!"/>
    <n v="25000"/>
    <n v="26"/>
    <x v="3"/>
    <x v="0"/>
    <s v="USD"/>
    <n v="1460832206"/>
    <x v="3499"/>
    <b v="0"/>
    <x v="312"/>
    <b v="0"/>
    <s v="technology/web"/>
    <x v="2761"/>
    <n v="13"/>
    <x v="0"/>
    <x v="38"/>
  </r>
  <r>
    <n v="990"/>
    <x v="3493"/>
    <s v="The revolutionized carseat, where no child will be left alone in a hot vehicle ever again. This alarm will save multiple babie's lives."/>
    <n v="25000"/>
    <n v="26"/>
    <x v="3"/>
    <x v="0"/>
    <s v="USD"/>
    <n v="1409770164"/>
    <x v="3500"/>
    <b v="0"/>
    <x v="312"/>
    <b v="0"/>
    <s v="technology/wearables"/>
    <x v="2761"/>
    <n v="13"/>
    <x v="0"/>
    <x v="3"/>
  </r>
  <r>
    <n v="1422"/>
    <x v="3494"/>
    <s v="Protecting children from sexual abuse through the medium of story telling; accessing 20% of the world's population through translation."/>
    <n v="25000"/>
    <n v="26"/>
    <x v="3"/>
    <x v="11"/>
    <s v="NZD"/>
    <n v="1474436704"/>
    <x v="3501"/>
    <b v="0"/>
    <x v="312"/>
    <b v="0"/>
    <s v="publishing/translations"/>
    <x v="2761"/>
    <n v="13"/>
    <x v="5"/>
    <x v="39"/>
  </r>
  <r>
    <n v="440"/>
    <x v="3495"/>
    <s v="A stop-motion animation made by a one girl team, with a camera, creativity, and a lot of determination."/>
    <n v="5000"/>
    <n v="5"/>
    <x v="3"/>
    <x v="0"/>
    <s v="USD"/>
    <n v="1458859153"/>
    <x v="3502"/>
    <b v="0"/>
    <x v="215"/>
    <b v="0"/>
    <s v="film &amp; video/animation"/>
    <x v="2762"/>
    <n v="5"/>
    <x v="4"/>
    <x v="28"/>
  </r>
  <r>
    <n v="443"/>
    <x v="3496"/>
    <s v="We love cartoons!! We want to make more but it costs money to so. Be apart of your daily dose of WTF!?! Pledge now!!"/>
    <n v="10000"/>
    <n v="10"/>
    <x v="3"/>
    <x v="7"/>
    <s v="CAD"/>
    <n v="1391991701"/>
    <x v="3503"/>
    <b v="0"/>
    <x v="312"/>
    <b v="0"/>
    <s v="film &amp; video/animation"/>
    <x v="2762"/>
    <n v="5"/>
    <x v="4"/>
    <x v="28"/>
  </r>
  <r>
    <n v="482"/>
    <x v="3497"/>
    <s v="Help me quit my day job and also create animated Stand-up routines from local up and coming comedians."/>
    <n v="10000"/>
    <n v="10"/>
    <x v="3"/>
    <x v="0"/>
    <s v="USD"/>
    <n v="1460644440"/>
    <x v="3504"/>
    <b v="0"/>
    <x v="215"/>
    <b v="0"/>
    <s v="film &amp; video/animation"/>
    <x v="2762"/>
    <n v="10"/>
    <x v="4"/>
    <x v="28"/>
  </r>
  <r>
    <n v="1128"/>
    <x v="3498"/>
    <s v="#havingfunFTW"/>
    <n v="1000"/>
    <n v="1"/>
    <x v="3"/>
    <x v="1"/>
    <s v="GBP"/>
    <n v="1407425717"/>
    <x v="3505"/>
    <b v="0"/>
    <x v="215"/>
    <b v="0"/>
    <s v="games/mobile games"/>
    <x v="2762"/>
    <n v="1"/>
    <x v="1"/>
    <x v="25"/>
  </r>
  <r>
    <n v="1171"/>
    <x v="3499"/>
    <s v="Tulsa's first true biodiesel, alternative energy powered food truck! Oh yeah, and delicious food!"/>
    <n v="25000"/>
    <n v="25"/>
    <x v="3"/>
    <x v="0"/>
    <s v="USD"/>
    <n v="1415909927"/>
    <x v="3506"/>
    <b v="0"/>
    <x v="215"/>
    <b v="0"/>
    <s v="food/food trucks"/>
    <x v="2762"/>
    <n v="25"/>
    <x v="7"/>
    <x v="37"/>
  </r>
  <r>
    <n v="1421"/>
    <x v="3500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507"/>
    <b v="0"/>
    <x v="312"/>
    <b v="0"/>
    <s v="publishing/translations"/>
    <x v="2762"/>
    <n v="100"/>
    <x v="5"/>
    <x v="39"/>
  </r>
  <r>
    <n v="1435"/>
    <x v="3501"/>
    <s v="English translation of the first book from a sword and sorcery Fantasy trilogy, by Paolo Parente"/>
    <n v="15000"/>
    <n v="15"/>
    <x v="3"/>
    <x v="4"/>
    <s v="EUR"/>
    <n v="1444589020"/>
    <x v="3508"/>
    <b v="0"/>
    <x v="312"/>
    <b v="0"/>
    <s v="publishing/translations"/>
    <x v="2762"/>
    <n v="7.5"/>
    <x v="5"/>
    <x v="39"/>
  </r>
  <r>
    <n v="1482"/>
    <x v="3502"/>
    <s v="Those who believe, call them Gods._x000a_Those who don't believe, call them aliens._x000a_Either way, you can't stop the war."/>
    <n v="5000"/>
    <n v="5"/>
    <x v="3"/>
    <x v="0"/>
    <s v="USD"/>
    <n v="1347004260"/>
    <x v="3509"/>
    <b v="0"/>
    <x v="215"/>
    <b v="0"/>
    <s v="publishing/fiction"/>
    <x v="2762"/>
    <n v="5"/>
    <x v="5"/>
    <x v="26"/>
  </r>
  <r>
    <n v="1564"/>
    <x v="3503"/>
    <s v="This is a book of art and poetry that highlights the highs and lows of a young 20 something coming to terms with her bipolar."/>
    <n v="10000"/>
    <n v="10"/>
    <x v="1"/>
    <x v="0"/>
    <s v="USD"/>
    <n v="1432843500"/>
    <x v="3510"/>
    <b v="0"/>
    <x v="215"/>
    <b v="0"/>
    <s v="publishing/art books"/>
    <x v="2762"/>
    <n v="10"/>
    <x v="5"/>
    <x v="36"/>
  </r>
  <r>
    <n v="1739"/>
    <x v="3504"/>
    <s v="HELP US RECORD -- SWEET LOVE -- Listen to this sped up ROUGH version and be sure and check out the unique REWARDS ---"/>
    <n v="1000"/>
    <n v="1"/>
    <x v="3"/>
    <x v="0"/>
    <s v="USD"/>
    <n v="1462391932"/>
    <x v="3511"/>
    <b v="0"/>
    <x v="215"/>
    <b v="0"/>
    <s v="music/faith"/>
    <x v="2762"/>
    <n v="1"/>
    <x v="2"/>
    <x v="21"/>
  </r>
  <r>
    <n v="1904"/>
    <x v="3505"/>
    <s v="Animals knocking over your waste wheeler making a mess on trash day? The S.A.D.L. will help prevent that from happening!"/>
    <n v="50000"/>
    <n v="50"/>
    <x v="3"/>
    <x v="0"/>
    <s v="USD"/>
    <n v="1451752021"/>
    <x v="3512"/>
    <b v="0"/>
    <x v="312"/>
    <b v="0"/>
    <s v="technology/gadgets"/>
    <x v="2762"/>
    <n v="25"/>
    <x v="0"/>
    <x v="31"/>
  </r>
  <r>
    <n v="2344"/>
    <x v="3506"/>
    <s v="SAVE MONEY! Stop worrying about account disputes, supervising installs, and corporation bull-****. We actively negotiate on your behalf"/>
    <n v="1000"/>
    <n v="1"/>
    <x v="1"/>
    <x v="7"/>
    <s v="CAD"/>
    <n v="1466789269"/>
    <x v="3513"/>
    <b v="0"/>
    <x v="215"/>
    <b v="0"/>
    <s v="technology/web"/>
    <x v="2762"/>
    <n v="1"/>
    <x v="0"/>
    <x v="38"/>
  </r>
  <r>
    <n v="2946"/>
    <x v="3507"/>
    <s v="I have set up a new theatre company, and am looking to raise funds to purchase a venue with a difference to a standard theatre."/>
    <n v="2000"/>
    <n v="2"/>
    <x v="3"/>
    <x v="1"/>
    <s v="GBP"/>
    <n v="1471265092"/>
    <x v="3514"/>
    <b v="0"/>
    <x v="312"/>
    <b v="0"/>
    <s v="theater/spaces"/>
    <x v="2762"/>
    <n v="1"/>
    <x v="3"/>
    <x v="12"/>
  </r>
  <r>
    <n v="3117"/>
    <x v="3508"/>
    <s v="Performing Arts workshops, for young people aged 5 -16, exploring how the sea has shaped Cowes as a settlement."/>
    <n v="1000"/>
    <n v="1"/>
    <x v="3"/>
    <x v="1"/>
    <s v="GBP"/>
    <n v="1464354720"/>
    <x v="3515"/>
    <b v="0"/>
    <x v="215"/>
    <b v="0"/>
    <s v="theater/spaces"/>
    <x v="2762"/>
    <n v="1"/>
    <x v="3"/>
    <x v="12"/>
  </r>
  <r>
    <n v="3645"/>
    <x v="3509"/>
    <s v="This new musical comedy empowers women and girls of all ages to be themselves in their shoes, whatever shoes they choose."/>
    <n v="1000"/>
    <n v="1"/>
    <x v="3"/>
    <x v="7"/>
    <s v="CAD"/>
    <n v="1479773838"/>
    <x v="3516"/>
    <b v="0"/>
    <x v="215"/>
    <b v="0"/>
    <s v="theater/musical"/>
    <x v="2762"/>
    <n v="1"/>
    <x v="3"/>
    <x v="20"/>
  </r>
  <r>
    <n v="3939"/>
    <x v="3510"/>
    <s v="'Potter.' is a parody of the popular Harry Potter series allowing aspiring actors a chance to work in a professional production."/>
    <n v="5000"/>
    <n v="5"/>
    <x v="3"/>
    <x v="6"/>
    <s v="AUD"/>
    <n v="1412656200"/>
    <x v="3517"/>
    <b v="0"/>
    <x v="215"/>
    <b v="0"/>
    <s v="theater/plays"/>
    <x v="2762"/>
    <n v="5"/>
    <x v="3"/>
    <x v="4"/>
  </r>
  <r>
    <n v="2649"/>
    <x v="3511"/>
    <s v="They have launched a Kickstarter."/>
    <n v="125000"/>
    <n v="124"/>
    <x v="1"/>
    <x v="0"/>
    <s v="USD"/>
    <n v="1454370941"/>
    <x v="3518"/>
    <b v="0"/>
    <x v="5"/>
    <b v="0"/>
    <s v="technology/space exploration"/>
    <x v="2763"/>
    <n v="41.333333333333336"/>
    <x v="0"/>
    <x v="5"/>
  </r>
  <r>
    <n v="464"/>
    <x v="3512"/>
    <s v="We are three students that want to make a short PokÃ©mon movie as a school project!"/>
    <n v="1010"/>
    <n v="1"/>
    <x v="3"/>
    <x v="2"/>
    <s v="EUR"/>
    <n v="1463602935"/>
    <x v="3519"/>
    <b v="0"/>
    <x v="215"/>
    <b v="0"/>
    <s v="film &amp; video/animation"/>
    <x v="2764"/>
    <n v="1"/>
    <x v="4"/>
    <x v="28"/>
  </r>
  <r>
    <n v="3952"/>
    <x v="3513"/>
    <s v="This is the story about dreams of the kindly clown who indulge in reverie to be a ballet dancer! Every act is a funny sentimental story"/>
    <n v="26000"/>
    <n v="25"/>
    <x v="3"/>
    <x v="0"/>
    <s v="USD"/>
    <n v="1445885890"/>
    <x v="3520"/>
    <b v="0"/>
    <x v="215"/>
    <b v="0"/>
    <s v="theater/plays"/>
    <x v="2765"/>
    <n v="25"/>
    <x v="3"/>
    <x v="4"/>
  </r>
  <r>
    <n v="2660"/>
    <x v="3514"/>
    <s v="COAS is an organization that does community outreach programs to encourage and educate children and adults on Astronomy related subject"/>
    <n v="20000"/>
    <n v="19"/>
    <x v="1"/>
    <x v="0"/>
    <s v="USD"/>
    <n v="1448388418"/>
    <x v="3521"/>
    <b v="0"/>
    <x v="78"/>
    <b v="0"/>
    <s v="technology/space exploration"/>
    <x v="2766"/>
    <n v="3.8"/>
    <x v="0"/>
    <x v="5"/>
  </r>
  <r>
    <n v="2658"/>
    <x v="3515"/>
    <s v="Funding will allow free participation for 20 schools, grades 4-12, (thousands of students) anywhere in the nation."/>
    <n v="98000"/>
    <n v="91"/>
    <x v="1"/>
    <x v="0"/>
    <s v="USD"/>
    <n v="1469913194"/>
    <x v="3522"/>
    <b v="0"/>
    <x v="198"/>
    <b v="0"/>
    <s v="technology/space exploration"/>
    <x v="2767"/>
    <n v="22.75"/>
    <x v="0"/>
    <x v="5"/>
  </r>
  <r>
    <n v="563"/>
    <x v="3516"/>
    <s v="I want to help people who have trouble remembering the simple things in life, like what day it is and what they need to do today."/>
    <n v="75000"/>
    <n v="68"/>
    <x v="3"/>
    <x v="6"/>
    <s v="AUD"/>
    <n v="1424137247"/>
    <x v="3523"/>
    <b v="0"/>
    <x v="312"/>
    <b v="0"/>
    <s v="technology/web"/>
    <x v="2768"/>
    <n v="34"/>
    <x v="0"/>
    <x v="38"/>
  </r>
  <r>
    <n v="548"/>
    <x v="3517"/>
    <s v="Teach your native language online or study a foreign language with native speaking teachers. Social Web service and apps."/>
    <n v="10000"/>
    <n v="9"/>
    <x v="3"/>
    <x v="1"/>
    <s v="GBP"/>
    <n v="1446154848"/>
    <x v="3524"/>
    <b v="0"/>
    <x v="215"/>
    <b v="0"/>
    <s v="technology/web"/>
    <x v="2769"/>
    <n v="9"/>
    <x v="0"/>
    <x v="38"/>
  </r>
  <r>
    <n v="3074"/>
    <x v="3518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525"/>
    <b v="0"/>
    <x v="5"/>
    <b v="0"/>
    <s v="theater/spaces"/>
    <x v="2770"/>
    <n v="7.333333333333333"/>
    <x v="3"/>
    <x v="12"/>
  </r>
  <r>
    <n v="546"/>
    <x v="3519"/>
    <s v="Build a Christian Network Platform to connect and collaborate projects, events, missions and support online to fulfill the call."/>
    <n v="60000"/>
    <n v="52"/>
    <x v="3"/>
    <x v="0"/>
    <s v="USD"/>
    <n v="1445097715"/>
    <x v="3526"/>
    <b v="0"/>
    <x v="312"/>
    <b v="0"/>
    <s v="technology/web"/>
    <x v="2771"/>
    <n v="26"/>
    <x v="0"/>
    <x v="38"/>
  </r>
  <r>
    <n v="1044"/>
    <x v="3520"/>
    <s v="Hi. I'm looking to raise some funds to get some microphones, some interfaces to hook XLR to my iPad/iPhone/iMac. Plus some other stuff."/>
    <n v="7000"/>
    <n v="6"/>
    <x v="1"/>
    <x v="0"/>
    <s v="USD"/>
    <n v="1425587220"/>
    <x v="3527"/>
    <b v="0"/>
    <x v="312"/>
    <b v="0"/>
    <s v="journalism/audio"/>
    <x v="2772"/>
    <n v="3"/>
    <x v="8"/>
    <x v="23"/>
  </r>
  <r>
    <n v="630"/>
    <x v="3521"/>
    <s v="Land development network for an eco-conscious collective. Community portal features ideas on lean design, green building, urban ecology"/>
    <n v="11999"/>
    <n v="10"/>
    <x v="1"/>
    <x v="0"/>
    <s v="USD"/>
    <n v="1441516200"/>
    <x v="3528"/>
    <b v="0"/>
    <x v="215"/>
    <b v="0"/>
    <s v="technology/web"/>
    <x v="2773"/>
    <n v="10"/>
    <x v="0"/>
    <x v="38"/>
  </r>
  <r>
    <n v="1086"/>
    <x v="3522"/>
    <s v="Humanity's future in the Galaxy"/>
    <n v="18000"/>
    <n v="15"/>
    <x v="3"/>
    <x v="0"/>
    <s v="USD"/>
    <n v="1408913291"/>
    <x v="3529"/>
    <b v="0"/>
    <x v="312"/>
    <b v="0"/>
    <s v="games/video games"/>
    <x v="2774"/>
    <n v="7.5"/>
    <x v="1"/>
    <x v="29"/>
  </r>
  <r>
    <n v="148"/>
    <x v="3523"/>
    <s v="An aspiring pilot decides to take his Dad's ship for a joyride, and learns it was the biggest mistake of his life in this Sci-Fi comedy"/>
    <n v="50000"/>
    <n v="40"/>
    <x v="1"/>
    <x v="0"/>
    <s v="USD"/>
    <n v="1456555536"/>
    <x v="3530"/>
    <b v="0"/>
    <x v="312"/>
    <b v="0"/>
    <s v="film &amp; video/science fiction"/>
    <x v="2775"/>
    <n v="20"/>
    <x v="4"/>
    <x v="22"/>
  </r>
  <r>
    <n v="2907"/>
    <x v="3524"/>
    <s v="Spend an evening in the afterlife with some of the greatest women who ever lived. LITTLE NELL's,by Jill Hughes, Los Angeles- June, 2016"/>
    <n v="2500"/>
    <n v="2"/>
    <x v="3"/>
    <x v="0"/>
    <s v="USD"/>
    <n v="1463259837"/>
    <x v="3531"/>
    <b v="0"/>
    <x v="312"/>
    <b v="0"/>
    <s v="theater/plays"/>
    <x v="2775"/>
    <n v="1"/>
    <x v="3"/>
    <x v="4"/>
  </r>
  <r>
    <n v="4049"/>
    <x v="3525"/>
    <s v="A caravan heist goes horribly wrong. When the rogues meet up to discuss the matter, they suspect one of them is the King's guard."/>
    <n v="20000"/>
    <n v="16"/>
    <x v="3"/>
    <x v="0"/>
    <s v="USD"/>
    <n v="1436914815"/>
    <x v="3532"/>
    <b v="0"/>
    <x v="215"/>
    <b v="0"/>
    <s v="theater/plays"/>
    <x v="2775"/>
    <n v="16"/>
    <x v="3"/>
    <x v="4"/>
  </r>
  <r>
    <n v="2502"/>
    <x v="3526"/>
    <s v="A small sweet shop featuring the cupcake variety offered by Cupcake Chaos, candy, cotton candy, shakes and malts, located in Dalhart,TX"/>
    <n v="110000"/>
    <n v="86"/>
    <x v="3"/>
    <x v="0"/>
    <s v="USD"/>
    <n v="1411328918"/>
    <x v="3533"/>
    <b v="0"/>
    <x v="78"/>
    <b v="0"/>
    <s v="food/restaurants"/>
    <x v="2776"/>
    <n v="17.2"/>
    <x v="7"/>
    <x v="40"/>
  </r>
  <r>
    <n v="1583"/>
    <x v="3527"/>
    <s v="I am a photographer who is inspired by the original Jules Verne story. I will make a thousands of photo and video materials for You."/>
    <n v="20000"/>
    <n v="15"/>
    <x v="3"/>
    <x v="1"/>
    <s v="GBP"/>
    <n v="1411681391"/>
    <x v="3534"/>
    <b v="0"/>
    <x v="215"/>
    <b v="0"/>
    <s v="photography/places"/>
    <x v="2777"/>
    <n v="15"/>
    <x v="6"/>
    <x v="24"/>
  </r>
  <r>
    <n v="1811"/>
    <x v="3528"/>
    <s v="A collection of 365 color photographs of sunsets in 2014, beautifully presented in a hardcover book."/>
    <n v="54000"/>
    <n v="40"/>
    <x v="3"/>
    <x v="0"/>
    <s v="USD"/>
    <n v="1414123200"/>
    <x v="3535"/>
    <b v="0"/>
    <x v="87"/>
    <b v="0"/>
    <s v="photography/photobooks"/>
    <x v="2778"/>
    <n v="1.5384615384615385"/>
    <x v="6"/>
    <x v="9"/>
  </r>
  <r>
    <n v="3970"/>
    <x v="3529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536"/>
    <b v="0"/>
    <x v="312"/>
    <b v="0"/>
    <s v="theater/plays"/>
    <x v="2779"/>
    <n v="5.5"/>
    <x v="3"/>
    <x v="4"/>
  </r>
  <r>
    <n v="2354"/>
    <x v="3530"/>
    <s v="Almost done with doctorate degree but need funding of $35,000 to complete research of project."/>
    <n v="35000"/>
    <n v="25"/>
    <x v="1"/>
    <x v="0"/>
    <s v="USD"/>
    <n v="1420910460"/>
    <x v="3537"/>
    <b v="0"/>
    <x v="215"/>
    <b v="0"/>
    <s v="technology/web"/>
    <x v="2780"/>
    <n v="25"/>
    <x v="0"/>
    <x v="38"/>
  </r>
  <r>
    <n v="3068"/>
    <x v="3531"/>
    <s v="Hearing loops will be installed in theaters to give hearing loss sufferers with cochlear implants and hearing aids much needed access."/>
    <n v="250000"/>
    <n v="175"/>
    <x v="3"/>
    <x v="0"/>
    <s v="USD"/>
    <n v="1445013352"/>
    <x v="3538"/>
    <b v="0"/>
    <x v="312"/>
    <b v="0"/>
    <s v="theater/spaces"/>
    <x v="2781"/>
    <n v="87.5"/>
    <x v="3"/>
    <x v="12"/>
  </r>
  <r>
    <n v="455"/>
    <x v="3532"/>
    <s v="Goal The FunBunch characters animated on TV: Fun entertainment for kids just like other authors before us (ex.Arthur,Clifford,Dr Seuss)"/>
    <n v="65000"/>
    <n v="45"/>
    <x v="3"/>
    <x v="0"/>
    <s v="USD"/>
    <n v="1334622660"/>
    <x v="3539"/>
    <b v="0"/>
    <x v="312"/>
    <b v="0"/>
    <s v="film &amp; video/animation"/>
    <x v="2782"/>
    <n v="22.5"/>
    <x v="4"/>
    <x v="28"/>
  </r>
  <r>
    <n v="189"/>
    <x v="3533"/>
    <s v="Jack Barlow's wife and daughter shot in cold blood at a gun confiscation station in Texas, he sets out to save his family &amp; neighbors."/>
    <n v="500000"/>
    <n v="345"/>
    <x v="3"/>
    <x v="0"/>
    <s v="USD"/>
    <n v="1472920477"/>
    <x v="3540"/>
    <b v="0"/>
    <x v="78"/>
    <b v="0"/>
    <s v="film &amp; video/drama"/>
    <x v="2783"/>
    <n v="69"/>
    <x v="4"/>
    <x v="30"/>
  </r>
  <r>
    <n v="1072"/>
    <x v="3534"/>
    <s v="A tower defense game that is played anywhere on the earth's surface!  This project is to expand it to be multiplayer and mod support."/>
    <n v="75000"/>
    <n v="51"/>
    <x v="3"/>
    <x v="0"/>
    <s v="USD"/>
    <n v="1391630297"/>
    <x v="3541"/>
    <b v="0"/>
    <x v="198"/>
    <b v="0"/>
    <s v="games/video games"/>
    <x v="2784"/>
    <n v="12.75"/>
    <x v="1"/>
    <x v="29"/>
  </r>
  <r>
    <n v="3806"/>
    <x v="3535"/>
    <s v="A truly multicultural experience - Hip Hop, Bollywood, Classical Dancers #liveband #Revoultionary Script 19th July@NationalTheatre"/>
    <n v="7500"/>
    <n v="5"/>
    <x v="3"/>
    <x v="6"/>
    <s v="AUD"/>
    <n v="1404022381"/>
    <x v="3542"/>
    <b v="0"/>
    <x v="215"/>
    <b v="0"/>
    <s v="theater/musical"/>
    <x v="2785"/>
    <n v="5"/>
    <x v="3"/>
    <x v="20"/>
  </r>
  <r>
    <n v="4050"/>
    <x v="3536"/>
    <s v="Amen is an important jarring story about the repercussions of reporting the war from the front lines and the war that follows them home"/>
    <n v="1500"/>
    <n v="1"/>
    <x v="3"/>
    <x v="0"/>
    <s v="USD"/>
    <n v="1414077391"/>
    <x v="3543"/>
    <b v="0"/>
    <x v="215"/>
    <b v="0"/>
    <s v="theater/plays"/>
    <x v="2785"/>
    <n v="1"/>
    <x v="3"/>
    <x v="4"/>
  </r>
  <r>
    <n v="2346"/>
    <x v="3537"/>
    <s v="Watch and Make FREE 3D Videos &amp; Pics - No Viewer needed. To Help Learn we have Training and Instant 3D viewers."/>
    <n v="60000"/>
    <n v="39"/>
    <x v="1"/>
    <x v="0"/>
    <s v="USD"/>
    <n v="1476731431"/>
    <x v="3544"/>
    <b v="0"/>
    <x v="5"/>
    <b v="0"/>
    <s v="technology/web"/>
    <x v="2786"/>
    <n v="13"/>
    <x v="0"/>
    <x v="38"/>
  </r>
  <r>
    <n v="459"/>
    <x v="3538"/>
    <s v="Little Lamb Kidz is a first of its kind set of multi-faith children's characters that will come to life in this 21 minute animated DVD."/>
    <n v="39000"/>
    <n v="25"/>
    <x v="3"/>
    <x v="0"/>
    <s v="USD"/>
    <n v="1321201327"/>
    <x v="3545"/>
    <b v="0"/>
    <x v="215"/>
    <b v="0"/>
    <s v="film &amp; video/animation"/>
    <x v="2787"/>
    <n v="25"/>
    <x v="4"/>
    <x v="28"/>
  </r>
  <r>
    <n v="1139"/>
    <x v="3539"/>
    <s v="Take control of the Void and bend it to your will as you perfect your strategy and amass your deck. The light gathers, your power grows"/>
    <n v="8000"/>
    <n v="5"/>
    <x v="3"/>
    <x v="0"/>
    <s v="USD"/>
    <n v="1420100426"/>
    <x v="3546"/>
    <b v="0"/>
    <x v="215"/>
    <b v="0"/>
    <s v="games/mobile games"/>
    <x v="2788"/>
    <n v="5"/>
    <x v="1"/>
    <x v="25"/>
  </r>
  <r>
    <n v="599"/>
    <x v="3540"/>
    <s v="We send care packages to incarcerated individuals throughout the country that include specific items hand picked by the sender."/>
    <n v="50000"/>
    <n v="31"/>
    <x v="3"/>
    <x v="0"/>
    <s v="USD"/>
    <n v="1425827760"/>
    <x v="3547"/>
    <b v="0"/>
    <x v="312"/>
    <b v="0"/>
    <s v="technology/web"/>
    <x v="2789"/>
    <n v="15.5"/>
    <x v="0"/>
    <x v="38"/>
  </r>
  <r>
    <n v="591"/>
    <x v="3541"/>
    <s v="Kid's Connect is a brand new social media website that is built specifically for kids to connect with other kids sick just like them."/>
    <n v="100000"/>
    <n v="61"/>
    <x v="3"/>
    <x v="0"/>
    <s v="USD"/>
    <n v="1437570130"/>
    <x v="3548"/>
    <b v="0"/>
    <x v="312"/>
    <b v="0"/>
    <s v="technology/web"/>
    <x v="2790"/>
    <n v="30.5"/>
    <x v="0"/>
    <x v="38"/>
  </r>
  <r>
    <n v="2394"/>
    <x v="3542"/>
    <s v="We want to create the &quot;Facebook&quot; for Writers. We are working on a new world for people who like to write. Check out more wriyon.com"/>
    <n v="5000"/>
    <n v="3"/>
    <x v="1"/>
    <x v="9"/>
    <s v="EUR"/>
    <n v="1424940093"/>
    <x v="3549"/>
    <b v="0"/>
    <x v="312"/>
    <b v="0"/>
    <s v="technology/web"/>
    <x v="2791"/>
    <n v="1.5"/>
    <x v="0"/>
    <x v="38"/>
  </r>
  <r>
    <n v="3196"/>
    <x v="3543"/>
    <s v="Help five college students as they journey to bring their groundbreaking new musical &quot;Our Modern Lives&quot; to Broadway!"/>
    <n v="3000000"/>
    <n v="1800"/>
    <x v="3"/>
    <x v="0"/>
    <s v="USD"/>
    <n v="1438437600"/>
    <x v="3550"/>
    <b v="0"/>
    <x v="460"/>
    <b v="0"/>
    <s v="theater/musical"/>
    <x v="2791"/>
    <n v="300"/>
    <x v="3"/>
    <x v="20"/>
  </r>
  <r>
    <n v="2136"/>
    <x v="3544"/>
    <s v="A dark and twisted game with physiological madness and corruption as a man becomes the ultimate bio weapon."/>
    <n v="80000"/>
    <n v="47.69"/>
    <x v="3"/>
    <x v="0"/>
    <s v="USD"/>
    <n v="1382184786"/>
    <x v="3551"/>
    <b v="0"/>
    <x v="198"/>
    <b v="0"/>
    <s v="games/video games"/>
    <x v="2792"/>
    <n v="11.922499999999999"/>
    <x v="1"/>
    <x v="29"/>
  </r>
  <r>
    <n v="1162"/>
    <x v="3545"/>
    <s v="Solar Powered, Recycled Fryer Oil for Truck Fuel, Locally Grown Organic &amp; Hormone Free Foods, Pop-up Bands, Private Party and Functions"/>
    <n v="60000"/>
    <n v="35"/>
    <x v="3"/>
    <x v="0"/>
    <s v="USD"/>
    <n v="1411662264"/>
    <x v="3552"/>
    <b v="0"/>
    <x v="312"/>
    <b v="0"/>
    <s v="food/food trucks"/>
    <x v="2793"/>
    <n v="17.5"/>
    <x v="7"/>
    <x v="37"/>
  </r>
  <r>
    <n v="151"/>
    <x v="3546"/>
    <s v="The age of a race to the finish between the higher &amp; lower dimensional realms, A fight for consciousness &amp; freedom,THE NEW HUMAN"/>
    <n v="250000"/>
    <n v="140"/>
    <x v="1"/>
    <x v="6"/>
    <s v="AUD"/>
    <n v="1434633191"/>
    <x v="3553"/>
    <b v="0"/>
    <x v="78"/>
    <b v="0"/>
    <s v="film &amp; video/science fiction"/>
    <x v="2794"/>
    <n v="28"/>
    <x v="4"/>
    <x v="22"/>
  </r>
  <r>
    <n v="3878"/>
    <x v="3547"/>
    <s v="Encouraging young males to engage in vocational development in the art of musical theater and related dance classes."/>
    <n v="18000"/>
    <n v="10"/>
    <x v="1"/>
    <x v="0"/>
    <s v="USD"/>
    <n v="1435636740"/>
    <x v="3554"/>
    <b v="0"/>
    <x v="215"/>
    <b v="0"/>
    <s v="theater/musical"/>
    <x v="2795"/>
    <n v="10"/>
    <x v="3"/>
    <x v="20"/>
  </r>
  <r>
    <n v="2691"/>
    <x v="3548"/>
    <s v="A Great New local Food Truck serving up ethnic fusion inspired eats in Ottawa."/>
    <n v="65000"/>
    <n v="35"/>
    <x v="3"/>
    <x v="7"/>
    <s v="CAD"/>
    <n v="1431278557"/>
    <x v="3555"/>
    <b v="0"/>
    <x v="312"/>
    <b v="0"/>
    <s v="food/food trucks"/>
    <x v="2796"/>
    <n v="17.5"/>
    <x v="7"/>
    <x v="37"/>
  </r>
  <r>
    <n v="3108"/>
    <x v="3549"/>
    <s v="We need a permanent home for the theater!"/>
    <n v="50000"/>
    <n v="26"/>
    <x v="3"/>
    <x v="0"/>
    <s v="USD"/>
    <n v="1430234394"/>
    <x v="3556"/>
    <b v="0"/>
    <x v="312"/>
    <b v="0"/>
    <s v="theater/spaces"/>
    <x v="2797"/>
    <n v="13"/>
    <x v="3"/>
    <x v="12"/>
  </r>
  <r>
    <n v="2654"/>
    <x v="3550"/>
    <s v="I want to launch a rocket to the moon, I plan on having this lunar rocket carry a small payload of solar internet connected cameras"/>
    <n v="100000"/>
    <n v="51"/>
    <x v="1"/>
    <x v="0"/>
    <s v="USD"/>
    <n v="1429622726"/>
    <x v="3557"/>
    <b v="0"/>
    <x v="460"/>
    <b v="0"/>
    <s v="technology/space exploration"/>
    <x v="2798"/>
    <n v="8.5"/>
    <x v="0"/>
    <x v="5"/>
  </r>
  <r>
    <n v="1047"/>
    <x v="3551"/>
    <s v="I wish to start a new podcast called Voices of Texas, and I want to interview interesting people of Texas each week."/>
    <n v="2000"/>
    <n v="1"/>
    <x v="1"/>
    <x v="0"/>
    <s v="USD"/>
    <n v="1415219915"/>
    <x v="3558"/>
    <b v="0"/>
    <x v="215"/>
    <b v="0"/>
    <s v="journalism/audio"/>
    <x v="2799"/>
    <n v="1"/>
    <x v="8"/>
    <x v="23"/>
  </r>
  <r>
    <n v="1694"/>
    <x v="3552"/>
    <s v="Hey all I'm building out my Christian Recording studio in a new building. I have the building but lack the funds to build it out!!!"/>
    <n v="10000"/>
    <n v="5"/>
    <x v="2"/>
    <x v="0"/>
    <s v="USD"/>
    <n v="1490589360"/>
    <x v="3559"/>
    <b v="0"/>
    <x v="215"/>
    <b v="0"/>
    <s v="music/faith"/>
    <x v="2799"/>
    <n v="5"/>
    <x v="2"/>
    <x v="21"/>
  </r>
  <r>
    <n v="1867"/>
    <x v="3553"/>
    <s v="A mix of PokemonGo, Game of War- Fire Age, DragonSoul, &amp; Throwdown. Join a clan, collect meme, upgrade features, fight, &amp; compete."/>
    <n v="20000"/>
    <n v="10"/>
    <x v="3"/>
    <x v="0"/>
    <s v="USD"/>
    <n v="1478383912"/>
    <x v="3560"/>
    <b v="0"/>
    <x v="215"/>
    <b v="0"/>
    <s v="games/mobile games"/>
    <x v="2799"/>
    <n v="10"/>
    <x v="1"/>
    <x v="25"/>
  </r>
  <r>
    <n v="1986"/>
    <x v="3554"/>
    <s v="We are a married couple who have started a child photography business from home. We need help to put together equipment to grow."/>
    <n v="2000"/>
    <n v="1"/>
    <x v="3"/>
    <x v="1"/>
    <s v="GBP"/>
    <n v="1457947483"/>
    <x v="3561"/>
    <b v="0"/>
    <x v="215"/>
    <b v="0"/>
    <s v="photography/people"/>
    <x v="2799"/>
    <n v="1"/>
    <x v="6"/>
    <x v="35"/>
  </r>
  <r>
    <n v="2126"/>
    <x v="3555"/>
    <s v="Lead your team to victory in this fast-paced, action, sports game! Use Power-ups and avoid attacks as you fight for victory!"/>
    <n v="20000"/>
    <n v="10"/>
    <x v="3"/>
    <x v="0"/>
    <s v="USD"/>
    <n v="1418080887"/>
    <x v="3562"/>
    <b v="0"/>
    <x v="312"/>
    <b v="0"/>
    <s v="games/video games"/>
    <x v="2799"/>
    <n v="5"/>
    <x v="1"/>
    <x v="29"/>
  </r>
  <r>
    <n v="2393"/>
    <x v="3556"/>
    <s v="Imagine a world where you can swap a video game you're tired of playing for a video game you actually want to play for just $1.50!"/>
    <n v="100000"/>
    <n v="50"/>
    <x v="1"/>
    <x v="0"/>
    <s v="USD"/>
    <n v="1439048017"/>
    <x v="3563"/>
    <b v="0"/>
    <x v="215"/>
    <b v="0"/>
    <s v="technology/web"/>
    <x v="2799"/>
    <n v="50"/>
    <x v="0"/>
    <x v="38"/>
  </r>
  <r>
    <n v="3119"/>
    <x v="3557"/>
    <s v="An Information center downTOWN Buffalo...find directions to places of interest, events, eateries, lodging, maps, postcards and books."/>
    <n v="10000"/>
    <n v="5"/>
    <x v="3"/>
    <x v="0"/>
    <s v="USD"/>
    <n v="1427414732"/>
    <x v="3564"/>
    <b v="0"/>
    <x v="215"/>
    <b v="0"/>
    <s v="theater/spaces"/>
    <x v="2799"/>
    <n v="5"/>
    <x v="3"/>
    <x v="12"/>
  </r>
  <r>
    <n v="1097"/>
    <x v="3558"/>
    <s v="Rabbly is action-adventure game. Is about a scientist going on an adventure, to find rare materials in another galaxy."/>
    <n v="100000"/>
    <n v="47"/>
    <x v="3"/>
    <x v="0"/>
    <s v="USD"/>
    <n v="1393786877"/>
    <x v="3565"/>
    <b v="0"/>
    <x v="352"/>
    <b v="0"/>
    <s v="games/video games"/>
    <x v="2800"/>
    <n v="6.7142857142857144"/>
    <x v="1"/>
    <x v="29"/>
  </r>
  <r>
    <n v="2374"/>
    <x v="3559"/>
    <s v="Next time you want a beer, put down your keys and pick up your phone. We prevent drunk driving by delivering alcohol to you at home."/>
    <n v="22000"/>
    <n v="10"/>
    <x v="1"/>
    <x v="0"/>
    <s v="USD"/>
    <n v="1423772060"/>
    <x v="3566"/>
    <b v="0"/>
    <x v="215"/>
    <b v="0"/>
    <s v="technology/web"/>
    <x v="2801"/>
    <n v="10"/>
    <x v="0"/>
    <x v="38"/>
  </r>
  <r>
    <n v="2519"/>
    <x v="3560"/>
    <s v="Better than your mom's, better than Cracker Barrel, only at Kelli's Kitchen (all from scratch)."/>
    <n v="150000"/>
    <n v="65"/>
    <x v="3"/>
    <x v="0"/>
    <s v="USD"/>
    <n v="1405741404"/>
    <x v="3567"/>
    <b v="0"/>
    <x v="198"/>
    <b v="0"/>
    <s v="food/restaurants"/>
    <x v="2802"/>
    <n v="16.25"/>
    <x v="7"/>
    <x v="40"/>
  </r>
  <r>
    <n v="1101"/>
    <x v="3561"/>
    <s v="Different strains of marijuana leafs battling to the death to see which one is the top strain."/>
    <n v="100000"/>
    <n v="41"/>
    <x v="3"/>
    <x v="0"/>
    <s v="USD"/>
    <n v="1468519920"/>
    <x v="3568"/>
    <b v="0"/>
    <x v="460"/>
    <b v="0"/>
    <s v="games/video games"/>
    <x v="2803"/>
    <n v="6.833333333333333"/>
    <x v="1"/>
    <x v="29"/>
  </r>
  <r>
    <n v="213"/>
    <x v="3562"/>
    <s v="A family dramedy about a grandfather  and grandson who are both on their path to redemption."/>
    <n v="50000"/>
    <n v="20"/>
    <x v="3"/>
    <x v="0"/>
    <s v="USD"/>
    <n v="1439734001"/>
    <x v="3569"/>
    <b v="0"/>
    <x v="215"/>
    <b v="0"/>
    <s v="film &amp; video/drama"/>
    <x v="2804"/>
    <n v="20"/>
    <x v="4"/>
    <x v="30"/>
  </r>
  <r>
    <n v="681"/>
    <x v="3563"/>
    <s v="The D-Pro is a lightweight, moisture-wicking headband with a padded carbon fiber insert that reduces the risk of head injury in sports."/>
    <n v="2500"/>
    <n v="1"/>
    <x v="3"/>
    <x v="0"/>
    <s v="USD"/>
    <n v="1477509604"/>
    <x v="3570"/>
    <b v="0"/>
    <x v="215"/>
    <b v="0"/>
    <s v="technology/wearables"/>
    <x v="2804"/>
    <n v="1"/>
    <x v="0"/>
    <x v="3"/>
  </r>
  <r>
    <n v="1111"/>
    <x v="3564"/>
    <s v="We are bringing a new gaming experience to the field. One that will connect a community of people and servers from around the world."/>
    <n v="2500"/>
    <n v="1"/>
    <x v="3"/>
    <x v="0"/>
    <s v="USD"/>
    <n v="1452228790"/>
    <x v="3571"/>
    <b v="0"/>
    <x v="215"/>
    <b v="0"/>
    <s v="games/video games"/>
    <x v="2804"/>
    <n v="1"/>
    <x v="1"/>
    <x v="29"/>
  </r>
  <r>
    <n v="2360"/>
    <x v="3565"/>
    <s v="Welcome to Bee Bay Canada, your commission free microjobs website.  Sell at any price and keep 100% of what you earn!"/>
    <n v="5000"/>
    <n v="2"/>
    <x v="1"/>
    <x v="7"/>
    <s v="CAD"/>
    <n v="1454864280"/>
    <x v="3572"/>
    <b v="0"/>
    <x v="215"/>
    <b v="0"/>
    <s v="technology/web"/>
    <x v="2804"/>
    <n v="2"/>
    <x v="0"/>
    <x v="38"/>
  </r>
  <r>
    <n v="2863"/>
    <x v="3566"/>
    <s v="I would like to start a Acting Company that supports and includes LGBTQ youth and young adults in very conservative North Texas"/>
    <n v="50000"/>
    <n v="20"/>
    <x v="3"/>
    <x v="0"/>
    <s v="USD"/>
    <n v="1410279123"/>
    <x v="3573"/>
    <b v="0"/>
    <x v="215"/>
    <b v="0"/>
    <s v="theater/plays"/>
    <x v="2804"/>
    <n v="20"/>
    <x v="3"/>
    <x v="4"/>
  </r>
  <r>
    <n v="3065"/>
    <x v="3567"/>
    <s v="A castle themed events center with large and small spaces to support a variety of arts i.e. performing, visual, music, theater, dance"/>
    <n v="25000"/>
    <n v="10"/>
    <x v="3"/>
    <x v="0"/>
    <s v="USD"/>
    <n v="1406683172"/>
    <x v="3574"/>
    <b v="0"/>
    <x v="312"/>
    <b v="0"/>
    <s v="theater/spaces"/>
    <x v="2804"/>
    <n v="5"/>
    <x v="3"/>
    <x v="12"/>
  </r>
  <r>
    <n v="3110"/>
    <x v="3568"/>
    <s v="Cat People Unite! It's time we get a space of our own to relax, socialize and learn! Join the Catmunity!"/>
    <n v="25000"/>
    <n v="10"/>
    <x v="3"/>
    <x v="0"/>
    <s v="USD"/>
    <n v="1487465119"/>
    <x v="3575"/>
    <b v="0"/>
    <x v="215"/>
    <b v="0"/>
    <s v="theater/spaces"/>
    <x v="2804"/>
    <n v="10"/>
    <x v="3"/>
    <x v="12"/>
  </r>
  <r>
    <n v="3859"/>
    <x v="3569"/>
    <s v="This is a play that will have each and everyone that sees it thinking about the dreams they had growing up. It's a dramady"/>
    <n v="2500"/>
    <n v="1"/>
    <x v="3"/>
    <x v="0"/>
    <s v="USD"/>
    <n v="1403730000"/>
    <x v="3576"/>
    <b v="0"/>
    <x v="215"/>
    <b v="0"/>
    <s v="theater/plays"/>
    <x v="2804"/>
    <n v="1"/>
    <x v="3"/>
    <x v="4"/>
  </r>
  <r>
    <n v="4112"/>
    <x v="3570"/>
    <s v="Set in Southern America â€œThe Divideâ€ is a stage play that touches on the issues that are forefront in America and the world."/>
    <n v="2500"/>
    <n v="1"/>
    <x v="3"/>
    <x v="9"/>
    <s v="EUR"/>
    <n v="1456617600"/>
    <x v="3577"/>
    <b v="0"/>
    <x v="215"/>
    <b v="0"/>
    <s v="theater/plays"/>
    <x v="2804"/>
    <n v="1"/>
    <x v="3"/>
    <x v="4"/>
  </r>
  <r>
    <n v="1090"/>
    <x v="3571"/>
    <s v="A sci-fi platformer game inspired by a certain blue hedgehog and Italian plumber. Jump, fight, dodge and sprint your way to victory."/>
    <n v="12999"/>
    <n v="5"/>
    <x v="3"/>
    <x v="6"/>
    <s v="AUD"/>
    <n v="1432873653"/>
    <x v="3578"/>
    <b v="0"/>
    <x v="215"/>
    <b v="0"/>
    <s v="games/video games"/>
    <x v="2805"/>
    <n v="5"/>
    <x v="1"/>
    <x v="29"/>
  </r>
  <r>
    <n v="2436"/>
    <x v="3572"/>
    <s v="A sustainable vegan food truck. Locally and solar powered. Mission: hydroponic farms &amp; non profit eateries in impoverished lands by'30."/>
    <n v="117000"/>
    <n v="45"/>
    <x v="3"/>
    <x v="7"/>
    <s v="CAD"/>
    <n v="1454078770"/>
    <x v="3579"/>
    <b v="0"/>
    <x v="312"/>
    <b v="0"/>
    <s v="food/food trucks"/>
    <x v="2806"/>
    <n v="22.5"/>
    <x v="7"/>
    <x v="37"/>
  </r>
  <r>
    <n v="1116"/>
    <x v="3573"/>
    <s v="A medieval, post apocolyptic, Online, MMORPG. Class morphing, character customization game."/>
    <n v="500000"/>
    <n v="178.52"/>
    <x v="3"/>
    <x v="0"/>
    <s v="USD"/>
    <n v="1339273208"/>
    <x v="3580"/>
    <b v="0"/>
    <x v="183"/>
    <b v="0"/>
    <s v="games/video games"/>
    <x v="2807"/>
    <n v="17.852"/>
    <x v="1"/>
    <x v="29"/>
  </r>
  <r>
    <n v="2875"/>
    <x v="3574"/>
    <s v="Play about Tracey a gay man trapped in his room by his Bible thumping mother. He finds love but the room can not keep the love alive."/>
    <n v="20000"/>
    <n v="7"/>
    <x v="3"/>
    <x v="0"/>
    <s v="USD"/>
    <n v="1462417493"/>
    <x v="3581"/>
    <b v="0"/>
    <x v="5"/>
    <b v="0"/>
    <s v="theater/plays"/>
    <x v="2808"/>
    <n v="2.3333333333333335"/>
    <x v="3"/>
    <x v="4"/>
  </r>
  <r>
    <n v="1722"/>
    <x v="3575"/>
    <s v="I am raising money to leave a legacy for the DC Gospel Stars and preserve this art form for music lovers of this style."/>
    <n v="2880"/>
    <n v="1"/>
    <x v="3"/>
    <x v="0"/>
    <s v="USD"/>
    <n v="1459642200"/>
    <x v="3582"/>
    <b v="0"/>
    <x v="215"/>
    <b v="0"/>
    <s v="music/faith"/>
    <x v="2809"/>
    <n v="1"/>
    <x v="2"/>
    <x v="21"/>
  </r>
  <r>
    <n v="121"/>
    <x v="3576"/>
    <s v="NAVY SEALS sent on a Area 51 Top-Secret rescue mission where they are shrunken and injected into an ET body, the immune system mutated."/>
    <n v="3000"/>
    <n v="1"/>
    <x v="1"/>
    <x v="0"/>
    <s v="USD"/>
    <n v="1429352160"/>
    <x v="3583"/>
    <b v="0"/>
    <x v="215"/>
    <b v="0"/>
    <s v="film &amp; video/science fiction"/>
    <x v="2810"/>
    <n v="1"/>
    <x v="4"/>
    <x v="22"/>
  </r>
  <r>
    <n v="580"/>
    <x v="3577"/>
    <s v="I Want To Create A Website That Helps Young Inventors Of Today Broadcast Their Talents &amp; Help Get The Reconigition They Deserve"/>
    <n v="3000"/>
    <n v="1"/>
    <x v="3"/>
    <x v="0"/>
    <s v="USD"/>
    <n v="1474580867"/>
    <x v="3584"/>
    <b v="0"/>
    <x v="215"/>
    <b v="0"/>
    <s v="technology/web"/>
    <x v="2810"/>
    <n v="1"/>
    <x v="0"/>
    <x v="38"/>
  </r>
  <r>
    <n v="1541"/>
    <x v="3578"/>
    <s v="My Goal is to travel across Panama with my team and capture the beauty and wildlife throughout the canal."/>
    <n v="18000"/>
    <n v="6"/>
    <x v="3"/>
    <x v="0"/>
    <s v="USD"/>
    <n v="1420045538"/>
    <x v="3585"/>
    <b v="0"/>
    <x v="312"/>
    <b v="0"/>
    <s v="photography/nature"/>
    <x v="2810"/>
    <n v="3"/>
    <x v="6"/>
    <x v="34"/>
  </r>
  <r>
    <n v="1545"/>
    <x v="3579"/>
    <s v="&quot;He will not be a wise man who does not study human hearts!&quot;_x000a_Hope in natural art, creation!"/>
    <n v="3000"/>
    <n v="1"/>
    <x v="3"/>
    <x v="0"/>
    <s v="USD"/>
    <n v="1425330960"/>
    <x v="3586"/>
    <b v="0"/>
    <x v="215"/>
    <b v="0"/>
    <s v="photography/nature"/>
    <x v="2810"/>
    <n v="1"/>
    <x v="6"/>
    <x v="34"/>
  </r>
  <r>
    <n v="1727"/>
    <x v="3580"/>
    <s v="Please help fund my second Prophetic Guitar album. Be a part of a pioneering and groundbreaking sound released from Heaven."/>
    <n v="3000"/>
    <n v="1"/>
    <x v="3"/>
    <x v="1"/>
    <s v="GBP"/>
    <n v="1428231600"/>
    <x v="3587"/>
    <b v="0"/>
    <x v="215"/>
    <b v="0"/>
    <s v="music/faith"/>
    <x v="2810"/>
    <n v="1"/>
    <x v="2"/>
    <x v="21"/>
  </r>
  <r>
    <n v="3132"/>
    <x v="3581"/>
    <s v="Smells Like Money, Drips Like Honey, Taste Like Mocha, Better Run AWAY"/>
    <n v="30000"/>
    <n v="10"/>
    <x v="2"/>
    <x v="0"/>
    <s v="USD"/>
    <n v="1492759460"/>
    <x v="3588"/>
    <b v="0"/>
    <x v="215"/>
    <b v="0"/>
    <s v="theater/plays"/>
    <x v="2810"/>
    <n v="10"/>
    <x v="3"/>
    <x v="4"/>
  </r>
  <r>
    <n v="3630"/>
    <x v="3582"/>
    <s v="The Jeremy Kyle Show offers so much subject matter to create an opera with.  Along with his brilliant put downs it could be excellent!"/>
    <n v="3000"/>
    <n v="1"/>
    <x v="3"/>
    <x v="1"/>
    <s v="GBP"/>
    <n v="1417295990"/>
    <x v="3589"/>
    <b v="0"/>
    <x v="215"/>
    <b v="0"/>
    <s v="theater/musical"/>
    <x v="2810"/>
    <n v="1"/>
    <x v="3"/>
    <x v="20"/>
  </r>
  <r>
    <n v="474"/>
    <x v="3583"/>
    <s v="Time travel the light Mr. Fantastic!  Spin the dimensions toward other continuums and worlds.  Hold onto your panties."/>
    <n v="3300"/>
    <n v="1"/>
    <x v="3"/>
    <x v="0"/>
    <s v="USD"/>
    <n v="1487318029"/>
    <x v="3590"/>
    <b v="0"/>
    <x v="215"/>
    <b v="0"/>
    <s v="film &amp; video/animation"/>
    <x v="2811"/>
    <n v="1"/>
    <x v="4"/>
    <x v="28"/>
  </r>
  <r>
    <n v="596"/>
    <x v="3584"/>
    <s v="We present digitaibook,com site which can become a free electronic library with your help,"/>
    <n v="20000"/>
    <n v="6"/>
    <x v="3"/>
    <x v="0"/>
    <s v="USD"/>
    <n v="1478122292"/>
    <x v="3591"/>
    <b v="0"/>
    <x v="312"/>
    <b v="0"/>
    <s v="technology/web"/>
    <x v="2812"/>
    <n v="3"/>
    <x v="0"/>
    <x v="38"/>
  </r>
  <r>
    <n v="674"/>
    <x v="3585"/>
    <s v="Listen to sounds by feeling an array of vibrational patterns against your body."/>
    <n v="50000"/>
    <n v="15"/>
    <x v="3"/>
    <x v="0"/>
    <s v="USD"/>
    <n v="1407811627"/>
    <x v="3592"/>
    <b v="0"/>
    <x v="312"/>
    <b v="0"/>
    <s v="technology/wearables"/>
    <x v="2812"/>
    <n v="7.5"/>
    <x v="0"/>
    <x v="3"/>
  </r>
  <r>
    <n v="3904"/>
    <x v="3586"/>
    <s v="A play that will cover 4000 years of black history."/>
    <n v="10000"/>
    <n v="3"/>
    <x v="3"/>
    <x v="0"/>
    <s v="USD"/>
    <n v="1429074240"/>
    <x v="3593"/>
    <b v="0"/>
    <x v="312"/>
    <b v="0"/>
    <s v="theater/plays"/>
    <x v="2812"/>
    <n v="1.5"/>
    <x v="3"/>
    <x v="4"/>
  </r>
  <r>
    <n v="2425"/>
    <x v="3587"/>
    <s v="I have the chance to take my Food Cart Business on the road. This is a major opportunity for a lot of people to learn and prosper."/>
    <n v="3500"/>
    <n v="1"/>
    <x v="3"/>
    <x v="0"/>
    <s v="USD"/>
    <n v="1464386640"/>
    <x v="3594"/>
    <b v="0"/>
    <x v="215"/>
    <b v="0"/>
    <s v="food/food trucks"/>
    <x v="2813"/>
    <n v="1"/>
    <x v="7"/>
    <x v="37"/>
  </r>
  <r>
    <n v="453"/>
    <x v="3588"/>
    <s v="A 7 minute broadcast-quality web pilot (in 3D animation) of Jamboni Brothers Pizza {the ultimate goal being a cartoon TV series}."/>
    <n v="94875"/>
    <n v="26"/>
    <x v="3"/>
    <x v="0"/>
    <s v="USD"/>
    <n v="1424375279"/>
    <x v="3595"/>
    <b v="0"/>
    <x v="312"/>
    <b v="0"/>
    <s v="film &amp; video/animation"/>
    <x v="2814"/>
    <n v="13"/>
    <x v="4"/>
    <x v="28"/>
  </r>
  <r>
    <n v="771"/>
    <x v="3589"/>
    <s v="A satire gift, the stress cube has original artwork, comes on a custom mahogany stand and has a funny exercise booklet."/>
    <n v="38000"/>
    <n v="10"/>
    <x v="3"/>
    <x v="0"/>
    <s v="USD"/>
    <n v="1454183202"/>
    <x v="3596"/>
    <b v="0"/>
    <x v="215"/>
    <b v="0"/>
    <s v="publishing/fiction"/>
    <x v="2815"/>
    <n v="10"/>
    <x v="5"/>
    <x v="26"/>
  </r>
  <r>
    <n v="3853"/>
    <x v="3590"/>
    <s v="A dose of One-woman &quot;Dramedy&quot; to cure those daily blues is just what the doctor ordered!"/>
    <n v="100000"/>
    <n v="26"/>
    <x v="3"/>
    <x v="0"/>
    <s v="USD"/>
    <n v="1409602178"/>
    <x v="3597"/>
    <b v="0"/>
    <x v="312"/>
    <b v="0"/>
    <s v="theater/plays"/>
    <x v="2816"/>
    <n v="13"/>
    <x v="3"/>
    <x v="4"/>
  </r>
  <r>
    <n v="2416"/>
    <x v="3591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598"/>
    <b v="0"/>
    <x v="215"/>
    <b v="0"/>
    <s v="food/food trucks"/>
    <x v="2817"/>
    <n v="5"/>
    <x v="7"/>
    <x v="37"/>
  </r>
  <r>
    <n v="3094"/>
    <x v="3592"/>
    <s v="This is a Kickstarter to help with the start up costs for Illusionist, Chris Lengyel's Summer 2016 Tour!"/>
    <n v="100000"/>
    <n v="25"/>
    <x v="3"/>
    <x v="0"/>
    <s v="USD"/>
    <n v="1442775956"/>
    <x v="3599"/>
    <b v="0"/>
    <x v="215"/>
    <b v="0"/>
    <s v="theater/spaces"/>
    <x v="2817"/>
    <n v="25"/>
    <x v="3"/>
    <x v="12"/>
  </r>
  <r>
    <n v="3957"/>
    <x v="3593"/>
    <s v="A play about something, or maybe nothing. Four actors depicting all 9 seasons of Seinfeld in 90 minutes."/>
    <n v="28000"/>
    <n v="7"/>
    <x v="3"/>
    <x v="0"/>
    <s v="USD"/>
    <n v="1468020354"/>
    <x v="3600"/>
    <b v="0"/>
    <x v="215"/>
    <b v="0"/>
    <s v="theater/plays"/>
    <x v="2817"/>
    <n v="7"/>
    <x v="3"/>
    <x v="4"/>
  </r>
  <r>
    <n v="1173"/>
    <x v="3594"/>
    <s v="Chef David J Alvarez worked for Guy Fieri &amp; Anthony Bourdain. Chef David wants to bring his food to the Streets &amp; assault your senses!"/>
    <n v="125000"/>
    <n v="30"/>
    <x v="3"/>
    <x v="0"/>
    <s v="USD"/>
    <n v="1438576057"/>
    <x v="3601"/>
    <b v="0"/>
    <x v="215"/>
    <b v="0"/>
    <s v="food/food trucks"/>
    <x v="2818"/>
    <n v="30"/>
    <x v="7"/>
    <x v="37"/>
  </r>
  <r>
    <n v="1911"/>
    <x v="3595"/>
    <s v="Charge furniture, making it simple and comfortable to charge your USB devices without leaving the comfort of your couch or armchair"/>
    <n v="42500"/>
    <n v="10"/>
    <x v="3"/>
    <x v="11"/>
    <s v="NZD"/>
    <n v="1407545334"/>
    <x v="3602"/>
    <b v="0"/>
    <x v="215"/>
    <b v="0"/>
    <s v="technology/gadgets"/>
    <x v="2819"/>
    <n v="10"/>
    <x v="0"/>
    <x v="31"/>
  </r>
  <r>
    <n v="3073"/>
    <x v="3596"/>
    <s v="Conversion of a long dormant synagogue into a Performing and Visual Arts Center, revitalizing Rochester's inner city."/>
    <n v="2800000"/>
    <n v="645"/>
    <x v="3"/>
    <x v="0"/>
    <s v="USD"/>
    <n v="1434309540"/>
    <x v="3603"/>
    <b v="0"/>
    <x v="352"/>
    <b v="0"/>
    <s v="theater/spaces"/>
    <x v="2820"/>
    <n v="92.142857142857139"/>
    <x v="3"/>
    <x v="12"/>
  </r>
  <r>
    <n v="1734"/>
    <x v="3597"/>
    <s v="This is a double venture project. I have finished a new manuscript and currently working on creating a Christian rap CD."/>
    <n v="4500"/>
    <n v="1"/>
    <x v="3"/>
    <x v="0"/>
    <s v="USD"/>
    <n v="1431046356"/>
    <x v="3604"/>
    <b v="0"/>
    <x v="215"/>
    <b v="0"/>
    <s v="music/faith"/>
    <x v="2821"/>
    <n v="1"/>
    <x v="2"/>
    <x v="21"/>
  </r>
  <r>
    <n v="559"/>
    <x v="3598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605"/>
    <b v="0"/>
    <x v="215"/>
    <b v="0"/>
    <s v="technology/web"/>
    <x v="2822"/>
    <n v="50"/>
    <x v="0"/>
    <x v="38"/>
  </r>
  <r>
    <n v="566"/>
    <x v="3599"/>
    <s v="I am creating a website that will make it easier for people to promote or find rummage sales utilizing the power of Google Maps"/>
    <n v="5000"/>
    <n v="1"/>
    <x v="3"/>
    <x v="0"/>
    <s v="USD"/>
    <n v="1468513533"/>
    <x v="3606"/>
    <b v="0"/>
    <x v="215"/>
    <b v="0"/>
    <s v="technology/web"/>
    <x v="2823"/>
    <n v="1"/>
    <x v="0"/>
    <x v="38"/>
  </r>
  <r>
    <n v="627"/>
    <x v="3600"/>
    <s v="Social Network - your new digital social life without ads, monitoring and analyses. Freed from the feeling that every step is followed"/>
    <n v="450000"/>
    <n v="90"/>
    <x v="1"/>
    <x v="10"/>
    <s v="SEK"/>
    <n v="1457996400"/>
    <x v="3607"/>
    <b v="0"/>
    <x v="215"/>
    <b v="0"/>
    <s v="technology/web"/>
    <x v="2823"/>
    <n v="90"/>
    <x v="0"/>
    <x v="38"/>
  </r>
  <r>
    <n v="634"/>
    <x v="3601"/>
    <s v="We help companies to explain what they do in simple, grandma-would-understand terms."/>
    <n v="5000"/>
    <n v="1"/>
    <x v="1"/>
    <x v="0"/>
    <s v="USD"/>
    <n v="1424989029"/>
    <x v="3608"/>
    <b v="0"/>
    <x v="215"/>
    <b v="0"/>
    <s v="technology/web"/>
    <x v="2823"/>
    <n v="1"/>
    <x v="0"/>
    <x v="38"/>
  </r>
  <r>
    <n v="2146"/>
    <x v="3602"/>
    <s v="New professional gaming organization with a tournament winning Dota 2 team, &amp; divisions in all eSports games looking to re brand/expand"/>
    <n v="5000"/>
    <n v="1"/>
    <x v="3"/>
    <x v="0"/>
    <s v="USD"/>
    <n v="1455207510"/>
    <x v="3609"/>
    <b v="0"/>
    <x v="215"/>
    <b v="0"/>
    <s v="games/video games"/>
    <x v="2823"/>
    <n v="1"/>
    <x v="1"/>
    <x v="29"/>
  </r>
  <r>
    <n v="2418"/>
    <x v="3603"/>
    <s v="I want to start my food truck business."/>
    <n v="25000"/>
    <n v="5"/>
    <x v="3"/>
    <x v="0"/>
    <s v="USD"/>
    <n v="1427225644"/>
    <x v="3610"/>
    <b v="0"/>
    <x v="78"/>
    <b v="0"/>
    <s v="food/food trucks"/>
    <x v="2823"/>
    <n v="1"/>
    <x v="7"/>
    <x v="37"/>
  </r>
  <r>
    <n v="2685"/>
    <x v="3604"/>
    <s v="Home cooked meals made by Nana. Indiana's famous tenderloin sandwiches, Nana's homemade cole slaw and so much more."/>
    <n v="50000"/>
    <n v="10"/>
    <x v="3"/>
    <x v="0"/>
    <s v="USD"/>
    <n v="1430149330"/>
    <x v="3611"/>
    <b v="0"/>
    <x v="215"/>
    <b v="0"/>
    <s v="food/food trucks"/>
    <x v="2823"/>
    <n v="10"/>
    <x v="7"/>
    <x v="37"/>
  </r>
  <r>
    <n v="2913"/>
    <x v="3605"/>
    <s v="A LIVE history infused, frightening magic and mind reading show in the heart of the Halloween capital of the world, Salem, MA!!"/>
    <n v="10000"/>
    <n v="2"/>
    <x v="3"/>
    <x v="0"/>
    <s v="USD"/>
    <n v="1410041339"/>
    <x v="3612"/>
    <b v="0"/>
    <x v="312"/>
    <b v="0"/>
    <s v="theater/plays"/>
    <x v="2823"/>
    <n v="1"/>
    <x v="3"/>
    <x v="4"/>
  </r>
  <r>
    <n v="3856"/>
    <x v="3606"/>
    <s v="Thought-provoking drama about one who gets so caught up in churchwork, loses the true meaning of serving God, &amp; has TROUBLE AT THE GATE"/>
    <n v="5000"/>
    <n v="1"/>
    <x v="3"/>
    <x v="0"/>
    <s v="USD"/>
    <n v="1425833403"/>
    <x v="3613"/>
    <b v="0"/>
    <x v="215"/>
    <b v="0"/>
    <s v="theater/plays"/>
    <x v="2823"/>
    <n v="1"/>
    <x v="3"/>
    <x v="4"/>
  </r>
  <r>
    <n v="4045"/>
    <x v="3607"/>
    <s v="&quot;The Hostages&quot; is about a bank robbery gone wrong, as we learn more about each characters, we question who are the actually hostages..."/>
    <n v="5000"/>
    <n v="1"/>
    <x v="3"/>
    <x v="6"/>
    <s v="AUD"/>
    <n v="1408596589"/>
    <x v="3614"/>
    <b v="0"/>
    <x v="215"/>
    <b v="0"/>
    <s v="theater/plays"/>
    <x v="2823"/>
    <n v="1"/>
    <x v="3"/>
    <x v="4"/>
  </r>
  <r>
    <n v="3080"/>
    <x v="3608"/>
    <s v="Sustainable, fire-proof, carbon-negative, and all-season recreation of the Globe Theater made famous by Shakespeare, with gardens."/>
    <n v="2000000"/>
    <n v="376"/>
    <x v="3"/>
    <x v="0"/>
    <s v="USD"/>
    <n v="1419644444"/>
    <x v="3615"/>
    <b v="0"/>
    <x v="352"/>
    <b v="0"/>
    <s v="theater/spaces"/>
    <x v="2824"/>
    <n v="53.714285714285715"/>
    <x v="3"/>
    <x v="12"/>
  </r>
  <r>
    <n v="4092"/>
    <x v="3609"/>
    <s v="&quot;A Cry for Help is Riveting, Inspiring, and Mesmerizing. You will laugh, cry, and be thinking about your own Cry for Help&quot;"/>
    <n v="110000"/>
    <n v="20"/>
    <x v="3"/>
    <x v="0"/>
    <s v="USD"/>
    <n v="1428205247"/>
    <x v="3616"/>
    <b v="0"/>
    <x v="215"/>
    <b v="0"/>
    <s v="theater/plays"/>
    <x v="2825"/>
    <n v="20"/>
    <x v="3"/>
    <x v="4"/>
  </r>
  <r>
    <n v="1081"/>
    <x v="3610"/>
    <s v="Finishing your last job before you retire until a disaster strikes the cargo ship can you survive The Creature?"/>
    <n v="68000"/>
    <n v="12"/>
    <x v="3"/>
    <x v="0"/>
    <s v="USD"/>
    <n v="1422483292"/>
    <x v="3617"/>
    <b v="0"/>
    <x v="198"/>
    <b v="0"/>
    <s v="games/video games"/>
    <x v="2826"/>
    <n v="3"/>
    <x v="1"/>
    <x v="29"/>
  </r>
  <r>
    <n v="982"/>
    <x v="3611"/>
    <s v="revolutonary ultra-slim 2-in-1 Smart  2-in-1 I-PHONE handle/WALLETtm with 360 rotatiion"/>
    <n v="17500"/>
    <n v="3"/>
    <x v="3"/>
    <x v="0"/>
    <s v="USD"/>
    <n v="1475431486"/>
    <x v="3618"/>
    <b v="0"/>
    <x v="5"/>
    <b v="0"/>
    <s v="technology/wearables"/>
    <x v="2827"/>
    <n v="1"/>
    <x v="0"/>
    <x v="3"/>
  </r>
  <r>
    <n v="447"/>
    <x v="3612"/>
    <s v="10 tracks have been professionally recorded by CGI supergroup, The Fat Rich Bastards. Funding required for 10 animated music videos."/>
    <n v="30000"/>
    <n v="5"/>
    <x v="3"/>
    <x v="1"/>
    <s v="GBP"/>
    <n v="1364041163"/>
    <x v="3619"/>
    <b v="0"/>
    <x v="215"/>
    <b v="0"/>
    <s v="film &amp; video/animation"/>
    <x v="2828"/>
    <n v="5"/>
    <x v="4"/>
    <x v="28"/>
  </r>
  <r>
    <n v="1410"/>
    <x v="3613"/>
    <s v="Let's translate this book! A fundamental guide to existential workspaces: how to recover efficiency generating environmental well-being"/>
    <n v="6000"/>
    <n v="1"/>
    <x v="3"/>
    <x v="4"/>
    <s v="EUR"/>
    <n v="1464939520"/>
    <x v="3620"/>
    <b v="0"/>
    <x v="215"/>
    <b v="0"/>
    <s v="publishing/translations"/>
    <x v="2828"/>
    <n v="1"/>
    <x v="5"/>
    <x v="39"/>
  </r>
  <r>
    <n v="2421"/>
    <x v="3614"/>
    <s v="help me start Merrill's first hot dog cart in this empty lot"/>
    <n v="6000"/>
    <n v="1"/>
    <x v="3"/>
    <x v="0"/>
    <s v="USD"/>
    <n v="1424536196"/>
    <x v="3621"/>
    <b v="0"/>
    <x v="215"/>
    <b v="0"/>
    <s v="food/food trucks"/>
    <x v="2828"/>
    <n v="1"/>
    <x v="7"/>
    <x v="37"/>
  </r>
  <r>
    <n v="2902"/>
    <x v="3615"/>
    <s v="Help me honor and bring &quot;The American Soprano&quot; Leontyne Price back to the stage one more time."/>
    <n v="150000"/>
    <n v="25"/>
    <x v="3"/>
    <x v="0"/>
    <s v="USD"/>
    <n v="1440412396"/>
    <x v="3622"/>
    <b v="0"/>
    <x v="215"/>
    <b v="0"/>
    <s v="theater/plays"/>
    <x v="2828"/>
    <n v="25"/>
    <x v="3"/>
    <x v="4"/>
  </r>
  <r>
    <n v="3058"/>
    <x v="3616"/>
    <s v="Restoration of a theatre to make an educational center for youngs and a place to socialize for everybody through the power of art."/>
    <n v="18000"/>
    <n v="3"/>
    <x v="3"/>
    <x v="4"/>
    <s v="EUR"/>
    <n v="1463734740"/>
    <x v="3623"/>
    <b v="0"/>
    <x v="5"/>
    <b v="0"/>
    <s v="theater/spaces"/>
    <x v="2828"/>
    <n v="1"/>
    <x v="3"/>
    <x v="12"/>
  </r>
  <r>
    <n v="3072"/>
    <x v="3617"/>
    <s v="Crosswalk Theatre Company - Network Directory promotes all stage talent. Increasing your odds to connect to the right hiring person."/>
    <n v="12000"/>
    <n v="2"/>
    <x v="3"/>
    <x v="0"/>
    <s v="USD"/>
    <n v="1477791960"/>
    <x v="3624"/>
    <b v="0"/>
    <x v="312"/>
    <b v="0"/>
    <s v="theater/spaces"/>
    <x v="2828"/>
    <n v="1"/>
    <x v="3"/>
    <x v="12"/>
  </r>
  <r>
    <n v="1874"/>
    <x v="3618"/>
    <s v="PATH to Reading (PATH) is a patented break-through technology  that dramatically and permanently improves attention, reading, memory"/>
    <n v="160000"/>
    <n v="26"/>
    <x v="3"/>
    <x v="0"/>
    <s v="USD"/>
    <n v="1467155733"/>
    <x v="3625"/>
    <b v="0"/>
    <x v="312"/>
    <b v="0"/>
    <s v="games/mobile games"/>
    <x v="2829"/>
    <n v="13"/>
    <x v="1"/>
    <x v="25"/>
  </r>
  <r>
    <n v="212"/>
    <x v="3619"/>
    <s v="This film is a fictional crime drama following the events of a heist that ended in bloodshed."/>
    <n v="6300"/>
    <n v="1"/>
    <x v="3"/>
    <x v="0"/>
    <s v="USD"/>
    <n v="1460837320"/>
    <x v="3626"/>
    <b v="0"/>
    <x v="215"/>
    <b v="0"/>
    <s v="film &amp; video/drama"/>
    <x v="2830"/>
    <n v="1"/>
    <x v="4"/>
    <x v="30"/>
  </r>
  <r>
    <n v="1447"/>
    <x v="3620"/>
    <s v="I'm creating a dictionary of multiple Indian languages."/>
    <n v="500000"/>
    <n v="75"/>
    <x v="3"/>
    <x v="0"/>
    <s v="USD"/>
    <n v="1467999134"/>
    <x v="3627"/>
    <b v="0"/>
    <x v="5"/>
    <b v="0"/>
    <s v="publishing/translations"/>
    <x v="2831"/>
    <n v="25"/>
    <x v="5"/>
    <x v="39"/>
  </r>
  <r>
    <n v="120"/>
    <x v="3621"/>
    <s v="Now, you can chat with people from the history, by our sport cam with the time machine. However, the girl had some trouble to use it."/>
    <n v="70000"/>
    <n v="10"/>
    <x v="1"/>
    <x v="20"/>
    <s v="HKD"/>
    <n v="1475457107"/>
    <x v="3628"/>
    <b v="0"/>
    <x v="215"/>
    <b v="0"/>
    <s v="film &amp; video/science fiction"/>
    <x v="2832"/>
    <n v="10"/>
    <x v="4"/>
    <x v="22"/>
  </r>
  <r>
    <n v="2432"/>
    <x v="3622"/>
    <s v="Looking to start competition cooking and need start-up help.  Offering brisket tasting to all contributors."/>
    <n v="14000"/>
    <n v="2"/>
    <x v="3"/>
    <x v="0"/>
    <s v="USD"/>
    <n v="1425791697"/>
    <x v="3629"/>
    <b v="0"/>
    <x v="312"/>
    <b v="0"/>
    <s v="food/food trucks"/>
    <x v="2832"/>
    <n v="1"/>
    <x v="7"/>
    <x v="37"/>
  </r>
  <r>
    <n v="4015"/>
    <x v="3623"/>
    <s v="FREE Shakespeare In the Park in Bergen County, NJ on July 24, 25, 31, and August 1. We need your support to help keep our show FREE"/>
    <n v="7000"/>
    <n v="1"/>
    <x v="3"/>
    <x v="0"/>
    <s v="USD"/>
    <n v="1437331463"/>
    <x v="3630"/>
    <b v="0"/>
    <x v="215"/>
    <b v="0"/>
    <s v="theater/plays"/>
    <x v="2832"/>
    <n v="1"/>
    <x v="3"/>
    <x v="4"/>
  </r>
  <r>
    <n v="2678"/>
    <x v="3624"/>
    <s v="Wavegarden is the worldâ€™s longest man-made wave that creates ideal conditions for surfing. Help us and let's open one in Malaga!!"/>
    <n v="8000000"/>
    <n v="1100"/>
    <x v="3"/>
    <x v="8"/>
    <s v="EUR"/>
    <n v="1443121765"/>
    <x v="3631"/>
    <b v="0"/>
    <x v="312"/>
    <b v="0"/>
    <s v="technology/makerspaces"/>
    <x v="2833"/>
    <n v="550"/>
    <x v="0"/>
    <x v="19"/>
  </r>
  <r>
    <n v="1593"/>
    <x v="3625"/>
    <s v="A trip to fulfill a dream of capturing the wonders and history of ancient Italy in person."/>
    <n v="22000"/>
    <n v="3"/>
    <x v="3"/>
    <x v="0"/>
    <s v="USD"/>
    <n v="1425154655"/>
    <x v="3632"/>
    <b v="0"/>
    <x v="5"/>
    <b v="0"/>
    <s v="photography/places"/>
    <x v="2834"/>
    <n v="1"/>
    <x v="6"/>
    <x v="24"/>
  </r>
  <r>
    <n v="589"/>
    <x v="3626"/>
    <s v="Services closer than you think..."/>
    <n v="7500"/>
    <n v="1"/>
    <x v="3"/>
    <x v="0"/>
    <s v="USD"/>
    <n v="1436366699"/>
    <x v="3633"/>
    <b v="0"/>
    <x v="215"/>
    <b v="0"/>
    <s v="technology/web"/>
    <x v="2835"/>
    <n v="1"/>
    <x v="0"/>
    <x v="38"/>
  </r>
  <r>
    <n v="1587"/>
    <x v="3627"/>
    <s v="Aerial Photographs of Historical Structures and Landmarks across the US. Experience the Antique structures from the most Unique Angles!"/>
    <n v="7500"/>
    <n v="1"/>
    <x v="3"/>
    <x v="0"/>
    <s v="USD"/>
    <n v="1418510965"/>
    <x v="3634"/>
    <b v="0"/>
    <x v="215"/>
    <b v="0"/>
    <s v="photography/places"/>
    <x v="2835"/>
    <n v="1"/>
    <x v="6"/>
    <x v="24"/>
  </r>
  <r>
    <n v="2423"/>
    <x v="3628"/>
    <s v="FBTR is a Texas-style, North Carolina based, homemade BBQ company looking to bring good meat to the masses."/>
    <n v="60000"/>
    <n v="8"/>
    <x v="3"/>
    <x v="0"/>
    <s v="USD"/>
    <n v="1420044890"/>
    <x v="3635"/>
    <b v="0"/>
    <x v="215"/>
    <b v="0"/>
    <s v="food/food trucks"/>
    <x v="2835"/>
    <n v="8"/>
    <x v="7"/>
    <x v="37"/>
  </r>
  <r>
    <n v="3862"/>
    <x v="3629"/>
    <s v="The hit immersive theatre experience of England comes to Corpus Christi!"/>
    <n v="7500"/>
    <n v="1"/>
    <x v="3"/>
    <x v="0"/>
    <s v="USD"/>
    <n v="1473699540"/>
    <x v="3636"/>
    <b v="0"/>
    <x v="215"/>
    <b v="0"/>
    <s v="theater/plays"/>
    <x v="2835"/>
    <n v="1"/>
    <x v="3"/>
    <x v="4"/>
  </r>
  <r>
    <n v="981"/>
    <x v="3630"/>
    <s v="Tabla Alpha-Num AEIOU Universal Remote &amp; Keyboard + Control. Multi platform wireless use anywhere wearable invisibles development kit."/>
    <n v="88888"/>
    <n v="11"/>
    <x v="3"/>
    <x v="0"/>
    <s v="USD"/>
    <n v="1407624222"/>
    <x v="3637"/>
    <b v="0"/>
    <x v="198"/>
    <b v="0"/>
    <s v="technology/wearables"/>
    <x v="2836"/>
    <n v="2.75"/>
    <x v="0"/>
    <x v="3"/>
  </r>
  <r>
    <n v="425"/>
    <x v="3631"/>
    <s v="Support new organic, gluten free cartoon! You'll enjoy this funny story about fruits &amp; vegies and will be able to see new episodes!"/>
    <n v="50000"/>
    <n v="6"/>
    <x v="3"/>
    <x v="0"/>
    <s v="USD"/>
    <n v="1448660404"/>
    <x v="3638"/>
    <b v="0"/>
    <x v="312"/>
    <b v="0"/>
    <s v="film &amp; video/animation"/>
    <x v="2837"/>
    <n v="3"/>
    <x v="4"/>
    <x v="28"/>
  </r>
  <r>
    <n v="560"/>
    <x v="3632"/>
    <s v="In the future the possibility exists that the internet it's self could be felled, we have world seed banks, it's time for a net bank,.."/>
    <n v="100000"/>
    <n v="12"/>
    <x v="3"/>
    <x v="7"/>
    <s v="CAD"/>
    <n v="1418841045"/>
    <x v="3639"/>
    <b v="0"/>
    <x v="5"/>
    <b v="0"/>
    <s v="technology/web"/>
    <x v="2837"/>
    <n v="4"/>
    <x v="0"/>
    <x v="38"/>
  </r>
  <r>
    <n v="1121"/>
    <x v="3633"/>
    <s v="An action packed, side scrolling, platform jumping, laser shooting ADVENTURE that will be fun for everyone."/>
    <n v="250000"/>
    <n v="29"/>
    <x v="3"/>
    <x v="0"/>
    <s v="USD"/>
    <n v="1457904316"/>
    <x v="3640"/>
    <b v="0"/>
    <x v="78"/>
    <b v="0"/>
    <s v="games/video games"/>
    <x v="2838"/>
    <n v="5.8"/>
    <x v="1"/>
    <x v="29"/>
  </r>
  <r>
    <n v="578"/>
    <x v="3634"/>
    <s v="weBuy trade built on technology and Crowd Sourced Power"/>
    <n v="125000"/>
    <n v="14"/>
    <x v="3"/>
    <x v="1"/>
    <s v="GBP"/>
    <n v="1441633993"/>
    <x v="3641"/>
    <b v="0"/>
    <x v="352"/>
    <b v="0"/>
    <s v="technology/web"/>
    <x v="2839"/>
    <n v="2"/>
    <x v="0"/>
    <x v="38"/>
  </r>
  <r>
    <n v="583"/>
    <x v="3635"/>
    <s v="HackersArchive.com will help rid the web of viruses and scams found everywhere else you look!"/>
    <n v="9000"/>
    <n v="1"/>
    <x v="3"/>
    <x v="0"/>
    <s v="USD"/>
    <n v="1426800687"/>
    <x v="3642"/>
    <b v="0"/>
    <x v="215"/>
    <b v="0"/>
    <s v="technology/web"/>
    <x v="2840"/>
    <n v="1"/>
    <x v="0"/>
    <x v="38"/>
  </r>
  <r>
    <n v="2909"/>
    <x v="3636"/>
    <s v="CONVERSATIONS WITH AN AVERAGE JOE tells our stories exposing those in charge of our lives and tells how to take control of country back"/>
    <n v="180000"/>
    <n v="20"/>
    <x v="3"/>
    <x v="0"/>
    <s v="USD"/>
    <n v="1416944760"/>
    <x v="3643"/>
    <b v="0"/>
    <x v="215"/>
    <b v="0"/>
    <s v="theater/plays"/>
    <x v="2840"/>
    <n v="20"/>
    <x v="3"/>
    <x v="4"/>
  </r>
  <r>
    <n v="1451"/>
    <x v="3637"/>
    <s v="Modern Literal Translation of the Torah in English and Russian with sub-linear and interlinear layout."/>
    <n v="18950"/>
    <n v="2"/>
    <x v="1"/>
    <x v="0"/>
    <s v="USD"/>
    <n v="1416355259"/>
    <x v="3644"/>
    <b v="0"/>
    <x v="312"/>
    <b v="0"/>
    <s v="publishing/translations"/>
    <x v="2841"/>
    <n v="1"/>
    <x v="5"/>
    <x v="39"/>
  </r>
  <r>
    <n v="161"/>
    <x v="3638"/>
    <s v="Step 1 (script editing) to produce a dramatic film about the air/sea battle of WWII that turned the tide of victory for the US."/>
    <n v="50000"/>
    <n v="5"/>
    <x v="3"/>
    <x v="0"/>
    <s v="USD"/>
    <n v="1404318595"/>
    <x v="3645"/>
    <b v="0"/>
    <x v="215"/>
    <b v="0"/>
    <s v="film &amp; video/drama"/>
    <x v="2842"/>
    <n v="5"/>
    <x v="4"/>
    <x v="30"/>
  </r>
  <r>
    <n v="167"/>
    <x v="3639"/>
    <s v="A young man experiences a tragedy and has the opportunity to go back and learn from his mistakes and find out his true self."/>
    <n v="110000"/>
    <n v="11"/>
    <x v="3"/>
    <x v="0"/>
    <s v="USD"/>
    <n v="1438726535"/>
    <x v="3646"/>
    <b v="0"/>
    <x v="312"/>
    <b v="0"/>
    <s v="film &amp; video/drama"/>
    <x v="2842"/>
    <n v="5.5"/>
    <x v="4"/>
    <x v="30"/>
  </r>
  <r>
    <n v="2589"/>
    <x v="3640"/>
    <s v="A Brazilian-inspired food truck in one of the busiest spots in Copenhagen, delicious pancakes made by the healthy tapiÃ³ca flour"/>
    <n v="50000"/>
    <n v="5"/>
    <x v="3"/>
    <x v="15"/>
    <s v="DKK"/>
    <n v="1458733927"/>
    <x v="3647"/>
    <b v="0"/>
    <x v="215"/>
    <b v="0"/>
    <s v="food/food trucks"/>
    <x v="2842"/>
    <n v="5"/>
    <x v="7"/>
    <x v="37"/>
  </r>
  <r>
    <n v="3120"/>
    <x v="3641"/>
    <s v="Wij willen Tropicana het subtropisch zwemparadijs van Rotterdam op een nieuwe locatie gaan bouwen."/>
    <n v="1300000"/>
    <n v="128"/>
    <x v="3"/>
    <x v="14"/>
    <s v="EUR"/>
    <n v="1462484196"/>
    <x v="3648"/>
    <b v="0"/>
    <x v="183"/>
    <b v="0"/>
    <s v="theater/spaces"/>
    <x v="2843"/>
    <n v="12.8"/>
    <x v="3"/>
    <x v="12"/>
  </r>
  <r>
    <n v="2153"/>
    <x v="3642"/>
    <s v="Crowdfunding the Gamers Way. An online game with real world consequences.Do you dare to play? Can you turn the world around?"/>
    <n v="372625"/>
    <n v="34"/>
    <x v="3"/>
    <x v="0"/>
    <s v="USD"/>
    <n v="1420876740"/>
    <x v="3649"/>
    <b v="0"/>
    <x v="198"/>
    <b v="0"/>
    <s v="games/video games"/>
    <x v="2844"/>
    <n v="8.5"/>
    <x v="1"/>
    <x v="29"/>
  </r>
  <r>
    <n v="486"/>
    <x v="3643"/>
    <s v="&quot;Today's Toys Build Tomorrow&quot;  A feature film backed major toy project. Children learn about life while they play and have fun."/>
    <n v="550000"/>
    <n v="50"/>
    <x v="3"/>
    <x v="6"/>
    <s v="AUD"/>
    <n v="1401662239"/>
    <x v="3650"/>
    <b v="0"/>
    <x v="215"/>
    <b v="0"/>
    <s v="film &amp; video/animation"/>
    <x v="2845"/>
    <n v="50"/>
    <x v="4"/>
    <x v="28"/>
  </r>
  <r>
    <n v="638"/>
    <x v="3644"/>
    <s v="O0"/>
    <n v="200000"/>
    <n v="18"/>
    <x v="1"/>
    <x v="2"/>
    <s v="EUR"/>
    <n v="1490447662"/>
    <x v="3651"/>
    <b v="0"/>
    <x v="460"/>
    <b v="0"/>
    <s v="technology/web"/>
    <x v="2846"/>
    <n v="3"/>
    <x v="0"/>
    <x v="38"/>
  </r>
  <r>
    <n v="3932"/>
    <x v="3645"/>
    <s v="Audience tell stories from their life chooses the improv actors to re-enact the story on the spot via song, dance and theatrics."/>
    <n v="12000"/>
    <n v="1"/>
    <x v="3"/>
    <x v="0"/>
    <s v="USD"/>
    <n v="1458097364"/>
    <x v="3652"/>
    <b v="0"/>
    <x v="215"/>
    <b v="0"/>
    <s v="theater/plays"/>
    <x v="2847"/>
    <n v="1"/>
    <x v="3"/>
    <x v="4"/>
  </r>
  <r>
    <n v="214"/>
    <x v="3646"/>
    <s v="A screenplay based upon the true story of a man with Asperger Syndrome who falls through the cracks of the criminal justice system."/>
    <n v="12500"/>
    <n v="1"/>
    <x v="3"/>
    <x v="0"/>
    <s v="USD"/>
    <n v="1425655349"/>
    <x v="3653"/>
    <b v="0"/>
    <x v="215"/>
    <b v="0"/>
    <s v="film &amp; video/drama"/>
    <x v="2848"/>
    <n v="1"/>
    <x v="4"/>
    <x v="30"/>
  </r>
  <r>
    <n v="635"/>
    <x v="3647"/>
    <s v="Network used for building technology development teams."/>
    <n v="25000"/>
    <n v="2"/>
    <x v="1"/>
    <x v="0"/>
    <s v="USD"/>
    <n v="1428804762"/>
    <x v="3654"/>
    <b v="0"/>
    <x v="215"/>
    <b v="0"/>
    <s v="technology/web"/>
    <x v="2848"/>
    <n v="2"/>
    <x v="0"/>
    <x v="38"/>
  </r>
  <r>
    <n v="1181"/>
    <x v="3648"/>
    <s v="Bringing the best tacos to the streets of Chicago!"/>
    <n v="50000"/>
    <n v="4"/>
    <x v="3"/>
    <x v="0"/>
    <s v="USD"/>
    <n v="1425197321"/>
    <x v="3655"/>
    <b v="0"/>
    <x v="5"/>
    <b v="0"/>
    <s v="food/food trucks"/>
    <x v="2848"/>
    <n v="1.3333333333333333"/>
    <x v="7"/>
    <x v="37"/>
  </r>
  <r>
    <n v="152"/>
    <x v="3649"/>
    <s v="The Great Dark is a journey through the unimaginable...and un foreseeable..."/>
    <n v="380000"/>
    <n v="30"/>
    <x v="1"/>
    <x v="0"/>
    <s v="USD"/>
    <n v="1411437100"/>
    <x v="3656"/>
    <b v="0"/>
    <x v="312"/>
    <b v="0"/>
    <s v="film &amp; video/science fiction"/>
    <x v="2849"/>
    <n v="15"/>
    <x v="4"/>
    <x v="22"/>
  </r>
  <r>
    <n v="1440"/>
    <x v="3650"/>
    <s v="The Museum of Perfume in Milan has been publishing its own magazine since 1998 in Italian. We would like to translate it English."/>
    <n v="13000"/>
    <n v="1"/>
    <x v="3"/>
    <x v="4"/>
    <s v="EUR"/>
    <n v="1464285463"/>
    <x v="3657"/>
    <b v="0"/>
    <x v="215"/>
    <b v="0"/>
    <s v="publishing/translations"/>
    <x v="2850"/>
    <n v="1"/>
    <x v="5"/>
    <x v="39"/>
  </r>
  <r>
    <n v="540"/>
    <x v="3651"/>
    <s v="There are so many dilemmas in life- what to do, where to go? _x000a_Let us solve it - search our preference based entertainment calendar"/>
    <n v="15000"/>
    <n v="1"/>
    <x v="3"/>
    <x v="0"/>
    <s v="USD"/>
    <n v="1423078606"/>
    <x v="3658"/>
    <b v="0"/>
    <x v="215"/>
    <b v="0"/>
    <s v="technology/web"/>
    <x v="2851"/>
    <n v="1"/>
    <x v="0"/>
    <x v="38"/>
  </r>
  <r>
    <n v="1178"/>
    <x v="3652"/>
    <s v="Hi, Thella's is an idea of a local inexpensive burrito truck, where we want take the delicious burritos and tacos to whole new level"/>
    <n v="75000"/>
    <n v="5"/>
    <x v="3"/>
    <x v="0"/>
    <s v="USD"/>
    <n v="1408225452"/>
    <x v="3659"/>
    <b v="0"/>
    <x v="215"/>
    <b v="0"/>
    <s v="food/food trucks"/>
    <x v="2851"/>
    <n v="5"/>
    <x v="7"/>
    <x v="37"/>
  </r>
  <r>
    <n v="1497"/>
    <x v="3653"/>
    <s v="After 25 years apart, a father and son's reunion is less magical and more explosive as the revelations come out and the gloves come off"/>
    <n v="15000"/>
    <n v="1"/>
    <x v="3"/>
    <x v="0"/>
    <s v="USD"/>
    <n v="1375299780"/>
    <x v="3660"/>
    <b v="0"/>
    <x v="215"/>
    <b v="0"/>
    <s v="publishing/fiction"/>
    <x v="2851"/>
    <n v="1"/>
    <x v="5"/>
    <x v="26"/>
  </r>
  <r>
    <n v="3912"/>
    <x v="3654"/>
    <s v="Producing &amp; directing Jake's Women by Neil Simon opening July 9 and running through July 26 for Sonoma Arts Live"/>
    <n v="15000"/>
    <n v="1"/>
    <x v="3"/>
    <x v="0"/>
    <s v="USD"/>
    <n v="1429936500"/>
    <x v="3661"/>
    <b v="0"/>
    <x v="215"/>
    <b v="0"/>
    <s v="theater/plays"/>
    <x v="2851"/>
    <n v="1"/>
    <x v="3"/>
    <x v="4"/>
  </r>
  <r>
    <n v="4006"/>
    <x v="3655"/>
    <s v="Olive and Betty have cheating boyfriends. The solution: Gus and Tor, two Norwegian hit men who specialize in solving such problems."/>
    <n v="30000"/>
    <n v="2"/>
    <x v="3"/>
    <x v="0"/>
    <s v="USD"/>
    <n v="1455647587"/>
    <x v="3662"/>
    <b v="0"/>
    <x v="215"/>
    <b v="0"/>
    <s v="theater/plays"/>
    <x v="2851"/>
    <n v="2"/>
    <x v="3"/>
    <x v="4"/>
  </r>
  <r>
    <n v="1702"/>
    <x v="3656"/>
    <s v="I can do all things through christ jesus"/>
    <n v="16500"/>
    <n v="1"/>
    <x v="3"/>
    <x v="0"/>
    <s v="USD"/>
    <n v="1427745150"/>
    <x v="3663"/>
    <b v="0"/>
    <x v="215"/>
    <b v="0"/>
    <s v="music/faith"/>
    <x v="2852"/>
    <n v="1"/>
    <x v="2"/>
    <x v="21"/>
  </r>
  <r>
    <n v="155"/>
    <x v="3657"/>
    <s v="While a shadow of peace was on the horizon,humankind was being threatened by its past.Whispers of threat was being heard from the North"/>
    <n v="1350000"/>
    <n v="81"/>
    <x v="1"/>
    <x v="0"/>
    <s v="USD"/>
    <n v="1437657935"/>
    <x v="3664"/>
    <b v="0"/>
    <x v="198"/>
    <b v="0"/>
    <s v="film &amp; video/science fiction"/>
    <x v="2853"/>
    <n v="20.25"/>
    <x v="4"/>
    <x v="22"/>
  </r>
  <r>
    <n v="3993"/>
    <x v="3658"/>
    <s v="I am seeking to turn my collection of urban poetry into a stage play. My desire is to inspire victims to heal."/>
    <n v="50000"/>
    <n v="3"/>
    <x v="3"/>
    <x v="0"/>
    <s v="USD"/>
    <n v="1431549912"/>
    <x v="3665"/>
    <b v="0"/>
    <x v="215"/>
    <b v="0"/>
    <s v="theater/plays"/>
    <x v="2853"/>
    <n v="3"/>
    <x v="3"/>
    <x v="4"/>
  </r>
  <r>
    <n v="2373"/>
    <x v="3659"/>
    <s v="We want to create a safe marketplace for buying and selling bicycles."/>
    <n v="850000"/>
    <n v="50"/>
    <x v="1"/>
    <x v="10"/>
    <s v="SEK"/>
    <n v="1440863624"/>
    <x v="3666"/>
    <b v="0"/>
    <x v="215"/>
    <b v="0"/>
    <s v="technology/web"/>
    <x v="2854"/>
    <n v="50"/>
    <x v="0"/>
    <x v="38"/>
  </r>
  <r>
    <n v="1176"/>
    <x v="3660"/>
    <s v="Mirlins Sushi!_x000a_Find us on Facebook!_x000a_(Gives backers a voice, and a direct link to us! No kickstarter disappearing act here!)"/>
    <n v="175000"/>
    <n v="10"/>
    <x v="3"/>
    <x v="6"/>
    <s v="AUD"/>
    <n v="1488805200"/>
    <x v="3667"/>
    <b v="0"/>
    <x v="215"/>
    <b v="0"/>
    <s v="food/food trucks"/>
    <x v="2855"/>
    <n v="10"/>
    <x v="7"/>
    <x v="37"/>
  </r>
  <r>
    <n v="564"/>
    <x v="3661"/>
    <s v="Plateforme de troc gratuit et d'Ã©changes en tous genres par nature. Mieux s'entraider, Ã©changer, de donner, louer ou vendre Ã  distance."/>
    <n v="18000"/>
    <n v="1"/>
    <x v="3"/>
    <x v="3"/>
    <s v="EUR"/>
    <n v="1457822275"/>
    <x v="3668"/>
    <b v="0"/>
    <x v="215"/>
    <b v="0"/>
    <s v="technology/web"/>
    <x v="2856"/>
    <n v="1"/>
    <x v="0"/>
    <x v="38"/>
  </r>
  <r>
    <n v="3055"/>
    <x v="3662"/>
    <s v="I have been in the Surfing business since 1962 have a collection of surfing memorabilia I would like to open a surfing museum"/>
    <n v="20000"/>
    <n v="1"/>
    <x v="3"/>
    <x v="0"/>
    <s v="USD"/>
    <n v="1420844390"/>
    <x v="3669"/>
    <b v="0"/>
    <x v="215"/>
    <b v="0"/>
    <s v="theater/spaces"/>
    <x v="2857"/>
    <n v="1"/>
    <x v="3"/>
    <x v="12"/>
  </r>
  <r>
    <n v="2948"/>
    <x v="3663"/>
    <s v="The Space Opera is an action packed reenactment of Xenu's story, a sacred teaching thats considered a secret of the Scientology church"/>
    <n v="500000"/>
    <n v="24"/>
    <x v="3"/>
    <x v="0"/>
    <s v="USD"/>
    <n v="1433259293"/>
    <x v="3670"/>
    <b v="0"/>
    <x v="297"/>
    <b v="0"/>
    <s v="theater/spaces"/>
    <x v="2858"/>
    <n v="2.6666666666666665"/>
    <x v="3"/>
    <x v="12"/>
  </r>
  <r>
    <n v="3796"/>
    <x v="3664"/>
    <s v="Part Psychological Thriller - Part Heartbreaking Drama - Part Spectacular Farce - 100% New American Musical Theatre"/>
    <n v="22500"/>
    <n v="1"/>
    <x v="3"/>
    <x v="0"/>
    <s v="USD"/>
    <n v="1484354556"/>
    <x v="3671"/>
    <b v="0"/>
    <x v="215"/>
    <b v="0"/>
    <s v="theater/musical"/>
    <x v="2859"/>
    <n v="1"/>
    <x v="3"/>
    <x v="20"/>
  </r>
  <r>
    <n v="666"/>
    <x v="3665"/>
    <s v="Have you ever dreamed of having a pet duckling, but concerned about all the pooping, here is a a solution to help solve that issue."/>
    <n v="200000"/>
    <n v="8"/>
    <x v="3"/>
    <x v="0"/>
    <s v="USD"/>
    <n v="1408305498"/>
    <x v="3672"/>
    <b v="0"/>
    <x v="198"/>
    <b v="0"/>
    <s v="technology/wearables"/>
    <x v="2860"/>
    <n v="2"/>
    <x v="0"/>
    <x v="3"/>
  </r>
  <r>
    <n v="1134"/>
    <x v="3666"/>
    <s v="We are creating a new Mario Bro's style game called KFK:Original. It's challenging, fun and totally awesome!!!"/>
    <n v="25000"/>
    <n v="1"/>
    <x v="3"/>
    <x v="6"/>
    <s v="AUD"/>
    <n v="1417235580"/>
    <x v="3673"/>
    <b v="0"/>
    <x v="215"/>
    <b v="0"/>
    <s v="games/mobile games"/>
    <x v="2860"/>
    <n v="1"/>
    <x v="1"/>
    <x v="25"/>
  </r>
  <r>
    <n v="2914"/>
    <x v="3667"/>
    <s v="Hercules must complete four challenges in order to meet the father he never knew"/>
    <n v="25000"/>
    <n v="1"/>
    <x v="3"/>
    <x v="1"/>
    <s v="GBP"/>
    <n v="1426365994"/>
    <x v="3674"/>
    <b v="0"/>
    <x v="215"/>
    <b v="0"/>
    <s v="theater/plays"/>
    <x v="2860"/>
    <n v="1"/>
    <x v="3"/>
    <x v="4"/>
  </r>
  <r>
    <n v="2941"/>
    <x v="3668"/>
    <s v="Ovations wants to buy property to open a variety club to become the 1st minority owned club in Cincy, focusing on artists on the rise."/>
    <n v="25000"/>
    <n v="1"/>
    <x v="3"/>
    <x v="0"/>
    <s v="USD"/>
    <n v="1425250955"/>
    <x v="3675"/>
    <b v="0"/>
    <x v="215"/>
    <b v="0"/>
    <s v="theater/spaces"/>
    <x v="2860"/>
    <n v="1"/>
    <x v="3"/>
    <x v="12"/>
  </r>
  <r>
    <n v="3639"/>
    <x v="3669"/>
    <s v="POE is a tragicomic musical about the life and works of Edgar Poe, with Death as his therapist helping him find peace in the beyond."/>
    <n v="25000"/>
    <n v="1"/>
    <x v="3"/>
    <x v="0"/>
    <s v="USD"/>
    <n v="1475853060"/>
    <x v="3676"/>
    <b v="0"/>
    <x v="215"/>
    <b v="0"/>
    <s v="theater/musical"/>
    <x v="2860"/>
    <n v="1"/>
    <x v="3"/>
    <x v="20"/>
  </r>
  <r>
    <n v="1865"/>
    <x v="3670"/>
    <s v="This game is an alternative to the boring morning jogs This game will make you excited to workout Following elite footballer movements!"/>
    <n v="110000"/>
    <n v="4"/>
    <x v="3"/>
    <x v="1"/>
    <s v="GBP"/>
    <n v="1478425747"/>
    <x v="3677"/>
    <b v="0"/>
    <x v="312"/>
    <b v="0"/>
    <s v="games/mobile games"/>
    <x v="2861"/>
    <n v="2"/>
    <x v="1"/>
    <x v="25"/>
  </r>
  <r>
    <n v="445"/>
    <x v="3671"/>
    <s v="We're ready to officially launch our website with a collectable dvd and comic package. Three shows and a double comic."/>
    <n v="60000"/>
    <n v="2"/>
    <x v="3"/>
    <x v="0"/>
    <s v="USD"/>
    <n v="1432195375"/>
    <x v="3678"/>
    <b v="0"/>
    <x v="312"/>
    <b v="0"/>
    <s v="film &amp; video/animation"/>
    <x v="2862"/>
    <n v="1"/>
    <x v="4"/>
    <x v="28"/>
  </r>
  <r>
    <n v="2694"/>
    <x v="3672"/>
    <s v="Gourmet taco truck infusing savory smoky flavors into your tacos, so when you open your container the aroma and actual smoke  flows out"/>
    <n v="30000"/>
    <n v="1"/>
    <x v="3"/>
    <x v="0"/>
    <s v="USD"/>
    <n v="1411701739"/>
    <x v="3679"/>
    <b v="0"/>
    <x v="215"/>
    <b v="0"/>
    <s v="food/food trucks"/>
    <x v="2862"/>
    <n v="1"/>
    <x v="7"/>
    <x v="37"/>
  </r>
  <r>
    <n v="2910"/>
    <x v="3673"/>
    <s v="Free drama, dance and singing workshops for disadvantaged young people to inspire, create and help them follow their dreams."/>
    <n v="30000"/>
    <n v="1"/>
    <x v="3"/>
    <x v="1"/>
    <s v="GBP"/>
    <n v="1434139887"/>
    <x v="3680"/>
    <b v="0"/>
    <x v="215"/>
    <b v="0"/>
    <s v="theater/plays"/>
    <x v="2862"/>
    <n v="1"/>
    <x v="3"/>
    <x v="4"/>
  </r>
  <r>
    <n v="3124"/>
    <x v="3674"/>
    <s v="A place where kids/ teens' dreams come true, and one finds there home without sparkly red shoes!"/>
    <n v="800000"/>
    <n v="26"/>
    <x v="1"/>
    <x v="0"/>
    <s v="USD"/>
    <n v="1422902601"/>
    <x v="3681"/>
    <b v="0"/>
    <x v="198"/>
    <b v="0"/>
    <s v="theater/spaces"/>
    <x v="2863"/>
    <n v="6.5"/>
    <x v="3"/>
    <x v="12"/>
  </r>
  <r>
    <n v="2428"/>
    <x v="3675"/>
    <s v="From Moo 2 You! We want to offer premium burgers to a taco flooded environment."/>
    <n v="35000"/>
    <n v="1"/>
    <x v="3"/>
    <x v="0"/>
    <s v="USD"/>
    <n v="1426182551"/>
    <x v="3682"/>
    <b v="0"/>
    <x v="215"/>
    <b v="0"/>
    <s v="food/food trucks"/>
    <x v="2864"/>
    <n v="1"/>
    <x v="7"/>
    <x v="37"/>
  </r>
  <r>
    <n v="2689"/>
    <x v="3676"/>
    <s v="I am creating a high quality, local product only, concession trailer for local and remote events. Dearborn Brand, Winter's Brand, more."/>
    <n v="35000"/>
    <n v="1"/>
    <x v="3"/>
    <x v="0"/>
    <s v="USD"/>
    <n v="1469919890"/>
    <x v="3683"/>
    <b v="0"/>
    <x v="215"/>
    <b v="0"/>
    <s v="food/food trucks"/>
    <x v="2864"/>
    <n v="1"/>
    <x v="7"/>
    <x v="37"/>
  </r>
  <r>
    <n v="435"/>
    <x v="3677"/>
    <s v="Be a part of the Planet Earth Superheroes legacy by supporting the project. Mike and friends gain powers to save endangered animals."/>
    <n v="110000"/>
    <n v="3"/>
    <x v="3"/>
    <x v="0"/>
    <s v="USD"/>
    <n v="1379094980"/>
    <x v="3684"/>
    <b v="0"/>
    <x v="5"/>
    <b v="0"/>
    <s v="film &amp; video/animation"/>
    <x v="2865"/>
    <n v="1"/>
    <x v="4"/>
    <x v="28"/>
  </r>
  <r>
    <n v="159"/>
    <x v="3678"/>
    <s v="Love, Robots... and Time Travel._x000a_Rosette: A Sci-Fi/Action/Adventure Feature Film, set to cast three A-list Hollywood actors."/>
    <n v="500000"/>
    <n v="10"/>
    <x v="1"/>
    <x v="0"/>
    <s v="USD"/>
    <n v="1467541545"/>
    <x v="3685"/>
    <b v="0"/>
    <x v="215"/>
    <b v="0"/>
    <s v="film &amp; video/science fiction"/>
    <x v="2866"/>
    <n v="10"/>
    <x v="4"/>
    <x v="22"/>
  </r>
  <r>
    <n v="171"/>
    <x v="3679"/>
    <s v="Team Mayhem, a local small town gang of gamers who are enlisted   to save the world from the new great evil known as Prowler."/>
    <n v="50000"/>
    <n v="1"/>
    <x v="3"/>
    <x v="0"/>
    <s v="USD"/>
    <n v="1470975614"/>
    <x v="3686"/>
    <b v="0"/>
    <x v="215"/>
    <b v="0"/>
    <s v="film &amp; video/drama"/>
    <x v="2866"/>
    <n v="1"/>
    <x v="4"/>
    <x v="30"/>
  </r>
  <r>
    <n v="2427"/>
    <x v="3680"/>
    <s v="Fast and simple lunches for those on the go.  All (lunch) deals $10 or less."/>
    <n v="50000"/>
    <n v="1"/>
    <x v="3"/>
    <x v="0"/>
    <s v="USD"/>
    <n v="1458715133"/>
    <x v="3687"/>
    <b v="0"/>
    <x v="215"/>
    <b v="0"/>
    <s v="food/food trucks"/>
    <x v="2866"/>
    <n v="1"/>
    <x v="7"/>
    <x v="37"/>
  </r>
  <r>
    <n v="2431"/>
    <x v="3681"/>
    <s v="Go to Colorado and run a food truck with homemade food of all kinds."/>
    <n v="100000"/>
    <n v="2"/>
    <x v="3"/>
    <x v="0"/>
    <s v="USD"/>
    <n v="1467080613"/>
    <x v="3688"/>
    <b v="0"/>
    <x v="312"/>
    <b v="0"/>
    <s v="food/food trucks"/>
    <x v="2866"/>
    <n v="1"/>
    <x v="7"/>
    <x v="37"/>
  </r>
  <r>
    <n v="3200"/>
    <x v="3682"/>
    <s v="An extremely unique musical play with an exciting, fun filled, dramatic twist. You will discover what lies ahead on the Road to Kingdom"/>
    <n v="50000"/>
    <n v="1"/>
    <x v="3"/>
    <x v="0"/>
    <s v="USD"/>
    <n v="1461994440"/>
    <x v="3689"/>
    <b v="0"/>
    <x v="215"/>
    <b v="0"/>
    <s v="theater/musical"/>
    <x v="2866"/>
    <n v="1"/>
    <x v="3"/>
    <x v="20"/>
  </r>
  <r>
    <n v="3805"/>
    <x v="3683"/>
    <s v="&quot;Sounds By The River&quot; tells the story of a Detroit composer through_x000a_his music, poetry, and dance."/>
    <n v="150000"/>
    <n v="3"/>
    <x v="3"/>
    <x v="0"/>
    <s v="USD"/>
    <n v="1411852640"/>
    <x v="3690"/>
    <b v="0"/>
    <x v="312"/>
    <b v="0"/>
    <s v="theater/musical"/>
    <x v="2866"/>
    <n v="1.5"/>
    <x v="3"/>
    <x v="20"/>
  </r>
  <r>
    <n v="192"/>
    <x v="3684"/>
    <s v="This Eminem Tell All details the good times, hardships, drug abuse, domestic violence, scandals, sex, near-death experiences and murder"/>
    <n v="1000000"/>
    <n v="17"/>
    <x v="3"/>
    <x v="0"/>
    <s v="USD"/>
    <n v="1413572432"/>
    <x v="3691"/>
    <b v="0"/>
    <x v="5"/>
    <b v="0"/>
    <s v="film &amp; video/drama"/>
    <x v="2867"/>
    <n v="5.666666666666667"/>
    <x v="4"/>
    <x v="30"/>
  </r>
  <r>
    <n v="496"/>
    <x v="3685"/>
    <s v="The movie is about the adventures of Ethan, Danna, The mysterious inventor and more."/>
    <n v="60000"/>
    <n v="1"/>
    <x v="3"/>
    <x v="0"/>
    <s v="USD"/>
    <n v="1392070874"/>
    <x v="3692"/>
    <b v="0"/>
    <x v="215"/>
    <b v="0"/>
    <s v="film &amp; video/animation"/>
    <x v="2868"/>
    <n v="1"/>
    <x v="4"/>
    <x v="28"/>
  </r>
  <r>
    <n v="1316"/>
    <x v="3686"/>
    <s v="Future Belt comes in just 3 sizes, but yet, is designed to fit waists ranging from 25-55 inches. No batteries, no gimmicks."/>
    <n v="75000"/>
    <n v="1"/>
    <x v="1"/>
    <x v="0"/>
    <s v="USD"/>
    <n v="1456700709"/>
    <x v="3693"/>
    <b v="0"/>
    <x v="215"/>
    <b v="0"/>
    <s v="technology/wearables"/>
    <x v="2869"/>
    <n v="1"/>
    <x v="0"/>
    <x v="3"/>
  </r>
  <r>
    <n v="576"/>
    <x v="3687"/>
    <s v="UthTopia Is a social media organization that believes in positive online usage, youth mentorship, and youth empowerment."/>
    <n v="80000"/>
    <n v="1"/>
    <x v="3"/>
    <x v="0"/>
    <s v="USD"/>
    <n v="1427537952"/>
    <x v="3694"/>
    <b v="0"/>
    <x v="215"/>
    <b v="0"/>
    <s v="technology/web"/>
    <x v="2870"/>
    <n v="1"/>
    <x v="0"/>
    <x v="38"/>
  </r>
  <r>
    <n v="2594"/>
    <x v="3688"/>
    <s v="New, small home business, looking to take some Granny's old recipes along with some of my own creations to the streets!"/>
    <n v="80000"/>
    <n v="1"/>
    <x v="3"/>
    <x v="0"/>
    <s v="USD"/>
    <n v="1407453228"/>
    <x v="3695"/>
    <b v="0"/>
    <x v="215"/>
    <b v="0"/>
    <s v="food/food trucks"/>
    <x v="2870"/>
    <n v="1"/>
    <x v="7"/>
    <x v="37"/>
  </r>
  <r>
    <n v="2582"/>
    <x v="3689"/>
    <s v="The place where chicken meets liquor for the first time!"/>
    <n v="90000"/>
    <n v="1"/>
    <x v="3"/>
    <x v="0"/>
    <s v="USD"/>
    <n v="1477784634"/>
    <x v="3696"/>
    <b v="0"/>
    <x v="215"/>
    <b v="0"/>
    <s v="food/food trucks"/>
    <x v="2871"/>
    <n v="1"/>
    <x v="7"/>
    <x v="37"/>
  </r>
  <r>
    <n v="1450"/>
    <x v="3690"/>
    <s v="A book of pickle recipes narrated by a mama grizzly speaking in incomplete and run-on sentences and her orangutan friend. #Artofthedill"/>
    <n v="100000"/>
    <n v="1"/>
    <x v="3"/>
    <x v="0"/>
    <s v="USD"/>
    <n v="1455941197"/>
    <x v="3697"/>
    <b v="0"/>
    <x v="215"/>
    <b v="0"/>
    <s v="publishing/translations"/>
    <x v="2872"/>
    <n v="1"/>
    <x v="5"/>
    <x v="39"/>
  </r>
  <r>
    <n v="696"/>
    <x v="3691"/>
    <s v="Show your fidelity by wearing the Trustee rings! Show where you are (at)!"/>
    <n v="175000"/>
    <n v="1"/>
    <x v="3"/>
    <x v="14"/>
    <s v="EUR"/>
    <n v="1406326502"/>
    <x v="3698"/>
    <b v="0"/>
    <x v="215"/>
    <b v="0"/>
    <s v="technology/wearables"/>
    <x v="2873"/>
    <n v="1"/>
    <x v="0"/>
    <x v="3"/>
  </r>
  <r>
    <n v="3951"/>
    <x v="3692"/>
    <s v="Set in Southern America â€œThe Divideâ€ is a stage play that touches on the issues that are forefront in America and the world."/>
    <n v="200000"/>
    <n v="1"/>
    <x v="3"/>
    <x v="9"/>
    <s v="EUR"/>
    <n v="1462301342"/>
    <x v="3699"/>
    <b v="0"/>
    <x v="215"/>
    <b v="0"/>
    <s v="theater/plays"/>
    <x v="2874"/>
    <n v="1"/>
    <x v="3"/>
    <x v="4"/>
  </r>
  <r>
    <n v="542"/>
    <x v="3693"/>
    <s v="The platform to record visual, audio and text memory of the common man - as we experienced history when it brushed us by"/>
    <n v="250000"/>
    <n v="1"/>
    <x v="3"/>
    <x v="0"/>
    <s v="USD"/>
    <n v="1462293716"/>
    <x v="3700"/>
    <b v="0"/>
    <x v="215"/>
    <b v="0"/>
    <s v="technology/web"/>
    <x v="2875"/>
    <n v="1"/>
    <x v="0"/>
    <x v="38"/>
  </r>
  <r>
    <n v="3629"/>
    <x v="3694"/>
    <s v="Introducing a high class environmentally friendly, vegan, adult cabaret theater in Chicago with unique on, and off stage entertainment."/>
    <n v="1000000"/>
    <n v="2"/>
    <x v="3"/>
    <x v="0"/>
    <s v="USD"/>
    <n v="1462467600"/>
    <x v="3701"/>
    <b v="0"/>
    <x v="312"/>
    <b v="0"/>
    <s v="theater/musical"/>
    <x v="2876"/>
    <n v="1"/>
    <x v="3"/>
    <x v="20"/>
  </r>
  <r>
    <n v="639"/>
    <x v="3695"/>
    <s v="Development of a Safe and Educational Social Media site for kids."/>
    <n v="1000000"/>
    <n v="1"/>
    <x v="1"/>
    <x v="0"/>
    <s v="USD"/>
    <n v="1413208795"/>
    <x v="3702"/>
    <b v="0"/>
    <x v="215"/>
    <b v="0"/>
    <s v="technology/web"/>
    <x v="2877"/>
    <n v="1"/>
    <x v="0"/>
    <x v="38"/>
  </r>
  <r>
    <n v="619"/>
    <x v="3696"/>
    <s v="Big Data Sets for researchers interested in improving the quality of life."/>
    <n v="2500000"/>
    <n v="1"/>
    <x v="1"/>
    <x v="0"/>
    <s v="USD"/>
    <n v="1416933390"/>
    <x v="3703"/>
    <b v="0"/>
    <x v="215"/>
    <b v="0"/>
    <s v="technology/web"/>
    <x v="2878"/>
    <n v="1"/>
    <x v="0"/>
    <x v="38"/>
  </r>
  <r>
    <n v="122"/>
    <x v="3697"/>
    <s v="My ambition for this knows no bounds.  Seeing Sephoria in a live-action is a dream of mine."/>
    <n v="100000000"/>
    <n v="0"/>
    <x v="1"/>
    <x v="0"/>
    <s v="USD"/>
    <n v="1476094907"/>
    <x v="3704"/>
    <b v="0"/>
    <x v="501"/>
    <b v="0"/>
    <s v="film &amp; video/science fiction"/>
    <x v="2879"/>
    <e v="#DIV/0!"/>
    <x v="4"/>
    <x v="22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x v="3705"/>
    <b v="0"/>
    <x v="501"/>
    <b v="0"/>
    <s v="film &amp; video/science fiction"/>
    <x v="2879"/>
    <e v="#DIV/0!"/>
    <x v="4"/>
    <x v="22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x v="3706"/>
    <b v="0"/>
    <x v="501"/>
    <b v="0"/>
    <s v="film &amp; video/science fiction"/>
    <x v="2879"/>
    <e v="#DIV/0!"/>
    <x v="4"/>
    <x v="22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x v="3707"/>
    <b v="0"/>
    <x v="501"/>
    <b v="0"/>
    <s v="film &amp; video/science fiction"/>
    <x v="2879"/>
    <e v="#DIV/0!"/>
    <x v="4"/>
    <x v="22"/>
  </r>
  <r>
    <n v="131"/>
    <x v="3701"/>
    <s v="I"/>
    <n v="1200"/>
    <n v="0"/>
    <x v="1"/>
    <x v="0"/>
    <s v="USD"/>
    <n v="1467763200"/>
    <x v="3708"/>
    <b v="0"/>
    <x v="501"/>
    <b v="0"/>
    <s v="film &amp; video/science fiction"/>
    <x v="2879"/>
    <e v="#DIV/0!"/>
    <x v="4"/>
    <x v="22"/>
  </r>
  <r>
    <n v="133"/>
    <x v="3702"/>
    <s v="Invasion from outer space sights, to weird to imagine destruction too monstrous to escape"/>
    <n v="71764"/>
    <n v="0"/>
    <x v="1"/>
    <x v="0"/>
    <s v="USD"/>
    <n v="1464715860"/>
    <x v="3709"/>
    <b v="0"/>
    <x v="501"/>
    <b v="0"/>
    <s v="film &amp; video/science fiction"/>
    <x v="2879"/>
    <e v="#DIV/0!"/>
    <x v="4"/>
    <x v="22"/>
  </r>
  <r>
    <n v="134"/>
    <x v="3703"/>
    <s v="steampunk  remake of &quot;a Christmas carol&quot;"/>
    <n v="5000"/>
    <n v="0"/>
    <x v="1"/>
    <x v="0"/>
    <s v="USD"/>
    <n v="1441386000"/>
    <x v="3710"/>
    <b v="0"/>
    <x v="501"/>
    <b v="0"/>
    <s v="film &amp; video/science fiction"/>
    <x v="2879"/>
    <e v="#DIV/0!"/>
    <x v="4"/>
    <x v="22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x v="3711"/>
    <b v="0"/>
    <x v="501"/>
    <b v="0"/>
    <s v="film &amp; video/science fiction"/>
    <x v="2879"/>
    <e v="#DIV/0!"/>
    <x v="4"/>
    <x v="22"/>
  </r>
  <r>
    <n v="137"/>
    <x v="3705"/>
    <s v="An unofficial sequel to the independent 2015 fan film Predator: Dark ages. Set in 2141 we follow the crew of the cargoship Centurion"/>
    <n v="55000"/>
    <n v="0"/>
    <x v="1"/>
    <x v="15"/>
    <s v="DKK"/>
    <n v="1444657593"/>
    <x v="3712"/>
    <b v="0"/>
    <x v="501"/>
    <b v="0"/>
    <s v="film &amp; video/science fiction"/>
    <x v="2879"/>
    <e v="#DIV/0!"/>
    <x v="4"/>
    <x v="22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x v="3713"/>
    <b v="0"/>
    <x v="501"/>
    <b v="0"/>
    <s v="film &amp; video/science fiction"/>
    <x v="2879"/>
    <e v="#DIV/0!"/>
    <x v="4"/>
    <x v="22"/>
  </r>
  <r>
    <n v="143"/>
    <x v="3707"/>
    <s v="A young woman learns she is one of few women left bred like cattle in order to control a deadly disease and the world populace"/>
    <n v="5500"/>
    <n v="0"/>
    <x v="1"/>
    <x v="6"/>
    <s v="AUD"/>
    <n v="1472882100"/>
    <x v="3714"/>
    <b v="0"/>
    <x v="501"/>
    <b v="0"/>
    <s v="film &amp; video/science fiction"/>
    <x v="2879"/>
    <e v="#DIV/0!"/>
    <x v="4"/>
    <x v="22"/>
  </r>
  <r>
    <n v="147"/>
    <x v="3708"/>
    <s v="Film makers catch live footage beyond their wildest dreams."/>
    <n v="7000"/>
    <n v="0"/>
    <x v="1"/>
    <x v="1"/>
    <s v="GBP"/>
    <n v="1420741080"/>
    <x v="3715"/>
    <b v="0"/>
    <x v="501"/>
    <b v="0"/>
    <s v="film &amp; video/science fiction"/>
    <x v="2879"/>
    <e v="#DIV/0!"/>
    <x v="4"/>
    <x v="22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x v="3716"/>
    <b v="0"/>
    <x v="501"/>
    <b v="0"/>
    <s v="film &amp; video/science fiction"/>
    <x v="2879"/>
    <e v="#DIV/0!"/>
    <x v="4"/>
    <x v="22"/>
  </r>
  <r>
    <n v="160"/>
    <x v="3710"/>
    <s v="The title might seem cheesy, but my father says that to my mother every time they say I love you.     This story is dedicated to them."/>
    <n v="5000"/>
    <n v="0"/>
    <x v="3"/>
    <x v="0"/>
    <s v="USD"/>
    <n v="1439675691"/>
    <x v="3717"/>
    <b v="0"/>
    <x v="501"/>
    <b v="0"/>
    <s v="film &amp; video/drama"/>
    <x v="2879"/>
    <e v="#DIV/0!"/>
    <x v="4"/>
    <x v="30"/>
  </r>
  <r>
    <n v="163"/>
    <x v="3711"/>
    <s v="Over 2.5 million Black men registered for the draft in World War II. _x000a_This will be the most comprehensive portrayal EVER of US. THEN."/>
    <n v="2000000"/>
    <n v="0"/>
    <x v="3"/>
    <x v="0"/>
    <s v="USD"/>
    <n v="1443657600"/>
    <x v="3718"/>
    <b v="0"/>
    <x v="501"/>
    <b v="0"/>
    <s v="film &amp; video/drama"/>
    <x v="2879"/>
    <e v="#DIV/0!"/>
    <x v="4"/>
    <x v="30"/>
  </r>
  <r>
    <n v="165"/>
    <x v="3712"/>
    <s v="A teacher. A boy. The beach and a heatwave that drove them all insane."/>
    <n v="17000"/>
    <n v="0"/>
    <x v="3"/>
    <x v="1"/>
    <s v="GBP"/>
    <n v="1452613724"/>
    <x v="3719"/>
    <b v="0"/>
    <x v="501"/>
    <b v="0"/>
    <s v="film &amp; video/drama"/>
    <x v="2879"/>
    <e v="#DIV/0!"/>
    <x v="4"/>
    <x v="30"/>
  </r>
  <r>
    <n v="172"/>
    <x v="3713"/>
    <s v="A short film on the rarest mammal and the second most endangered freshwater river dolphin, in Pakistan."/>
    <n v="95000"/>
    <n v="0"/>
    <x v="3"/>
    <x v="0"/>
    <s v="USD"/>
    <n v="1426753723"/>
    <x v="3720"/>
    <b v="0"/>
    <x v="501"/>
    <b v="0"/>
    <s v="film &amp; video/drama"/>
    <x v="2879"/>
    <e v="#DIV/0!"/>
    <x v="4"/>
    <x v="30"/>
  </r>
  <r>
    <n v="173"/>
    <x v="3714"/>
    <s v="This is a film inspired by Quentin Tarantino, I want to make a film thats entertaining yet gritty. 7 Sins is in pre-production."/>
    <n v="1110"/>
    <n v="0"/>
    <x v="3"/>
    <x v="1"/>
    <s v="GBP"/>
    <n v="1425131108"/>
    <x v="3721"/>
    <b v="0"/>
    <x v="501"/>
    <b v="0"/>
    <s v="film &amp; video/drama"/>
    <x v="2879"/>
    <e v="#DIV/0!"/>
    <x v="4"/>
    <x v="30"/>
  </r>
  <r>
    <n v="174"/>
    <x v="3715"/>
    <s v="An international short film project. It is about loneliness, wich is caused by the current compulsion to check your Facebook every day."/>
    <n v="6000"/>
    <n v="0"/>
    <x v="3"/>
    <x v="14"/>
    <s v="EUR"/>
    <n v="1431108776"/>
    <x v="3722"/>
    <b v="0"/>
    <x v="501"/>
    <b v="0"/>
    <s v="film &amp; video/drama"/>
    <x v="2879"/>
    <e v="#DIV/0!"/>
    <x v="4"/>
    <x v="30"/>
  </r>
  <r>
    <n v="176"/>
    <x v="3716"/>
    <s v="I'm seeking funding to finish my short film, Silent Monster, to bring awareness to teenage bullying as well as teenage violence."/>
    <n v="1500"/>
    <n v="0"/>
    <x v="3"/>
    <x v="0"/>
    <s v="USD"/>
    <n v="1438803999"/>
    <x v="3723"/>
    <b v="0"/>
    <x v="501"/>
    <b v="0"/>
    <s v="film &amp; video/drama"/>
    <x v="2879"/>
    <e v="#DIV/0!"/>
    <x v="4"/>
    <x v="30"/>
  </r>
  <r>
    <n v="178"/>
    <x v="3717"/>
    <s v="El viaje de LucÃ­a es un largometraje de ficciÃ³n con temÃ¡tica sobre el cÃ¡ncer infantil."/>
    <n v="500000"/>
    <n v="0"/>
    <x v="3"/>
    <x v="8"/>
    <s v="EUR"/>
    <n v="1448582145"/>
    <x v="3724"/>
    <b v="0"/>
    <x v="501"/>
    <b v="0"/>
    <s v="film &amp; video/drama"/>
    <x v="2879"/>
    <e v="#DIV/0!"/>
    <x v="4"/>
    <x v="30"/>
  </r>
  <r>
    <n v="182"/>
    <x v="3718"/>
    <s v="I'm Faraz, and I am raising money for my feature film called ABU. This one is for our parents, and our responsibilities towards them."/>
    <n v="1000"/>
    <n v="0"/>
    <x v="3"/>
    <x v="0"/>
    <s v="USD"/>
    <n v="1483748232"/>
    <x v="3725"/>
    <b v="0"/>
    <x v="501"/>
    <b v="0"/>
    <s v="film &amp; video/drama"/>
    <x v="2879"/>
    <e v="#DIV/0!"/>
    <x v="4"/>
    <x v="30"/>
  </r>
  <r>
    <n v="186"/>
    <x v="3719"/>
    <s v="My film is about a boy who discovers the truth about his fathers dissapearance through the dark secrets of his mothers past."/>
    <n v="5000"/>
    <n v="0"/>
    <x v="3"/>
    <x v="0"/>
    <s v="USD"/>
    <n v="1488571200"/>
    <x v="3726"/>
    <b v="0"/>
    <x v="501"/>
    <b v="0"/>
    <s v="film &amp; video/drama"/>
    <x v="2879"/>
    <e v="#DIV/0!"/>
    <x v="4"/>
    <x v="30"/>
  </r>
  <r>
    <n v="188"/>
    <x v="3720"/>
    <s v="Mariano Messini, an aspiring musician, indebted to the mafia must put his life on the line to escape their grasp and pursue his dream."/>
    <n v="1500"/>
    <n v="0"/>
    <x v="3"/>
    <x v="0"/>
    <s v="USD"/>
    <n v="1409891015"/>
    <x v="3727"/>
    <b v="0"/>
    <x v="501"/>
    <b v="0"/>
    <s v="film &amp; video/drama"/>
    <x v="2879"/>
    <e v="#DIV/0!"/>
    <x v="4"/>
    <x v="30"/>
  </r>
  <r>
    <n v="193"/>
    <x v="3721"/>
    <s v="I am in need of a new PC for my Media Production course so i can pursue my dream of creating CGI based sci-fi productions for everyone"/>
    <n v="1000"/>
    <n v="0"/>
    <x v="3"/>
    <x v="1"/>
    <s v="GBP"/>
    <n v="1417217166"/>
    <x v="3728"/>
    <b v="0"/>
    <x v="501"/>
    <b v="0"/>
    <s v="film &amp; video/drama"/>
    <x v="2879"/>
    <e v="#DIV/0!"/>
    <x v="4"/>
    <x v="30"/>
  </r>
  <r>
    <n v="195"/>
    <x v="3722"/>
    <s v="A film project based on my auto-biography, a military conflict with no media attention, this story depicts war and its aftermath."/>
    <n v="2000000"/>
    <n v="0"/>
    <x v="3"/>
    <x v="0"/>
    <s v="USD"/>
    <n v="1436544332"/>
    <x v="3729"/>
    <b v="0"/>
    <x v="501"/>
    <b v="0"/>
    <s v="film &amp; video/drama"/>
    <x v="2879"/>
    <e v="#DIV/0!"/>
    <x v="4"/>
    <x v="30"/>
  </r>
  <r>
    <n v="199"/>
    <x v="3723"/>
    <s v="We're filming a feature film that we can put in numerous film festivals across the country. My dream is to compete in every single one."/>
    <n v="10000"/>
    <n v="0"/>
    <x v="3"/>
    <x v="0"/>
    <s v="USD"/>
    <n v="1472698702"/>
    <x v="3730"/>
    <b v="0"/>
    <x v="501"/>
    <b v="0"/>
    <s v="film &amp; video/drama"/>
    <x v="2879"/>
    <e v="#DIV/0!"/>
    <x v="4"/>
    <x v="30"/>
  </r>
  <r>
    <n v="202"/>
    <x v="3724"/>
    <s v="new web series created by jonney terry"/>
    <n v="6000"/>
    <n v="0"/>
    <x v="3"/>
    <x v="0"/>
    <s v="USD"/>
    <n v="1444337940"/>
    <x v="3731"/>
    <b v="0"/>
    <x v="501"/>
    <b v="0"/>
    <s v="film &amp; video/drama"/>
    <x v="2879"/>
    <e v="#DIV/0!"/>
    <x v="4"/>
    <x v="30"/>
  </r>
  <r>
    <n v="206"/>
    <x v="3725"/>
    <s v="A love story featuring adoption,struggle,dysfunction,grace, healing, and restoration."/>
    <n v="12700"/>
    <n v="0"/>
    <x v="3"/>
    <x v="0"/>
    <s v="USD"/>
    <n v="1470441983"/>
    <x v="3732"/>
    <b v="0"/>
    <x v="501"/>
    <b v="0"/>
    <s v="film &amp; video/drama"/>
    <x v="2879"/>
    <e v="#DIV/0!"/>
    <x v="4"/>
    <x v="30"/>
  </r>
  <r>
    <n v="208"/>
    <x v="3726"/>
    <s v="A young woman's journey from Africa to Australia where she finds heaven on earth, love and tragedy. Within her tragedy she saves lives."/>
    <n v="50000"/>
    <n v="0"/>
    <x v="3"/>
    <x v="6"/>
    <s v="AUD"/>
    <n v="1418719967"/>
    <x v="3733"/>
    <b v="0"/>
    <x v="501"/>
    <b v="0"/>
    <s v="film &amp; video/drama"/>
    <x v="2879"/>
    <e v="#DIV/0!"/>
    <x v="4"/>
    <x v="30"/>
  </r>
  <r>
    <n v="209"/>
    <x v="3727"/>
    <s v="&quot;A Brighter Day&quot; is the first episode of a television series about an ex-hustler that becomes a school teacher to help at risk youth."/>
    <n v="25000"/>
    <n v="0"/>
    <x v="3"/>
    <x v="0"/>
    <s v="USD"/>
    <n v="1436566135"/>
    <x v="3734"/>
    <b v="0"/>
    <x v="501"/>
    <b v="0"/>
    <s v="film &amp; video/drama"/>
    <x v="2879"/>
    <e v="#DIV/0!"/>
    <x v="4"/>
    <x v="30"/>
  </r>
  <r>
    <n v="221"/>
    <x v="3728"/>
    <s v="Film about Schizophrenia with Surreal Twists!"/>
    <n v="50000"/>
    <n v="0"/>
    <x v="3"/>
    <x v="0"/>
    <s v="USD"/>
    <n v="1427569564"/>
    <x v="3735"/>
    <b v="0"/>
    <x v="501"/>
    <b v="0"/>
    <s v="film &amp; video/drama"/>
    <x v="2879"/>
    <e v="#DIV/0!"/>
    <x v="4"/>
    <x v="30"/>
  </r>
  <r>
    <n v="223"/>
    <x v="3729"/>
    <s v="An old man, a U.S Marine Corps veteran remembers his combat experience in the battle of Toktong Pass 1950, during the Korean War."/>
    <n v="1500000"/>
    <n v="0"/>
    <x v="3"/>
    <x v="0"/>
    <s v="USD"/>
    <n v="1463879100"/>
    <x v="3736"/>
    <b v="0"/>
    <x v="501"/>
    <b v="0"/>
    <s v="film &amp; video/drama"/>
    <x v="2879"/>
    <e v="#DIV/0!"/>
    <x v="4"/>
    <x v="30"/>
  </r>
  <r>
    <n v="224"/>
    <x v="3730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737"/>
    <b v="0"/>
    <x v="501"/>
    <b v="0"/>
    <s v="film &amp; video/drama"/>
    <x v="2879"/>
    <e v="#DIV/0!"/>
    <x v="4"/>
    <x v="30"/>
  </r>
  <r>
    <n v="225"/>
    <x v="3731"/>
    <s v="I'm creating a &quot;Lifetime&quot; type drama film about a girl who uses backpage for money, but trying to turn her life around."/>
    <n v="200"/>
    <n v="0"/>
    <x v="3"/>
    <x v="0"/>
    <s v="USD"/>
    <n v="1460153054"/>
    <x v="3738"/>
    <b v="0"/>
    <x v="501"/>
    <b v="0"/>
    <s v="film &amp; video/drama"/>
    <x v="2879"/>
    <e v="#DIV/0!"/>
    <x v="4"/>
    <x v="30"/>
  </r>
  <r>
    <n v="227"/>
    <x v="3732"/>
    <s v="Imagine your life is full is nothing but pain and darkness. One day, you had the chance to be free from it all. Would you take it?"/>
    <n v="28000"/>
    <n v="0"/>
    <x v="3"/>
    <x v="0"/>
    <s v="USD"/>
    <n v="1436477241"/>
    <x v="3739"/>
    <b v="0"/>
    <x v="501"/>
    <b v="0"/>
    <s v="film &amp; video/drama"/>
    <x v="2879"/>
    <e v="#DIV/0!"/>
    <x v="4"/>
    <x v="30"/>
  </r>
  <r>
    <n v="228"/>
    <x v="3733"/>
    <s v="I am making a film from one one of my books called facets of a Geek life."/>
    <n v="8000"/>
    <n v="0"/>
    <x v="3"/>
    <x v="1"/>
    <s v="GBP"/>
    <n v="1433176105"/>
    <x v="3740"/>
    <b v="0"/>
    <x v="501"/>
    <b v="0"/>
    <s v="film &amp; video/drama"/>
    <x v="2879"/>
    <e v="#DIV/0!"/>
    <x v="4"/>
    <x v="30"/>
  </r>
  <r>
    <n v="229"/>
    <x v="3734"/>
    <s v="I teenage girl that wants to go around the system. She does all she can to cheat and finds herself in a bad position when she messesup"/>
    <n v="3000"/>
    <n v="0"/>
    <x v="3"/>
    <x v="2"/>
    <s v="EUR"/>
    <n v="1455402297"/>
    <x v="3741"/>
    <b v="0"/>
    <x v="501"/>
    <b v="0"/>
    <s v="film &amp; video/drama"/>
    <x v="2879"/>
    <e v="#DIV/0!"/>
    <x v="4"/>
    <x v="30"/>
  </r>
  <r>
    <n v="231"/>
    <x v="3735"/>
    <s v="Farewell to Freedom the screenplay portrays  a vulnerable divorce'  who falls for a hard-luck cowboy she meets in Las Vegas."/>
    <n v="1500000"/>
    <n v="0"/>
    <x v="3"/>
    <x v="0"/>
    <s v="USD"/>
    <n v="1451775651"/>
    <x v="3742"/>
    <b v="0"/>
    <x v="501"/>
    <b v="0"/>
    <s v="film &amp; video/drama"/>
    <x v="2879"/>
    <e v="#DIV/0!"/>
    <x v="4"/>
    <x v="30"/>
  </r>
  <r>
    <n v="233"/>
    <x v="3736"/>
    <s v="â€œArea 4â€ revolves around Frank Hammond, a counselor at a high school, who discovers the scandals that took place."/>
    <n v="350000"/>
    <n v="0"/>
    <x v="3"/>
    <x v="0"/>
    <s v="USD"/>
    <n v="1475185972"/>
    <x v="3743"/>
    <b v="0"/>
    <x v="501"/>
    <b v="0"/>
    <s v="film &amp; video/drama"/>
    <x v="2879"/>
    <e v="#DIV/0!"/>
    <x v="4"/>
    <x v="30"/>
  </r>
  <r>
    <n v="235"/>
    <x v="3737"/>
    <s v="Taking people on a deep emotional trip with a story about sometimes those who have less, give more."/>
    <n v="10000"/>
    <n v="0"/>
    <x v="3"/>
    <x v="0"/>
    <s v="USD"/>
    <n v="1436478497"/>
    <x v="3744"/>
    <b v="0"/>
    <x v="501"/>
    <b v="0"/>
    <s v="film &amp; video/drama"/>
    <x v="2879"/>
    <e v="#DIV/0!"/>
    <x v="4"/>
    <x v="30"/>
  </r>
  <r>
    <n v="236"/>
    <x v="3738"/>
    <s v="Real cases from IAB investigations. Good cops taking down the bad cops. Police misconduct, obsessive force, drug trafficking etc."/>
    <n v="150000"/>
    <n v="0"/>
    <x v="3"/>
    <x v="0"/>
    <s v="USD"/>
    <n v="1451952000"/>
    <x v="3745"/>
    <b v="0"/>
    <x v="501"/>
    <b v="0"/>
    <s v="film &amp; video/drama"/>
    <x v="2879"/>
    <e v="#DIV/0!"/>
    <x v="4"/>
    <x v="30"/>
  </r>
  <r>
    <n v="238"/>
    <x v="3739"/>
    <s v="A film to stop society from judging others and get along. Life is not about discrimination! Donate for this Thrilling Drama Series!!!!"/>
    <n v="26000"/>
    <n v="0"/>
    <x v="3"/>
    <x v="0"/>
    <s v="USD"/>
    <n v="1483088400"/>
    <x v="3746"/>
    <b v="0"/>
    <x v="501"/>
    <b v="0"/>
    <s v="film &amp; video/drama"/>
    <x v="2879"/>
    <e v="#DIV/0!"/>
    <x v="4"/>
    <x v="30"/>
  </r>
  <r>
    <n v="427"/>
    <x v="3740"/>
    <s v="Iâ€™m raising funds to produce a professional Hard Times Charles animated video book, including hiring animators and voice-over talent."/>
    <n v="6500"/>
    <n v="0"/>
    <x v="3"/>
    <x v="0"/>
    <s v="USD"/>
    <n v="1445540340"/>
    <x v="3747"/>
    <b v="0"/>
    <x v="501"/>
    <b v="0"/>
    <s v="film &amp; video/animation"/>
    <x v="2879"/>
    <e v="#DIV/0!"/>
    <x v="4"/>
    <x v="28"/>
  </r>
  <r>
    <n v="429"/>
    <x v="3741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748"/>
    <b v="0"/>
    <x v="501"/>
    <b v="0"/>
    <s v="film &amp; video/animation"/>
    <x v="2879"/>
    <e v="#DIV/0!"/>
    <x v="4"/>
    <x v="28"/>
  </r>
  <r>
    <n v="433"/>
    <x v="3742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749"/>
    <b v="0"/>
    <x v="501"/>
    <b v="0"/>
    <s v="film &amp; video/animation"/>
    <x v="2879"/>
    <e v="#DIV/0!"/>
    <x v="4"/>
    <x v="28"/>
  </r>
  <r>
    <n v="436"/>
    <x v="3743"/>
    <s v="Blinky is the story of a naÃ¯ve simpleton who suddenly finds himself struggling to adapt to changes within his environment."/>
    <n v="1000"/>
    <n v="0"/>
    <x v="3"/>
    <x v="0"/>
    <s v="USD"/>
    <n v="1375260113"/>
    <x v="3750"/>
    <b v="0"/>
    <x v="501"/>
    <b v="0"/>
    <s v="film &amp; video/animation"/>
    <x v="2879"/>
    <e v="#DIV/0!"/>
    <x v="4"/>
    <x v="28"/>
  </r>
  <r>
    <n v="437"/>
    <x v="3744"/>
    <s v="This is an educational adventure series for kids about a baby owl and an alien. Physics, science, adventures, drama and joy!"/>
    <n v="7000"/>
    <n v="0"/>
    <x v="3"/>
    <x v="7"/>
    <s v="CAD"/>
    <n v="1475912326"/>
    <x v="3751"/>
    <b v="0"/>
    <x v="501"/>
    <b v="0"/>
    <s v="film &amp; video/animation"/>
    <x v="2879"/>
    <e v="#DIV/0!"/>
    <x v="4"/>
    <x v="28"/>
  </r>
  <r>
    <n v="439"/>
    <x v="3745"/>
    <s v="Hi everyone, I'm trying to begin a cartoon series. It's a show about space bounty hunters and their adventures as they travel around."/>
    <n v="450"/>
    <n v="0"/>
    <x v="3"/>
    <x v="0"/>
    <s v="USD"/>
    <n v="1413569818"/>
    <x v="3752"/>
    <b v="0"/>
    <x v="501"/>
    <b v="0"/>
    <s v="film &amp; video/animation"/>
    <x v="2879"/>
    <e v="#DIV/0!"/>
    <x v="4"/>
    <x v="28"/>
  </r>
  <r>
    <n v="441"/>
    <x v="3746"/>
    <s v="A group of specialist clones called Wolf Squad are the only clones left after order 66 and are searching the galaxy for survivors!"/>
    <n v="400"/>
    <n v="0"/>
    <x v="3"/>
    <x v="1"/>
    <s v="GBP"/>
    <n v="1383418996"/>
    <x v="3753"/>
    <b v="0"/>
    <x v="501"/>
    <b v="0"/>
    <s v="film &amp; video/animation"/>
    <x v="2879"/>
    <e v="#DIV/0!"/>
    <x v="4"/>
    <x v="28"/>
  </r>
  <r>
    <n v="451"/>
    <x v="3747"/>
    <s v="This comedy follows two devils who discover a magical boombox to become musicians after an 80s rapture enchants earth with fairy-tales."/>
    <n v="20000"/>
    <n v="0"/>
    <x v="3"/>
    <x v="0"/>
    <s v="USD"/>
    <n v="1390669791"/>
    <x v="3754"/>
    <b v="0"/>
    <x v="501"/>
    <b v="0"/>
    <s v="film &amp; video/animation"/>
    <x v="2879"/>
    <e v="#DIV/0!"/>
    <x v="4"/>
    <x v="28"/>
  </r>
  <r>
    <n v="457"/>
    <x v="3748"/>
    <s v="from my photo work, pyro techniques, aqua technitque and more , i will take the pricipale personnage to the lost land of phenix where ."/>
    <n v="20000"/>
    <n v="0"/>
    <x v="3"/>
    <x v="7"/>
    <s v="CAD"/>
    <n v="1408213512"/>
    <x v="3755"/>
    <b v="0"/>
    <x v="501"/>
    <b v="0"/>
    <s v="film &amp; video/animation"/>
    <x v="2879"/>
    <e v="#DIV/0!"/>
    <x v="4"/>
    <x v="28"/>
  </r>
  <r>
    <n v="461"/>
    <x v="3749"/>
    <s v="A machinima based film, displaying the effects of todays financial crisis the world faces, and the explossive consequences it carries."/>
    <n v="550"/>
    <n v="0"/>
    <x v="3"/>
    <x v="1"/>
    <s v="GBP"/>
    <n v="1370204367"/>
    <x v="3756"/>
    <b v="0"/>
    <x v="501"/>
    <b v="0"/>
    <s v="film &amp; video/animation"/>
    <x v="2879"/>
    <e v="#DIV/0!"/>
    <x v="4"/>
    <x v="28"/>
  </r>
  <r>
    <n v="462"/>
    <x v="3750"/>
    <s v="A prince who becomes a slave, suffers of amnesia far away from his land. Slowly he recovers memory and returns where all started."/>
    <n v="100000"/>
    <n v="0"/>
    <x v="3"/>
    <x v="0"/>
    <s v="USD"/>
    <n v="1312945341"/>
    <x v="3757"/>
    <b v="0"/>
    <x v="501"/>
    <b v="0"/>
    <s v="film &amp; video/animation"/>
    <x v="2879"/>
    <e v="#DIV/0!"/>
    <x v="4"/>
    <x v="28"/>
  </r>
  <r>
    <n v="468"/>
    <x v="3751"/>
    <s v="After the devastation of a massive Hurricane, main character that has strong's ties to the city returns to find everything in ruins. As"/>
    <n v="7500"/>
    <n v="0"/>
    <x v="3"/>
    <x v="0"/>
    <s v="USD"/>
    <n v="1341978665"/>
    <x v="3758"/>
    <b v="0"/>
    <x v="501"/>
    <b v="0"/>
    <s v="film &amp; video/animation"/>
    <x v="2879"/>
    <e v="#DIV/0!"/>
    <x v="4"/>
    <x v="28"/>
  </r>
  <r>
    <n v="469"/>
    <x v="3752"/>
    <s v="Create a personalised animation film using your child's name and photo."/>
    <n v="6000"/>
    <n v="0"/>
    <x v="3"/>
    <x v="1"/>
    <s v="GBP"/>
    <n v="1409960724"/>
    <x v="3759"/>
    <b v="0"/>
    <x v="501"/>
    <b v="0"/>
    <s v="film &amp; video/animation"/>
    <x v="2879"/>
    <e v="#DIV/0!"/>
    <x v="4"/>
    <x v="28"/>
  </r>
  <r>
    <n v="475"/>
    <x v="3753"/>
    <s v="Tropiki-Meet the Tikis-childrens animated/cartoon series.Fun  cartoon shorts with quirky humor and a positive uplifting message"/>
    <n v="2000"/>
    <n v="0"/>
    <x v="3"/>
    <x v="0"/>
    <s v="USD"/>
    <n v="1430877843"/>
    <x v="3760"/>
    <b v="0"/>
    <x v="501"/>
    <b v="0"/>
    <s v="film &amp; video/animation"/>
    <x v="2879"/>
    <e v="#DIV/0!"/>
    <x v="4"/>
    <x v="28"/>
  </r>
  <r>
    <n v="477"/>
    <x v="3754"/>
    <s v="A Comedy-drama animation revolving around a man who finds a problematic pair of headphones that literally take over his whole life."/>
    <n v="1500"/>
    <n v="0"/>
    <x v="3"/>
    <x v="0"/>
    <s v="USD"/>
    <n v="1337371334"/>
    <x v="3761"/>
    <b v="0"/>
    <x v="501"/>
    <b v="0"/>
    <s v="film &amp; video/animation"/>
    <x v="2879"/>
    <e v="#DIV/0!"/>
    <x v="4"/>
    <x v="28"/>
  </r>
  <r>
    <n v="478"/>
    <x v="3755"/>
    <s v="this is an animated full length film of an old classic with new life to it. That gigantic and naive duckling we all love  ."/>
    <n v="10000"/>
    <n v="0"/>
    <x v="3"/>
    <x v="0"/>
    <s v="USD"/>
    <n v="1427921509"/>
    <x v="3762"/>
    <b v="0"/>
    <x v="501"/>
    <b v="0"/>
    <s v="film &amp; video/animation"/>
    <x v="2879"/>
    <e v="#DIV/0!"/>
    <x v="4"/>
    <x v="28"/>
  </r>
  <r>
    <n v="487"/>
    <x v="3756"/>
    <s v="Hey everyone we are producing a new show called The Adventures of Daryl and Straight Man. It is an animated comedy web series."/>
    <n v="50000"/>
    <n v="0"/>
    <x v="3"/>
    <x v="7"/>
    <s v="CAD"/>
    <n v="1482678994"/>
    <x v="3763"/>
    <b v="0"/>
    <x v="501"/>
    <b v="0"/>
    <s v="film &amp; video/animation"/>
    <x v="2879"/>
    <e v="#DIV/0!"/>
    <x v="4"/>
    <x v="28"/>
  </r>
  <r>
    <n v="488"/>
    <x v="3757"/>
    <s v="When humans left the earth, the animals took over the city. What could go wrong? Well...everything!"/>
    <n v="12000"/>
    <n v="0"/>
    <x v="3"/>
    <x v="0"/>
    <s v="USD"/>
    <n v="1483924700"/>
    <x v="3764"/>
    <b v="0"/>
    <x v="501"/>
    <b v="0"/>
    <s v="film &amp; video/animation"/>
    <x v="2879"/>
    <e v="#DIV/0!"/>
    <x v="4"/>
    <x v="28"/>
  </r>
  <r>
    <n v="490"/>
    <x v="3758"/>
    <s v="Cancelled"/>
    <n v="1000"/>
    <n v="0"/>
    <x v="3"/>
    <x v="0"/>
    <s v="USD"/>
    <n v="1345677285"/>
    <x v="3765"/>
    <b v="0"/>
    <x v="501"/>
    <b v="0"/>
    <s v="film &amp; video/animation"/>
    <x v="2879"/>
    <e v="#DIV/0!"/>
    <x v="4"/>
    <x v="28"/>
  </r>
  <r>
    <n v="491"/>
    <x v="3759"/>
    <s v="&quot;Guess What? Gus&quot; is a magical animated comedy that follow a new kid who playful antics for attention make the news."/>
    <n v="10000"/>
    <n v="0"/>
    <x v="3"/>
    <x v="0"/>
    <s v="USD"/>
    <n v="1453937699"/>
    <x v="3766"/>
    <b v="0"/>
    <x v="501"/>
    <b v="0"/>
    <s v="film &amp; video/animation"/>
    <x v="2879"/>
    <e v="#DIV/0!"/>
    <x v="4"/>
    <x v="28"/>
  </r>
  <r>
    <n v="492"/>
    <x v="3760"/>
    <s v="This project aims to create a 3D animated movie that is created by it's fans, it's content and plot will be driven by it's followers."/>
    <n v="10000000"/>
    <n v="0"/>
    <x v="3"/>
    <x v="10"/>
    <s v="SEK"/>
    <n v="1476319830"/>
    <x v="3767"/>
    <b v="0"/>
    <x v="501"/>
    <b v="0"/>
    <s v="film &amp; video/animation"/>
    <x v="2879"/>
    <e v="#DIV/0!"/>
    <x v="4"/>
    <x v="28"/>
  </r>
  <r>
    <n v="493"/>
    <x v="3761"/>
    <s v="The Chupacabra is not a myth and one man is on a mission to prove its existence no matter what, his name is Joc Barrera."/>
    <n v="30000"/>
    <n v="0"/>
    <x v="3"/>
    <x v="1"/>
    <s v="GBP"/>
    <n v="1432142738"/>
    <x v="3768"/>
    <b v="0"/>
    <x v="501"/>
    <b v="0"/>
    <s v="film &amp; video/animation"/>
    <x v="2879"/>
    <e v="#DIV/0!"/>
    <x v="4"/>
    <x v="28"/>
  </r>
  <r>
    <n v="495"/>
    <x v="3762"/>
    <s v="two friends set out to conquer and reach the level cap of the quest watch, how will they do it when they're 2 teenage idiots"/>
    <n v="7000"/>
    <n v="0"/>
    <x v="3"/>
    <x v="0"/>
    <s v="USD"/>
    <n v="1437076305"/>
    <x v="3769"/>
    <b v="0"/>
    <x v="501"/>
    <b v="0"/>
    <s v="film &amp; video/animation"/>
    <x v="2879"/>
    <e v="#DIV/0!"/>
    <x v="4"/>
    <x v="28"/>
  </r>
  <r>
    <n v="501"/>
    <x v="3763"/>
    <s v="Based on the invention portfolio of a patented inventor World War Four is a look into the future of warfare and humanity as a whole"/>
    <n v="10000"/>
    <n v="0"/>
    <x v="3"/>
    <x v="0"/>
    <s v="USD"/>
    <n v="1310189851"/>
    <x v="3770"/>
    <b v="0"/>
    <x v="501"/>
    <b v="0"/>
    <s v="film &amp; video/animation"/>
    <x v="2879"/>
    <e v="#DIV/0!"/>
    <x v="4"/>
    <x v="28"/>
  </r>
  <r>
    <n v="510"/>
    <x v="3764"/>
    <s v="A mile below the Franco-Swiss border Dean manages to break the Large Hadron Collider and triggers the end of the world."/>
    <n v="14000"/>
    <n v="0"/>
    <x v="3"/>
    <x v="0"/>
    <s v="USD"/>
    <n v="1456805639"/>
    <x v="3771"/>
    <b v="0"/>
    <x v="501"/>
    <b v="0"/>
    <s v="film &amp; video/animation"/>
    <x v="2879"/>
    <e v="#DIV/0!"/>
    <x v="4"/>
    <x v="28"/>
  </r>
  <r>
    <n v="516"/>
    <x v="3765"/>
    <s v="A big brother style comedy animation series starring famous seafarers"/>
    <n v="5000"/>
    <n v="0"/>
    <x v="3"/>
    <x v="1"/>
    <s v="GBP"/>
    <n v="1432752080"/>
    <x v="3772"/>
    <b v="0"/>
    <x v="501"/>
    <b v="0"/>
    <s v="film &amp; video/animation"/>
    <x v="2879"/>
    <e v="#DIV/0!"/>
    <x v="4"/>
    <x v="28"/>
  </r>
  <r>
    <n v="518"/>
    <x v="3766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773"/>
    <b v="0"/>
    <x v="501"/>
    <b v="0"/>
    <s v="film &amp; video/animation"/>
    <x v="2879"/>
    <e v="#DIV/0!"/>
    <x v="4"/>
    <x v="28"/>
  </r>
  <r>
    <n v="547"/>
    <x v="3767"/>
    <s v="We are looking to build a secure email / document sharing system for companies needing to send sensitive information to clients."/>
    <n v="7500"/>
    <n v="0"/>
    <x v="3"/>
    <x v="1"/>
    <s v="GBP"/>
    <n v="1455122564"/>
    <x v="3774"/>
    <b v="0"/>
    <x v="501"/>
    <b v="0"/>
    <s v="technology/web"/>
    <x v="2879"/>
    <e v="#DIV/0!"/>
    <x v="0"/>
    <x v="38"/>
  </r>
  <r>
    <n v="552"/>
    <x v="3768"/>
    <s v="Axoral is a 3d interactive social media interface, with the potential to be so much more, but we need your help!"/>
    <n v="45000"/>
    <n v="0"/>
    <x v="3"/>
    <x v="7"/>
    <s v="CAD"/>
    <n v="1452350896"/>
    <x v="3775"/>
    <b v="0"/>
    <x v="501"/>
    <b v="0"/>
    <s v="technology/web"/>
    <x v="2879"/>
    <e v="#DIV/0!"/>
    <x v="0"/>
    <x v="38"/>
  </r>
  <r>
    <n v="555"/>
    <x v="3769"/>
    <s v="Show-Skill.net helps to promote young football talents for free. It's the best place to show what you've got! Just post your videos :)"/>
    <n v="7500"/>
    <n v="0"/>
    <x v="3"/>
    <x v="1"/>
    <s v="GBP"/>
    <n v="1465720143"/>
    <x v="3776"/>
    <b v="0"/>
    <x v="501"/>
    <b v="0"/>
    <s v="technology/web"/>
    <x v="2879"/>
    <e v="#DIV/0!"/>
    <x v="0"/>
    <x v="38"/>
  </r>
  <r>
    <n v="558"/>
    <x v="3770"/>
    <s v="A community website with news, classifieds, photo albums, business reviews and a calendar for the local community to share."/>
    <n v="750"/>
    <n v="0"/>
    <x v="3"/>
    <x v="0"/>
    <s v="USD"/>
    <n v="1427227905"/>
    <x v="3777"/>
    <b v="0"/>
    <x v="501"/>
    <b v="0"/>
    <s v="technology/web"/>
    <x v="2879"/>
    <e v="#DIV/0!"/>
    <x v="0"/>
    <x v="38"/>
  </r>
  <r>
    <n v="562"/>
    <x v="3771"/>
    <s v="i would like to develop an international free platform for domestic and international students to find accomodation in all countries"/>
    <n v="50000"/>
    <n v="0"/>
    <x v="3"/>
    <x v="14"/>
    <s v="EUR"/>
    <n v="1482052815"/>
    <x v="3778"/>
    <b v="0"/>
    <x v="501"/>
    <b v="0"/>
    <s v="technology/web"/>
    <x v="2879"/>
    <e v="#DIV/0!"/>
    <x v="0"/>
    <x v="38"/>
  </r>
  <r>
    <n v="565"/>
    <x v="3772"/>
    <s v="Our objective is to provide a platform which helps teachers to provide courses to leaners in wide range of locations including Africa."/>
    <n v="25000"/>
    <n v="0"/>
    <x v="3"/>
    <x v="1"/>
    <s v="GBP"/>
    <n v="1436554249"/>
    <x v="3779"/>
    <b v="0"/>
    <x v="501"/>
    <b v="0"/>
    <s v="technology/web"/>
    <x v="2879"/>
    <e v="#DIV/0!"/>
    <x v="0"/>
    <x v="38"/>
  </r>
  <r>
    <n v="567"/>
    <x v="3773"/>
    <s v="UnimeTV's goal to revolutionize the way anime lovers interact with one another. Connect with others around the globe like never before!"/>
    <n v="10000"/>
    <n v="0"/>
    <x v="3"/>
    <x v="0"/>
    <s v="USD"/>
    <n v="1420143194"/>
    <x v="3780"/>
    <b v="0"/>
    <x v="501"/>
    <b v="0"/>
    <s v="technology/web"/>
    <x v="2879"/>
    <e v="#DIV/0!"/>
    <x v="0"/>
    <x v="38"/>
  </r>
  <r>
    <n v="572"/>
    <x v="3774"/>
    <s v="FairwayJockey.com is a web platform to make high quality custom tour golf equipment available at a lower cost to the consumer."/>
    <n v="2500"/>
    <n v="0"/>
    <x v="3"/>
    <x v="0"/>
    <s v="USD"/>
    <n v="1446660688"/>
    <x v="3781"/>
    <b v="0"/>
    <x v="501"/>
    <b v="0"/>
    <s v="technology/web"/>
    <x v="2879"/>
    <e v="#DIV/0!"/>
    <x v="0"/>
    <x v="38"/>
  </r>
  <r>
    <n v="581"/>
    <x v="3775"/>
    <s v="Help me raise funds so that I can be able to give passionate young poets a chance to earn money weekly for their writing &amp; spoken word."/>
    <n v="400"/>
    <n v="0"/>
    <x v="3"/>
    <x v="0"/>
    <s v="USD"/>
    <n v="1438474704"/>
    <x v="3782"/>
    <b v="0"/>
    <x v="501"/>
    <b v="0"/>
    <s v="technology/web"/>
    <x v="2879"/>
    <e v="#DIV/0!"/>
    <x v="0"/>
    <x v="38"/>
  </r>
  <r>
    <n v="582"/>
    <x v="3776"/>
    <s v="A community-driven online system which promotes self-governance.  Level up by adding content; civic agendas and private associations."/>
    <n v="100000"/>
    <n v="0"/>
    <x v="3"/>
    <x v="0"/>
    <s v="USD"/>
    <n v="1426442400"/>
    <x v="3783"/>
    <b v="0"/>
    <x v="501"/>
    <b v="0"/>
    <s v="technology/web"/>
    <x v="2879"/>
    <e v="#DIV/0!"/>
    <x v="0"/>
    <x v="38"/>
  </r>
  <r>
    <n v="585"/>
    <x v="3777"/>
    <s v="SAVE UP TO 40% WHEN YOU SPEND!_x000a__x000a_PRE-ORDER YOUR LINK CARD TODAY"/>
    <n v="9000"/>
    <n v="0"/>
    <x v="3"/>
    <x v="1"/>
    <s v="GBP"/>
    <n v="1448928000"/>
    <x v="3784"/>
    <b v="0"/>
    <x v="501"/>
    <b v="0"/>
    <s v="technology/web"/>
    <x v="2879"/>
    <e v="#DIV/0!"/>
    <x v="0"/>
    <x v="38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x v="3785"/>
    <b v="0"/>
    <x v="501"/>
    <b v="0"/>
    <s v="technology/web"/>
    <x v="2879"/>
    <e v="#DIV/0!"/>
    <x v="0"/>
    <x v="38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x v="3786"/>
    <b v="0"/>
    <x v="501"/>
    <b v="0"/>
    <s v="technology/web"/>
    <x v="2879"/>
    <e v="#DIV/0!"/>
    <x v="0"/>
    <x v="38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x v="3787"/>
    <b v="0"/>
    <x v="501"/>
    <b v="0"/>
    <s v="technology/web"/>
    <x v="2879"/>
    <e v="#DIV/0!"/>
    <x v="0"/>
    <x v="38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x v="3788"/>
    <b v="0"/>
    <x v="501"/>
    <b v="0"/>
    <s v="technology/web"/>
    <x v="2879"/>
    <e v="#DIV/0!"/>
    <x v="0"/>
    <x v="38"/>
  </r>
  <r>
    <n v="611"/>
    <x v="3782"/>
    <s v="Finie la peur de vendre ou acheter d'occasion Ã  un inconnu ! Colis ouverts, photographiÃ©s et testÃ©s. Paiements en ligne sÃ©curisÃ©s."/>
    <n v="80000"/>
    <n v="0"/>
    <x v="1"/>
    <x v="3"/>
    <s v="EUR"/>
    <n v="1453210037"/>
    <x v="3789"/>
    <b v="0"/>
    <x v="501"/>
    <b v="0"/>
    <s v="technology/web"/>
    <x v="2879"/>
    <e v="#DIV/0!"/>
    <x v="0"/>
    <x v="38"/>
  </r>
  <r>
    <n v="612"/>
    <x v="3783"/>
    <s v="A Fast and Reliable new Web platform to stream videos from Internet"/>
    <n v="10000"/>
    <n v="0"/>
    <x v="1"/>
    <x v="4"/>
    <s v="EUR"/>
    <n v="1472777146"/>
    <x v="3790"/>
    <b v="0"/>
    <x v="501"/>
    <b v="0"/>
    <s v="technology/web"/>
    <x v="2879"/>
    <e v="#DIV/0!"/>
    <x v="0"/>
    <x v="38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x v="3791"/>
    <b v="0"/>
    <x v="501"/>
    <b v="0"/>
    <s v="technology/web"/>
    <x v="2879"/>
    <e v="#DIV/0!"/>
    <x v="0"/>
    <x v="38"/>
  </r>
  <r>
    <n v="615"/>
    <x v="3785"/>
    <s v="The aim of PixlDir is to deliver the most simple, and fast experience when it comes to uploading images to the web."/>
    <n v="515"/>
    <n v="0"/>
    <x v="1"/>
    <x v="11"/>
    <s v="NZD"/>
    <n v="1443149759"/>
    <x v="3792"/>
    <b v="0"/>
    <x v="501"/>
    <b v="0"/>
    <s v="technology/web"/>
    <x v="2879"/>
    <e v="#DIV/0!"/>
    <x v="0"/>
    <x v="38"/>
  </r>
  <r>
    <n v="616"/>
    <x v="3786"/>
    <s v="Hormis la similitude envers d'autres rÃ©seaux socials, celui-ci vous permettra d'organiser / participer Ã  des soirÃ©es trÃ¨s facilement !"/>
    <n v="5000"/>
    <n v="0"/>
    <x v="1"/>
    <x v="3"/>
    <s v="EUR"/>
    <n v="1488013307"/>
    <x v="3793"/>
    <b v="0"/>
    <x v="501"/>
    <b v="0"/>
    <s v="technology/web"/>
    <x v="2879"/>
    <e v="#DIV/0!"/>
    <x v="0"/>
    <x v="38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x v="3794"/>
    <b v="0"/>
    <x v="501"/>
    <b v="0"/>
    <s v="technology/web"/>
    <x v="2879"/>
    <e v="#DIV/0!"/>
    <x v="0"/>
    <x v="38"/>
  </r>
  <r>
    <n v="623"/>
    <x v="3788"/>
    <s v="WheelWolf is a subscription based service connecting car lovers to provide a safe and secure platform for swapping and borrowing cars."/>
    <n v="75000"/>
    <n v="0"/>
    <x v="1"/>
    <x v="6"/>
    <s v="AUD"/>
    <n v="1432771997"/>
    <x v="3795"/>
    <b v="0"/>
    <x v="501"/>
    <b v="0"/>
    <s v="technology/web"/>
    <x v="2879"/>
    <e v="#DIV/0!"/>
    <x v="0"/>
    <x v="38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x v="3796"/>
    <b v="0"/>
    <x v="501"/>
    <b v="0"/>
    <s v="technology/web"/>
    <x v="2879"/>
    <e v="#DIV/0!"/>
    <x v="0"/>
    <x v="38"/>
  </r>
  <r>
    <n v="625"/>
    <x v="3790"/>
    <s v="SkyRooms.IO is a social network for business people that actually equips them to do work together. Resume, video conferencing and PM."/>
    <n v="25000"/>
    <n v="0"/>
    <x v="1"/>
    <x v="7"/>
    <s v="CAD"/>
    <n v="1490560177"/>
    <x v="3797"/>
    <b v="0"/>
    <x v="501"/>
    <b v="0"/>
    <s v="technology/web"/>
    <x v="2879"/>
    <e v="#DIV/0!"/>
    <x v="0"/>
    <x v="38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x v="3798"/>
    <b v="0"/>
    <x v="501"/>
    <b v="0"/>
    <s v="technology/web"/>
    <x v="2879"/>
    <e v="#DIV/0!"/>
    <x v="0"/>
    <x v="38"/>
  </r>
  <r>
    <n v="632"/>
    <x v="3792"/>
    <s v="Our goal is to create a system, students can find universities that best match their interests."/>
    <n v="20000"/>
    <n v="0"/>
    <x v="1"/>
    <x v="14"/>
    <s v="EUR"/>
    <n v="1448470165"/>
    <x v="3799"/>
    <b v="0"/>
    <x v="501"/>
    <b v="0"/>
    <s v="technology/web"/>
    <x v="2879"/>
    <e v="#DIV/0!"/>
    <x v="0"/>
    <x v="38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x v="3800"/>
    <b v="0"/>
    <x v="501"/>
    <b v="0"/>
    <s v="technology/web"/>
    <x v="2879"/>
    <e v="#DIV/0!"/>
    <x v="0"/>
    <x v="38"/>
  </r>
  <r>
    <n v="686"/>
    <x v="3794"/>
    <s v="La tua giornata sportiva monitorata nel tuo polso??!!!_x000a_Rendiamolo possibile... VIVI DI CUORE --- All MADE in ITALY"/>
    <n v="500000"/>
    <n v="0"/>
    <x v="3"/>
    <x v="4"/>
    <s v="EUR"/>
    <n v="1438618170"/>
    <x v="3801"/>
    <b v="0"/>
    <x v="501"/>
    <b v="0"/>
    <s v="technology/wearables"/>
    <x v="2879"/>
    <e v="#DIV/0!"/>
    <x v="0"/>
    <x v="3"/>
  </r>
  <r>
    <n v="706"/>
    <x v="3795"/>
    <s v="Driver Alert System es un sistema de seguridad para el conductor, que le avisa en caso de perder la posicion vertical mientras conduce."/>
    <n v="100000"/>
    <n v="0"/>
    <x v="3"/>
    <x v="8"/>
    <s v="EUR"/>
    <n v="1481740740"/>
    <x v="3802"/>
    <b v="0"/>
    <x v="501"/>
    <b v="0"/>
    <s v="technology/wearables"/>
    <x v="2879"/>
    <e v="#DIV/0!"/>
    <x v="0"/>
    <x v="3"/>
  </r>
  <r>
    <n v="710"/>
    <x v="3796"/>
    <s v="Shirts, so technologically advanced, they connect mentally to their audience upon sight."/>
    <n v="1200"/>
    <n v="0"/>
    <x v="3"/>
    <x v="7"/>
    <s v="CAD"/>
    <n v="1408495440"/>
    <x v="3803"/>
    <b v="0"/>
    <x v="501"/>
    <b v="0"/>
    <s v="technology/wearables"/>
    <x v="2879"/>
    <e v="#DIV/0!"/>
    <x v="0"/>
    <x v="3"/>
  </r>
  <r>
    <n v="760"/>
    <x v="3797"/>
    <s v="I am publishing my 5th book, I am looking to publish a book of short stories, all based on random thoughts that flash through my mind."/>
    <n v="2200"/>
    <n v="0"/>
    <x v="3"/>
    <x v="0"/>
    <s v="USD"/>
    <n v="1480188013"/>
    <x v="3804"/>
    <b v="0"/>
    <x v="501"/>
    <b v="0"/>
    <s v="publishing/fiction"/>
    <x v="2879"/>
    <e v="#DIV/0!"/>
    <x v="5"/>
    <x v="26"/>
  </r>
  <r>
    <n v="762"/>
    <x v="3798"/>
    <s v="An original-well-done eBook. Mainly about fiction, action, adventure, and mystery. A story that you've never read!"/>
    <n v="3500"/>
    <n v="0"/>
    <x v="3"/>
    <x v="18"/>
    <s v="MXN"/>
    <n v="1480831200"/>
    <x v="3805"/>
    <b v="0"/>
    <x v="501"/>
    <b v="0"/>
    <s v="publishing/fiction"/>
    <x v="2879"/>
    <e v="#DIV/0!"/>
    <x v="5"/>
    <x v="26"/>
  </r>
  <r>
    <n v="764"/>
    <x v="3799"/>
    <s v="[JOE]KES is a book full of over 200 original, sometimes funny, pun-ish Joekes. If you hate the book, use it as a coster!"/>
    <n v="5000"/>
    <n v="0"/>
    <x v="3"/>
    <x v="0"/>
    <s v="USD"/>
    <n v="1441858161"/>
    <x v="3806"/>
    <b v="0"/>
    <x v="501"/>
    <b v="0"/>
    <s v="publishing/fiction"/>
    <x v="2879"/>
    <e v="#DIV/0!"/>
    <x v="5"/>
    <x v="26"/>
  </r>
  <r>
    <n v="766"/>
    <x v="3800"/>
    <s v="I am writing about my nonna's life in Southern Italy and what it was like to grow up in a Fascist regime before immigrating to Canada."/>
    <n v="4000"/>
    <n v="0"/>
    <x v="3"/>
    <x v="7"/>
    <s v="CAD"/>
    <n v="1424112483"/>
    <x v="3807"/>
    <b v="0"/>
    <x v="501"/>
    <b v="0"/>
    <s v="publishing/fiction"/>
    <x v="2879"/>
    <e v="#DIV/0!"/>
    <x v="5"/>
    <x v="26"/>
  </r>
  <r>
    <n v="768"/>
    <x v="3801"/>
    <s v="Haunted by a wrong decision and hunted by a Tall Dark Stranger, a misguided teen struggles to find her way home ..or will she make it?"/>
    <n v="2500"/>
    <n v="0"/>
    <x v="3"/>
    <x v="0"/>
    <s v="USD"/>
    <n v="1387169890"/>
    <x v="3808"/>
    <b v="0"/>
    <x v="501"/>
    <b v="0"/>
    <s v="publishing/fiction"/>
    <x v="2879"/>
    <e v="#DIV/0!"/>
    <x v="5"/>
    <x v="26"/>
  </r>
  <r>
    <n v="770"/>
    <x v="3802"/>
    <s v="Daniel was an ordinary boy, until unordinary events began to occur. Danny had never been exposed to supernatural activity until now..."/>
    <n v="17500"/>
    <n v="0"/>
    <x v="3"/>
    <x v="0"/>
    <s v="USD"/>
    <n v="1361750369"/>
    <x v="3809"/>
    <b v="0"/>
    <x v="501"/>
    <b v="0"/>
    <s v="publishing/fiction"/>
    <x v="2879"/>
    <e v="#DIV/0!"/>
    <x v="5"/>
    <x v="26"/>
  </r>
  <r>
    <n v="875"/>
    <x v="3803"/>
    <s v="IJD coincides with the Columbus Day. The musicians are Italian-American and they'll showcase music from the Italian American songbook."/>
    <n v="5000"/>
    <n v="0"/>
    <x v="3"/>
    <x v="0"/>
    <s v="USD"/>
    <n v="1442856131"/>
    <x v="3810"/>
    <b v="0"/>
    <x v="501"/>
    <b v="0"/>
    <s v="music/jazz"/>
    <x v="2879"/>
    <e v="#DIV/0!"/>
    <x v="2"/>
    <x v="27"/>
  </r>
  <r>
    <n v="887"/>
    <x v="3804"/>
    <s v="Mortimer Nova is attempting to raise enough money to record their new album, Terrible the Fish has Drowned, to release it to the public"/>
    <n v="1000"/>
    <n v="0"/>
    <x v="3"/>
    <x v="0"/>
    <s v="USD"/>
    <n v="1338159655"/>
    <x v="3811"/>
    <b v="0"/>
    <x v="501"/>
    <b v="0"/>
    <s v="music/indie rock"/>
    <x v="2879"/>
    <e v="#DIV/0!"/>
    <x v="2"/>
    <x v="13"/>
  </r>
  <r>
    <n v="897"/>
    <x v="3805"/>
    <s v="Park XXVII is putting together an album of up and coming Georgia bands. We need money to fund the recording/production costs of this cd"/>
    <n v="3000"/>
    <n v="0"/>
    <x v="3"/>
    <x v="0"/>
    <s v="USD"/>
    <n v="1354123908"/>
    <x v="3812"/>
    <b v="0"/>
    <x v="501"/>
    <b v="0"/>
    <s v="music/indie rock"/>
    <x v="2879"/>
    <e v="#DIV/0!"/>
    <x v="2"/>
    <x v="1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813"/>
    <b v="0"/>
    <x v="501"/>
    <b v="0"/>
    <s v="music/jazz"/>
    <x v="2879"/>
    <e v="#DIV/0!"/>
    <x v="2"/>
    <x v="27"/>
  </r>
  <r>
    <n v="906"/>
    <x v="3807"/>
    <s v="The DMV's most respected saxophonist pay tribute to Motown."/>
    <n v="15000"/>
    <n v="0"/>
    <x v="3"/>
    <x v="0"/>
    <s v="USD"/>
    <n v="1394681590"/>
    <x v="3814"/>
    <b v="0"/>
    <x v="501"/>
    <b v="0"/>
    <s v="music/jazz"/>
    <x v="2879"/>
    <e v="#DIV/0!"/>
    <x v="2"/>
    <x v="27"/>
  </r>
  <r>
    <n v="907"/>
    <x v="3808"/>
    <s v="Greg Chambers' self-titled CD needs support for post production, replication, and promotion."/>
    <n v="2900"/>
    <n v="0"/>
    <x v="3"/>
    <x v="0"/>
    <s v="USD"/>
    <n v="1315715823"/>
    <x v="3815"/>
    <b v="0"/>
    <x v="501"/>
    <b v="0"/>
    <s v="music/jazz"/>
    <x v="2879"/>
    <e v="#DIV/0!"/>
    <x v="2"/>
    <x v="27"/>
  </r>
  <r>
    <n v="908"/>
    <x v="3809"/>
    <s v="This project is designed to help protect the environment by using Eco-friendly product packaging."/>
    <n v="2500"/>
    <n v="0"/>
    <x v="3"/>
    <x v="0"/>
    <s v="USD"/>
    <n v="1280206740"/>
    <x v="3816"/>
    <b v="0"/>
    <x v="501"/>
    <b v="0"/>
    <s v="music/jazz"/>
    <x v="2879"/>
    <e v="#DIV/0!"/>
    <x v="2"/>
    <x v="27"/>
  </r>
  <r>
    <n v="911"/>
    <x v="3810"/>
    <s v="Promoting an &quot;over the top&quot; all inclusive jazz experience featuring top notch performers in a luxurious Latin setting in Lima, Peru."/>
    <n v="100000"/>
    <n v="0"/>
    <x v="3"/>
    <x v="0"/>
    <s v="USD"/>
    <n v="1390522045"/>
    <x v="3817"/>
    <b v="0"/>
    <x v="501"/>
    <b v="0"/>
    <s v="music/jazz"/>
    <x v="2879"/>
    <e v="#DIV/0!"/>
    <x v="2"/>
    <x v="27"/>
  </r>
  <r>
    <n v="914"/>
    <x v="3811"/>
    <s v="This project is for the making of a music video. All funds will go towards production costs for this event only."/>
    <n v="1500"/>
    <n v="0"/>
    <x v="3"/>
    <x v="0"/>
    <s v="USD"/>
    <n v="1345918747"/>
    <x v="3818"/>
    <b v="0"/>
    <x v="501"/>
    <b v="0"/>
    <s v="music/jazz"/>
    <x v="2879"/>
    <e v="#DIV/0!"/>
    <x v="2"/>
    <x v="27"/>
  </r>
  <r>
    <n v="916"/>
    <x v="3812"/>
    <s v="Our next audio recording projects are scheduled for November 1 to 3, 2010 here in Kansas City, Missouri! "/>
    <n v="3300"/>
    <n v="0"/>
    <x v="3"/>
    <x v="0"/>
    <s v="USD"/>
    <n v="1287723600"/>
    <x v="3819"/>
    <b v="0"/>
    <x v="501"/>
    <b v="0"/>
    <s v="music/jazz"/>
    <x v="2879"/>
    <e v="#DIV/0!"/>
    <x v="2"/>
    <x v="27"/>
  </r>
  <r>
    <n v="920"/>
    <x v="3813"/>
    <s v="Miami club band records powerhouse fusion album. You don't have to be a musician to understand the sound of jazz."/>
    <n v="5500"/>
    <n v="0"/>
    <x v="3"/>
    <x v="0"/>
    <s v="USD"/>
    <n v="1384448822"/>
    <x v="3820"/>
    <b v="0"/>
    <x v="501"/>
    <b v="0"/>
    <s v="music/jazz"/>
    <x v="2879"/>
    <e v="#DIV/0!"/>
    <x v="2"/>
    <x v="27"/>
  </r>
  <r>
    <n v="926"/>
    <x v="3814"/>
    <s v="we are an ambitious collective of brooklynites striving to fuse a concept album/fim into a multimedia musical theate.Inspired by the 2012shif"/>
    <n v="7000"/>
    <n v="0"/>
    <x v="3"/>
    <x v="0"/>
    <s v="USD"/>
    <n v="1278628800"/>
    <x v="3821"/>
    <b v="0"/>
    <x v="501"/>
    <b v="0"/>
    <s v="music/jazz"/>
    <x v="2879"/>
    <e v="#DIV/0!"/>
    <x v="2"/>
    <x v="27"/>
  </r>
  <r>
    <n v="927"/>
    <x v="3815"/>
    <s v="Studio CD/DVD Solo project of Pianist &amp; Keyboardist Jetro da Silva"/>
    <n v="20000"/>
    <n v="0"/>
    <x v="3"/>
    <x v="0"/>
    <s v="USD"/>
    <n v="1337024695"/>
    <x v="3822"/>
    <b v="0"/>
    <x v="501"/>
    <b v="0"/>
    <s v="music/jazz"/>
    <x v="2879"/>
    <e v="#DIV/0!"/>
    <x v="2"/>
    <x v="27"/>
  </r>
  <r>
    <n v="929"/>
    <x v="3816"/>
    <s v="I am searching for monetary funding to go into a good recording studio and record experimental intuitive improv jazz."/>
    <n v="500"/>
    <n v="0"/>
    <x v="3"/>
    <x v="0"/>
    <s v="USD"/>
    <n v="1333946569"/>
    <x v="3823"/>
    <b v="0"/>
    <x v="501"/>
    <b v="0"/>
    <s v="music/jazz"/>
    <x v="2879"/>
    <e v="#DIV/0!"/>
    <x v="2"/>
    <x v="27"/>
  </r>
  <r>
    <n v="936"/>
    <x v="3817"/>
    <s v="A CD of a live Jazz concert featuring Marti Mendenhall, George Mitchell, Scott Steed and Todd Strait."/>
    <n v="1400"/>
    <n v="0"/>
    <x v="3"/>
    <x v="0"/>
    <s v="USD"/>
    <n v="1326916800"/>
    <x v="3824"/>
    <b v="0"/>
    <x v="501"/>
    <b v="0"/>
    <s v="music/jazz"/>
    <x v="2879"/>
    <e v="#DIV/0!"/>
    <x v="2"/>
    <x v="27"/>
  </r>
  <r>
    <n v="947"/>
    <x v="3818"/>
    <s v="The CCP Pack is a bag that charges your smartphones and tablets on the go! Also holds small important items. &quot;Never Without Power&quot;."/>
    <n v="850"/>
    <n v="0"/>
    <x v="3"/>
    <x v="0"/>
    <s v="USD"/>
    <n v="1467312306"/>
    <x v="3825"/>
    <b v="0"/>
    <x v="501"/>
    <b v="0"/>
    <s v="technology/wearables"/>
    <x v="2879"/>
    <e v="#DIV/0!"/>
    <x v="0"/>
    <x v="3"/>
  </r>
  <r>
    <n v="988"/>
    <x v="3819"/>
    <s v="Itâ€™s original, fashion and unique, Ohyear is the first cover for your earphones that wears your style._x000a_Designed and made in Italy"/>
    <n v="5000"/>
    <n v="0"/>
    <x v="3"/>
    <x v="4"/>
    <s v="EUR"/>
    <n v="1475310825"/>
    <x v="3826"/>
    <b v="0"/>
    <x v="501"/>
    <b v="0"/>
    <s v="technology/wearables"/>
    <x v="2879"/>
    <e v="#DIV/0!"/>
    <x v="0"/>
    <x v="3"/>
  </r>
  <r>
    <n v="1041"/>
    <x v="3820"/>
    <s v="I am trying to document what it is like to plunge head first into the music/audio industry as an intern."/>
    <n v="50"/>
    <n v="0"/>
    <x v="1"/>
    <x v="0"/>
    <s v="USD"/>
    <n v="1406769992"/>
    <x v="3827"/>
    <b v="0"/>
    <x v="501"/>
    <b v="0"/>
    <s v="journalism/audio"/>
    <x v="2879"/>
    <e v="#DIV/0!"/>
    <x v="8"/>
    <x v="23"/>
  </r>
  <r>
    <n v="1046"/>
    <x v="3821"/>
    <s v="All Things Horses is slowly becoming the greatest podcast on the internet and we are looking to upgrade the studio and software."/>
    <n v="3000"/>
    <n v="0"/>
    <x v="1"/>
    <x v="2"/>
    <s v="EUR"/>
    <n v="1451161560"/>
    <x v="3828"/>
    <b v="0"/>
    <x v="501"/>
    <b v="0"/>
    <s v="journalism/audio"/>
    <x v="2879"/>
    <e v="#DIV/0!"/>
    <x v="8"/>
    <x v="23"/>
  </r>
  <r>
    <n v="1049"/>
    <x v="3822"/>
    <s v="------"/>
    <n v="12000"/>
    <n v="0"/>
    <x v="1"/>
    <x v="0"/>
    <s v="USD"/>
    <n v="1455272445"/>
    <x v="3829"/>
    <b v="0"/>
    <x v="501"/>
    <b v="0"/>
    <s v="journalism/audio"/>
    <x v="2879"/>
    <e v="#DIV/0!"/>
    <x v="8"/>
    <x v="23"/>
  </r>
  <r>
    <n v="1050"/>
    <x v="3823"/>
    <s v="Secularism is on the rise and I hear you.Talk to me."/>
    <n v="2500"/>
    <n v="0"/>
    <x v="1"/>
    <x v="0"/>
    <s v="USD"/>
    <n v="1442257677"/>
    <x v="3830"/>
    <b v="0"/>
    <x v="501"/>
    <b v="0"/>
    <s v="journalism/audio"/>
    <x v="2879"/>
    <e v="#DIV/0!"/>
    <x v="8"/>
    <x v="23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x v="3831"/>
    <b v="0"/>
    <x v="501"/>
    <b v="0"/>
    <s v="journalism/audio"/>
    <x v="2879"/>
    <e v="#DIV/0!"/>
    <x v="8"/>
    <x v="23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x v="3832"/>
    <b v="0"/>
    <x v="501"/>
    <b v="0"/>
    <s v="journalism/audio"/>
    <x v="2879"/>
    <e v="#DIV/0!"/>
    <x v="8"/>
    <x v="23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x v="3833"/>
    <b v="0"/>
    <x v="501"/>
    <b v="0"/>
    <s v="journalism/audio"/>
    <x v="2879"/>
    <e v="#DIV/0!"/>
    <x v="8"/>
    <x v="23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x v="3834"/>
    <b v="0"/>
    <x v="501"/>
    <b v="0"/>
    <s v="journalism/audio"/>
    <x v="2879"/>
    <e v="#DIV/0!"/>
    <x v="8"/>
    <x v="23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x v="3835"/>
    <b v="0"/>
    <x v="501"/>
    <b v="0"/>
    <s v="journalism/audio"/>
    <x v="2879"/>
    <e v="#DIV/0!"/>
    <x v="8"/>
    <x v="23"/>
  </r>
  <r>
    <n v="1057"/>
    <x v="3829"/>
    <s v="Sayin it Plain is a Independent Radio Show created to inform the public and empower the community."/>
    <n v="10000"/>
    <n v="0"/>
    <x v="1"/>
    <x v="0"/>
    <s v="USD"/>
    <n v="1480888483"/>
    <x v="3836"/>
    <b v="0"/>
    <x v="501"/>
    <b v="0"/>
    <s v="journalism/audio"/>
    <x v="2879"/>
    <e v="#DIV/0!"/>
    <x v="8"/>
    <x v="23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x v="3837"/>
    <b v="0"/>
    <x v="501"/>
    <b v="0"/>
    <s v="journalism/audio"/>
    <x v="2879"/>
    <e v="#DIV/0!"/>
    <x v="8"/>
    <x v="23"/>
  </r>
  <r>
    <n v="1059"/>
    <x v="3831"/>
    <s v="Turning myself into a vocal artist."/>
    <n v="1100"/>
    <n v="0"/>
    <x v="1"/>
    <x v="0"/>
    <s v="USD"/>
    <n v="1426269456"/>
    <x v="3838"/>
    <b v="0"/>
    <x v="501"/>
    <b v="0"/>
    <s v="journalism/audio"/>
    <x v="2879"/>
    <e v="#DIV/0!"/>
    <x v="8"/>
    <x v="23"/>
  </r>
  <r>
    <n v="1061"/>
    <x v="3832"/>
    <s v="T.O., Adi &amp; Mercedes discuss their point of views, women's issues &amp; Hollywood Hotties."/>
    <n v="4000"/>
    <n v="0"/>
    <x v="1"/>
    <x v="0"/>
    <s v="USD"/>
    <n v="1462150800"/>
    <x v="3839"/>
    <b v="0"/>
    <x v="501"/>
    <b v="0"/>
    <s v="journalism/audio"/>
    <x v="2879"/>
    <e v="#DIV/0!"/>
    <x v="8"/>
    <x v="23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x v="3840"/>
    <b v="0"/>
    <x v="501"/>
    <b v="0"/>
    <s v="journalism/audio"/>
    <x v="2879"/>
    <e v="#DIV/0!"/>
    <x v="8"/>
    <x v="23"/>
  </r>
  <r>
    <n v="1071"/>
    <x v="3834"/>
    <s v="I'm making a game where you choose how you want to kill the DJ, so you yourself can decide what music will be played at the party."/>
    <n v="100"/>
    <n v="0"/>
    <x v="3"/>
    <x v="12"/>
    <s v="NOK"/>
    <n v="1447787093"/>
    <x v="3841"/>
    <b v="0"/>
    <x v="501"/>
    <b v="0"/>
    <s v="games/video games"/>
    <x v="2879"/>
    <e v="#DIV/0!"/>
    <x v="1"/>
    <x v="29"/>
  </r>
  <r>
    <n v="1084"/>
    <x v="3835"/>
    <s v="I want to start my own channel for gaming"/>
    <n v="550"/>
    <n v="0"/>
    <x v="3"/>
    <x v="0"/>
    <s v="USD"/>
    <n v="1407534804"/>
    <x v="3842"/>
    <b v="0"/>
    <x v="501"/>
    <b v="0"/>
    <s v="games/video games"/>
    <x v="2879"/>
    <e v="#DIV/0!"/>
    <x v="1"/>
    <x v="29"/>
  </r>
  <r>
    <n v="1087"/>
    <x v="3836"/>
    <s v="Idle gamers are the group of gamers worth watching play video games. We have a back log of video ideas and want to entertain you."/>
    <n v="1100"/>
    <n v="0"/>
    <x v="3"/>
    <x v="0"/>
    <s v="USD"/>
    <n v="1402852087"/>
    <x v="3843"/>
    <b v="0"/>
    <x v="501"/>
    <b v="0"/>
    <s v="games/video games"/>
    <x v="2879"/>
    <e v="#DIV/0!"/>
    <x v="1"/>
    <x v="29"/>
  </r>
  <r>
    <n v="1107"/>
    <x v="3837"/>
    <s v="Enjoy video games, online surfing, and communications in privacy with Kid Cade, from Crestview, Florida. Our company has created a comp"/>
    <n v="10000"/>
    <n v="0"/>
    <x v="3"/>
    <x v="0"/>
    <s v="USD"/>
    <n v="1406148024"/>
    <x v="3844"/>
    <b v="0"/>
    <x v="501"/>
    <b v="0"/>
    <s v="games/video games"/>
    <x v="2879"/>
    <e v="#DIV/0!"/>
    <x v="1"/>
    <x v="29"/>
  </r>
  <r>
    <n v="1120"/>
    <x v="3838"/>
    <s v="Planet Ninjahwah is a highly anticipated futuristic action adventure game that will blow your mind!!"/>
    <n v="25000"/>
    <n v="0"/>
    <x v="3"/>
    <x v="0"/>
    <s v="USD"/>
    <n v="1319835400"/>
    <x v="3845"/>
    <b v="0"/>
    <x v="501"/>
    <b v="0"/>
    <s v="games/video games"/>
    <x v="2879"/>
    <e v="#DIV/0!"/>
    <x v="1"/>
    <x v="29"/>
  </r>
  <r>
    <n v="1122"/>
    <x v="3839"/>
    <s v="Mobile game featuring lots of funny little monsters on the run from their mad creator. Lots of gameplay elements will keep user bussy."/>
    <n v="3200"/>
    <n v="0"/>
    <x v="3"/>
    <x v="1"/>
    <s v="GBP"/>
    <n v="1369932825"/>
    <x v="3846"/>
    <b v="0"/>
    <x v="501"/>
    <b v="0"/>
    <s v="games/video games"/>
    <x v="2879"/>
    <e v="#DIV/0!"/>
    <x v="1"/>
    <x v="29"/>
  </r>
  <r>
    <n v="1125"/>
    <x v="3840"/>
    <s v="Ultimate Supremacy will be the ultimate in mobile gaming, if you love fighting and strategy games, you will love Ultimate Supremacy."/>
    <n v="3000"/>
    <n v="0"/>
    <x v="3"/>
    <x v="1"/>
    <s v="GBP"/>
    <n v="1443193130"/>
    <x v="3847"/>
    <b v="0"/>
    <x v="501"/>
    <b v="0"/>
    <s v="games/mobile games"/>
    <x v="2879"/>
    <e v="#DIV/0!"/>
    <x v="1"/>
    <x v="25"/>
  </r>
  <r>
    <n v="1131"/>
    <x v="3841"/>
    <s v="Don't drop it like it's hot..Hot Potato is a battle between friends. Compete to keep Mr Potato off the ground. Who will drop him first?"/>
    <n v="40000"/>
    <n v="0"/>
    <x v="3"/>
    <x v="6"/>
    <s v="AUD"/>
    <n v="1450993668"/>
    <x v="3848"/>
    <b v="0"/>
    <x v="501"/>
    <b v="0"/>
    <s v="games/mobile games"/>
    <x v="2879"/>
    <e v="#DIV/0!"/>
    <x v="1"/>
    <x v="25"/>
  </r>
  <r>
    <n v="1140"/>
    <x v="3842"/>
    <s v="We are creating the next epic Massive Multiplayer Online-Real Time Strategy game and we want you to be a part of it!"/>
    <n v="5000"/>
    <n v="0"/>
    <x v="3"/>
    <x v="1"/>
    <s v="GBP"/>
    <n v="1438859121"/>
    <x v="3849"/>
    <b v="0"/>
    <x v="501"/>
    <b v="0"/>
    <s v="games/mobile games"/>
    <x v="2879"/>
    <e v="#DIV/0!"/>
    <x v="1"/>
    <x v="25"/>
  </r>
  <r>
    <n v="1141"/>
    <x v="3843"/>
    <s v="I think this will be a great game!"/>
    <n v="500"/>
    <n v="0"/>
    <x v="3"/>
    <x v="2"/>
    <s v="EUR"/>
    <n v="1436460450"/>
    <x v="3850"/>
    <b v="0"/>
    <x v="501"/>
    <b v="0"/>
    <s v="games/mobile games"/>
    <x v="2879"/>
    <e v="#DIV/0!"/>
    <x v="1"/>
    <x v="25"/>
  </r>
  <r>
    <n v="1142"/>
    <x v="3844"/>
    <s v="If only you could help choose and/or create the Top Chart apps with your ideas..._x000a_Want that to come true? Well here we are."/>
    <n v="4000"/>
    <n v="0"/>
    <x v="3"/>
    <x v="0"/>
    <s v="USD"/>
    <n v="1424131727"/>
    <x v="3851"/>
    <b v="0"/>
    <x v="501"/>
    <b v="0"/>
    <s v="games/mobile games"/>
    <x v="2879"/>
    <e v="#DIV/0!"/>
    <x v="1"/>
    <x v="25"/>
  </r>
  <r>
    <n v="1144"/>
    <x v="3845"/>
    <s v="We need your help to finish our food truck. We are building a BBQ Food Truck to serve competition style BBQ."/>
    <n v="9300"/>
    <n v="0"/>
    <x v="3"/>
    <x v="0"/>
    <s v="USD"/>
    <n v="1430281320"/>
    <x v="3852"/>
    <b v="0"/>
    <x v="501"/>
    <b v="0"/>
    <s v="food/food trucks"/>
    <x v="2879"/>
    <e v="#DIV/0!"/>
    <x v="7"/>
    <x v="37"/>
  </r>
  <r>
    <n v="1147"/>
    <x v="3846"/>
    <s v="amazing gourmet baked potato truck with variable options for everyone, its always been my dream, help me make it come true :)."/>
    <n v="25000"/>
    <n v="0"/>
    <x v="3"/>
    <x v="7"/>
    <s v="CAD"/>
    <n v="1413760783"/>
    <x v="3853"/>
    <b v="0"/>
    <x v="501"/>
    <b v="0"/>
    <s v="food/food trucks"/>
    <x v="2879"/>
    <e v="#DIV/0!"/>
    <x v="7"/>
    <x v="37"/>
  </r>
  <r>
    <n v="1151"/>
    <x v="3847"/>
    <s v="Basically home style foods as huge sandwiches, burgers, and apps. Limitited to NOTHING. Irish,Mexican, cajÃ£n, southern bqq even veggies"/>
    <n v="25000"/>
    <n v="0"/>
    <x v="3"/>
    <x v="0"/>
    <s v="USD"/>
    <n v="1441592863"/>
    <x v="3854"/>
    <b v="0"/>
    <x v="501"/>
    <b v="0"/>
    <s v="food/food trucks"/>
    <x v="2879"/>
    <e v="#DIV/0!"/>
    <x v="7"/>
    <x v="37"/>
  </r>
  <r>
    <n v="1156"/>
    <x v="3848"/>
    <s v="A Food Truck featuring Deep Fried Natural Casing Beef/Pork mix Hot Dogs, New York Style Rippers. Also serving Fresh Cut Fries."/>
    <n v="6500"/>
    <n v="0"/>
    <x v="3"/>
    <x v="0"/>
    <s v="USD"/>
    <n v="1424742162"/>
    <x v="3855"/>
    <b v="0"/>
    <x v="501"/>
    <b v="0"/>
    <s v="food/food trucks"/>
    <x v="2879"/>
    <e v="#DIV/0!"/>
    <x v="7"/>
    <x v="37"/>
  </r>
  <r>
    <n v="1159"/>
    <x v="3849"/>
    <s v="Skewed Up food truck is my dream and need help getting it started, presenting some to the bank for my loan, spice up logo, etc."/>
    <n v="6750"/>
    <n v="0"/>
    <x v="3"/>
    <x v="0"/>
    <s v="USD"/>
    <n v="1435679100"/>
    <x v="3856"/>
    <b v="0"/>
    <x v="501"/>
    <b v="0"/>
    <s v="food/food trucks"/>
    <x v="2879"/>
    <e v="#DIV/0!"/>
    <x v="7"/>
    <x v="37"/>
  </r>
  <r>
    <n v="1161"/>
    <x v="3850"/>
    <s v="Amazing delicious pizza a real hit a true niche that has not been explored ground floor opportunity in food trucks done by a real chef"/>
    <n v="18000"/>
    <n v="0"/>
    <x v="3"/>
    <x v="0"/>
    <s v="USD"/>
    <n v="1432047989"/>
    <x v="3857"/>
    <b v="0"/>
    <x v="501"/>
    <b v="0"/>
    <s v="food/food trucks"/>
    <x v="2879"/>
    <e v="#DIV/0!"/>
    <x v="7"/>
    <x v="37"/>
  </r>
  <r>
    <n v="1163"/>
    <x v="3851"/>
    <s v="Cooking is my passion.Lets take my passion to another level,by sending me to a culinary school, I WILL be one of the best chefs ever!"/>
    <n v="5200"/>
    <n v="0"/>
    <x v="3"/>
    <x v="0"/>
    <s v="USD"/>
    <n v="1407604920"/>
    <x v="3858"/>
    <b v="0"/>
    <x v="501"/>
    <b v="0"/>
    <s v="food/food trucks"/>
    <x v="2879"/>
    <e v="#DIV/0!"/>
    <x v="7"/>
    <x v="37"/>
  </r>
  <r>
    <n v="1164"/>
    <x v="3852"/>
    <s v="Bayou Classic BBQ will be  Mansura,LA _x000a_newest and best mobile food truck_x000a_serving delicious BBQ Georgia style slow_x000a_smoke BBQ!"/>
    <n v="10000"/>
    <n v="0"/>
    <x v="3"/>
    <x v="0"/>
    <s v="USD"/>
    <n v="1466270582"/>
    <x v="3859"/>
    <b v="0"/>
    <x v="501"/>
    <b v="0"/>
    <s v="food/food trucks"/>
    <x v="2879"/>
    <e v="#DIV/0!"/>
    <x v="7"/>
    <x v="37"/>
  </r>
  <r>
    <n v="1172"/>
    <x v="3853"/>
    <s v="Bringing YOUR favorite dog recipes to the streets."/>
    <n v="9000"/>
    <n v="0"/>
    <x v="3"/>
    <x v="0"/>
    <s v="USD"/>
    <n v="1408551752"/>
    <x v="3860"/>
    <b v="0"/>
    <x v="501"/>
    <b v="0"/>
    <s v="food/food trucks"/>
    <x v="2879"/>
    <e v="#DIV/0!"/>
    <x v="7"/>
    <x v="37"/>
  </r>
  <r>
    <n v="1177"/>
    <x v="3854"/>
    <s v="Its CRAZY the UK is still in the dark about funnel cakes! We want to convert a trailer and show the country what they've been missing!"/>
    <n v="6000"/>
    <n v="0"/>
    <x v="3"/>
    <x v="1"/>
    <s v="GBP"/>
    <n v="1413388296"/>
    <x v="3861"/>
    <b v="0"/>
    <x v="501"/>
    <b v="0"/>
    <s v="food/food trucks"/>
    <x v="2879"/>
    <e v="#DIV/0!"/>
    <x v="7"/>
    <x v="37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x v="3862"/>
    <b v="0"/>
    <x v="501"/>
    <b v="0"/>
    <s v="music/world music"/>
    <x v="2879"/>
    <e v="#DIV/0!"/>
    <x v="2"/>
    <x v="33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x v="3863"/>
    <b v="0"/>
    <x v="501"/>
    <b v="0"/>
    <s v="music/world music"/>
    <x v="2879"/>
    <e v="#DIV/0!"/>
    <x v="2"/>
    <x v="33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x v="3864"/>
    <b v="0"/>
    <x v="501"/>
    <b v="0"/>
    <s v="music/world music"/>
    <x v="2879"/>
    <e v="#DIV/0!"/>
    <x v="2"/>
    <x v="33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x v="3865"/>
    <b v="0"/>
    <x v="501"/>
    <b v="0"/>
    <s v="music/world music"/>
    <x v="2879"/>
    <e v="#DIV/0!"/>
    <x v="2"/>
    <x v="33"/>
  </r>
  <r>
    <n v="1236"/>
    <x v="3859"/>
    <s v="Raising money to give the musicians their due."/>
    <n v="2500"/>
    <n v="0"/>
    <x v="1"/>
    <x v="0"/>
    <s v="USD"/>
    <n v="1343491200"/>
    <x v="3866"/>
    <b v="0"/>
    <x v="501"/>
    <b v="0"/>
    <s v="music/world music"/>
    <x v="2879"/>
    <e v="#DIV/0!"/>
    <x v="2"/>
    <x v="33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x v="3867"/>
    <b v="0"/>
    <x v="501"/>
    <b v="0"/>
    <s v="music/world music"/>
    <x v="2879"/>
    <e v="#DIV/0!"/>
    <x v="2"/>
    <x v="33"/>
  </r>
  <r>
    <n v="1239"/>
    <x v="3861"/>
    <s v="Please consider helping us with our new CD and Riverdance Tour"/>
    <n v="2500"/>
    <n v="0"/>
    <x v="1"/>
    <x v="0"/>
    <s v="USD"/>
    <n v="1325804767"/>
    <x v="3868"/>
    <b v="0"/>
    <x v="501"/>
    <b v="0"/>
    <s v="music/world music"/>
    <x v="2879"/>
    <e v="#DIV/0!"/>
    <x v="2"/>
    <x v="33"/>
  </r>
  <r>
    <n v="1332"/>
    <x v="3862"/>
    <s v="Long bus queue and no seats around? This light weight seating device can be worn anywhere and at anytime! Belt that converts into seat."/>
    <n v="10115"/>
    <n v="0"/>
    <x v="1"/>
    <x v="17"/>
    <s v="CHF"/>
    <n v="1485480408"/>
    <x v="3869"/>
    <b v="0"/>
    <x v="501"/>
    <b v="0"/>
    <s v="technology/wearables"/>
    <x v="2879"/>
    <e v="#DIV/0!"/>
    <x v="0"/>
    <x v="3"/>
  </r>
  <r>
    <n v="1333"/>
    <x v="3863"/>
    <s v="Im in the process of creating a biohazard suit that can be worn like an extra layer, unlike these bulky units that are currently in use"/>
    <n v="2500"/>
    <n v="0"/>
    <x v="1"/>
    <x v="6"/>
    <s v="AUD"/>
    <n v="1405478025"/>
    <x v="3870"/>
    <b v="0"/>
    <x v="501"/>
    <b v="0"/>
    <s v="technology/wearables"/>
    <x v="2879"/>
    <e v="#DIV/0!"/>
    <x v="0"/>
    <x v="3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x v="3871"/>
    <b v="0"/>
    <x v="501"/>
    <b v="0"/>
    <s v="technology/wearables"/>
    <x v="2879"/>
    <e v="#DIV/0!"/>
    <x v="0"/>
    <x v="3"/>
  </r>
  <r>
    <n v="1409"/>
    <x v="3865"/>
    <s v="Modern Literal Translation of the 1st Book of the Torah in English and Russian with sub-linear and interlinear layout."/>
    <n v="4000"/>
    <n v="0"/>
    <x v="3"/>
    <x v="0"/>
    <s v="USD"/>
    <n v="1420085535"/>
    <x v="3872"/>
    <b v="0"/>
    <x v="501"/>
    <b v="0"/>
    <s v="publishing/translations"/>
    <x v="2879"/>
    <e v="#DIV/0!"/>
    <x v="5"/>
    <x v="39"/>
  </r>
  <r>
    <n v="1416"/>
    <x v="3866"/>
    <s v="glenn's  book of quotes is designed to give the readers a thought for the day , lighten the mood  and put a smile  on their faces."/>
    <n v="50000"/>
    <n v="0"/>
    <x v="3"/>
    <x v="0"/>
    <s v="USD"/>
    <n v="1448147619"/>
    <x v="3873"/>
    <b v="0"/>
    <x v="501"/>
    <b v="0"/>
    <s v="publishing/translations"/>
    <x v="2879"/>
    <e v="#DIV/0!"/>
    <x v="5"/>
    <x v="39"/>
  </r>
  <r>
    <n v="1425"/>
    <x v="3867"/>
    <s v="Translation  Thai language to English and other languages of the story (written by me) about&quot; Promote Travel &amp; Business in America&quot;"/>
    <n v="13000"/>
    <n v="0"/>
    <x v="3"/>
    <x v="0"/>
    <s v="USD"/>
    <n v="1430276959"/>
    <x v="3874"/>
    <b v="0"/>
    <x v="501"/>
    <b v="0"/>
    <s v="publishing/translations"/>
    <x v="2879"/>
    <e v="#DIV/0!"/>
    <x v="5"/>
    <x v="39"/>
  </r>
  <r>
    <n v="1426"/>
    <x v="3868"/>
    <s v="The World of Sharks is an interactive eBook for the iPad and Mac. It shall be translated into english to make it available worldwide."/>
    <n v="1000"/>
    <n v="0"/>
    <x v="3"/>
    <x v="2"/>
    <s v="EUR"/>
    <n v="1440408120"/>
    <x v="3875"/>
    <b v="0"/>
    <x v="501"/>
    <b v="0"/>
    <s v="publishing/translations"/>
    <x v="2879"/>
    <e v="#DIV/0!"/>
    <x v="5"/>
    <x v="39"/>
  </r>
  <r>
    <n v="1429"/>
    <x v="3869"/>
    <s v="A guy in his 30's tries to live his &quot;American Dream&quot;, but quickly it turns into a nightmare. (A Novel)"/>
    <n v="10000"/>
    <n v="0"/>
    <x v="3"/>
    <x v="0"/>
    <s v="USD"/>
    <n v="1428629242"/>
    <x v="3876"/>
    <b v="0"/>
    <x v="501"/>
    <b v="0"/>
    <s v="publishing/translations"/>
    <x v="2879"/>
    <e v="#DIV/0!"/>
    <x v="5"/>
    <x v="39"/>
  </r>
  <r>
    <n v="1432"/>
    <x v="3870"/>
    <s v="THE HOLY BIB-EL Translated By Leon Cook. The Creation: CHAPTER 1.  1* In the beginning Gods created The Heavens and The Planet Earth."/>
    <n v="40000"/>
    <n v="0"/>
    <x v="3"/>
    <x v="0"/>
    <s v="USD"/>
    <n v="1437417828"/>
    <x v="3877"/>
    <b v="0"/>
    <x v="501"/>
    <b v="0"/>
    <s v="publishing/translations"/>
    <x v="2879"/>
    <e v="#DIV/0!"/>
    <x v="5"/>
    <x v="39"/>
  </r>
  <r>
    <n v="1442"/>
    <x v="3871"/>
    <s v="If people contribute on Kickstarter, I will be able to give this 159-page e-book anthology away free to libraries and e-bookreaders.  I"/>
    <n v="1500"/>
    <n v="0"/>
    <x v="3"/>
    <x v="0"/>
    <s v="USD"/>
    <n v="1464190158"/>
    <x v="3878"/>
    <b v="0"/>
    <x v="501"/>
    <b v="0"/>
    <s v="publishing/translations"/>
    <x v="2879"/>
    <e v="#DIV/0!"/>
    <x v="5"/>
    <x v="39"/>
  </r>
  <r>
    <n v="1443"/>
    <x v="3872"/>
    <s v="Hello everyone !_x000a_I need your help for translate my saga Fantasy : Icarus at the school of the gods - Book 1&quot;."/>
    <n v="13000"/>
    <n v="0"/>
    <x v="3"/>
    <x v="3"/>
    <s v="EUR"/>
    <n v="1483395209"/>
    <x v="3879"/>
    <b v="0"/>
    <x v="501"/>
    <b v="0"/>
    <s v="publishing/translations"/>
    <x v="2879"/>
    <e v="#DIV/0!"/>
    <x v="5"/>
    <x v="39"/>
  </r>
  <r>
    <n v="1444"/>
    <x v="3873"/>
    <s v="We as a successfull german stock market newsletter publisher want expand in the US market!"/>
    <n v="4950"/>
    <n v="0"/>
    <x v="3"/>
    <x v="2"/>
    <s v="EUR"/>
    <n v="1442091462"/>
    <x v="3880"/>
    <b v="0"/>
    <x v="501"/>
    <b v="0"/>
    <s v="publishing/translations"/>
    <x v="2879"/>
    <e v="#DIV/0!"/>
    <x v="5"/>
    <x v="39"/>
  </r>
  <r>
    <n v="1445"/>
    <x v="3874"/>
    <s v="Erstellung einer deutschen Ãœbersetzung ( Lesbarmachung ) des Buches Finnegans Wake von James Joyce. Die Umsetzung erfolgt 1 zu 1."/>
    <n v="130000"/>
    <n v="0"/>
    <x v="3"/>
    <x v="2"/>
    <s v="EUR"/>
    <n v="1434286855"/>
    <x v="3881"/>
    <b v="0"/>
    <x v="501"/>
    <b v="0"/>
    <s v="publishing/translations"/>
    <x v="2879"/>
    <e v="#DIV/0!"/>
    <x v="5"/>
    <x v="39"/>
  </r>
  <r>
    <n v="1446"/>
    <x v="3875"/>
    <s v="All backers can help us with 1â‚¬ to create the 1st Italian Manual Kickstarter - Per chi vuole finanziare le proprie idee con successo"/>
    <n v="900"/>
    <n v="0"/>
    <x v="3"/>
    <x v="4"/>
    <s v="EUR"/>
    <n v="1461235478"/>
    <x v="3882"/>
    <b v="0"/>
    <x v="501"/>
    <b v="0"/>
    <s v="publishing/translations"/>
    <x v="2879"/>
    <e v="#DIV/0!"/>
    <x v="5"/>
    <x v="39"/>
  </r>
  <r>
    <n v="1448"/>
    <x v="3876"/>
    <s v="For people in schools to the retired._x000a_Aim is to get in to schools,gyms,work places and to travel all over the world doing talks on it."/>
    <n v="200000"/>
    <n v="0"/>
    <x v="3"/>
    <x v="6"/>
    <s v="AUD"/>
    <n v="1432272300"/>
    <x v="3883"/>
    <b v="0"/>
    <x v="501"/>
    <b v="0"/>
    <s v="publishing/translations"/>
    <x v="2879"/>
    <e v="#DIV/0!"/>
    <x v="5"/>
    <x v="39"/>
  </r>
  <r>
    <n v="1449"/>
    <x v="3877"/>
    <s v="Calling out Backers throughout the world. We are here to provide an intermediate channel to offer U.S. products worldwide. PLEASE READ!"/>
    <n v="8888"/>
    <n v="0"/>
    <x v="3"/>
    <x v="0"/>
    <s v="USD"/>
    <n v="1431286105"/>
    <x v="3884"/>
    <b v="0"/>
    <x v="501"/>
    <b v="0"/>
    <s v="publishing/translations"/>
    <x v="2879"/>
    <e v="#DIV/0!"/>
    <x v="5"/>
    <x v="39"/>
  </r>
  <r>
    <n v="1452"/>
    <x v="3878"/>
    <s v="I am gathering rare, out-of-print Judo books for preservation, translation and sharing."/>
    <n v="14000"/>
    <n v="0"/>
    <x v="1"/>
    <x v="0"/>
    <s v="USD"/>
    <n v="1406566363"/>
    <x v="3885"/>
    <b v="0"/>
    <x v="501"/>
    <b v="0"/>
    <s v="publishing/translations"/>
    <x v="2879"/>
    <e v="#DIV/0!"/>
    <x v="5"/>
    <x v="39"/>
  </r>
  <r>
    <n v="1453"/>
    <x v="3879"/>
    <s v="The ambitious translation of one of the most important books in the history of medicine by Charles Estienne, the classmate of Vesalius"/>
    <n v="25000"/>
    <n v="0"/>
    <x v="1"/>
    <x v="3"/>
    <s v="EUR"/>
    <n v="1492270947"/>
    <x v="3886"/>
    <b v="0"/>
    <x v="501"/>
    <b v="0"/>
    <s v="publishing/translations"/>
    <x v="2879"/>
    <e v="#DIV/0!"/>
    <x v="5"/>
    <x v="39"/>
  </r>
  <r>
    <n v="1457"/>
    <x v="3880"/>
    <s v="Age is more than just a number, I hope your younger than you feel."/>
    <n v="6000"/>
    <n v="0"/>
    <x v="1"/>
    <x v="0"/>
    <s v="USD"/>
    <n v="1447281044"/>
    <x v="3887"/>
    <b v="0"/>
    <x v="501"/>
    <b v="0"/>
    <s v="publishing/translations"/>
    <x v="2879"/>
    <e v="#DIV/0!"/>
    <x v="5"/>
    <x v="39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x v="3888"/>
    <b v="0"/>
    <x v="501"/>
    <b v="0"/>
    <s v="publishing/translations"/>
    <x v="2879"/>
    <e v="#DIV/0!"/>
    <x v="5"/>
    <x v="39"/>
  </r>
  <r>
    <n v="1459"/>
    <x v="3882"/>
    <s v="What if you suddenly found out, that your life wasnÂ´t the life you thought you had? What if you were like all the others!"/>
    <n v="37000"/>
    <n v="0"/>
    <x v="1"/>
    <x v="15"/>
    <s v="DKK"/>
    <n v="1449077100"/>
    <x v="3889"/>
    <b v="0"/>
    <x v="501"/>
    <b v="0"/>
    <s v="publishing/translations"/>
    <x v="2879"/>
    <e v="#DIV/0!"/>
    <x v="5"/>
    <x v="39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x v="3890"/>
    <b v="0"/>
    <x v="501"/>
    <b v="0"/>
    <s v="publishing/translations"/>
    <x v="2879"/>
    <e v="#DIV/0!"/>
    <x v="5"/>
    <x v="39"/>
  </r>
  <r>
    <n v="1484"/>
    <x v="3884"/>
    <s v="The mussings of an old wizard"/>
    <n v="2000"/>
    <n v="0"/>
    <x v="3"/>
    <x v="0"/>
    <s v="USD"/>
    <n v="1342882260"/>
    <x v="3891"/>
    <b v="0"/>
    <x v="501"/>
    <b v="0"/>
    <s v="publishing/fiction"/>
    <x v="2879"/>
    <e v="#DIV/0!"/>
    <x v="5"/>
    <x v="26"/>
  </r>
  <r>
    <n v="1487"/>
    <x v="3885"/>
    <s v="A lover becomes an enemy when a line has been crossed. Torn between memories and reality, his mask of sanity is slipping."/>
    <n v="10000"/>
    <n v="0"/>
    <x v="3"/>
    <x v="0"/>
    <s v="USD"/>
    <n v="1470175271"/>
    <x v="3892"/>
    <b v="0"/>
    <x v="501"/>
    <b v="0"/>
    <s v="publishing/fiction"/>
    <x v="2879"/>
    <e v="#DIV/0!"/>
    <x v="5"/>
    <x v="26"/>
  </r>
  <r>
    <n v="1489"/>
    <x v="3886"/>
    <s v="My project is a novel, QUIET ENJOYMENT. It is a funny and serious story of one friend helping another deal with AIDS."/>
    <n v="5000"/>
    <n v="0"/>
    <x v="3"/>
    <x v="0"/>
    <s v="USD"/>
    <n v="1352994052"/>
    <x v="3893"/>
    <b v="0"/>
    <x v="501"/>
    <b v="0"/>
    <s v="publishing/fiction"/>
    <x v="2879"/>
    <e v="#DIV/0!"/>
    <x v="5"/>
    <x v="26"/>
  </r>
  <r>
    <n v="1493"/>
    <x v="3887"/>
    <s v="Help illustrate the sequel to the bestselling _x000a_The Transylvania Flying Squad of Detectives"/>
    <n v="2400"/>
    <n v="0"/>
    <x v="3"/>
    <x v="0"/>
    <s v="USD"/>
    <n v="1371415675"/>
    <x v="3894"/>
    <b v="0"/>
    <x v="501"/>
    <b v="0"/>
    <s v="publishing/fiction"/>
    <x v="2879"/>
    <e v="#DIV/0!"/>
    <x v="5"/>
    <x v="26"/>
  </r>
  <r>
    <n v="1495"/>
    <x v="3888"/>
    <s v="The Adventures of Penelope Hawthorne. Part One: The Spellbook of Dracone."/>
    <n v="2000"/>
    <n v="0"/>
    <x v="3"/>
    <x v="0"/>
    <s v="USD"/>
    <n v="1314471431"/>
    <x v="3895"/>
    <b v="0"/>
    <x v="501"/>
    <b v="0"/>
    <s v="publishing/fiction"/>
    <x v="2879"/>
    <e v="#DIV/0!"/>
    <x v="5"/>
    <x v="26"/>
  </r>
  <r>
    <n v="1496"/>
    <x v="3889"/>
    <s v="Capturing the awe-inspiring magic of the likes of LoTR, Tainted Steel tells the story of one mans' struggle against Destiny."/>
    <n v="1500"/>
    <n v="0"/>
    <x v="3"/>
    <x v="0"/>
    <s v="USD"/>
    <n v="1410866659"/>
    <x v="3896"/>
    <b v="0"/>
    <x v="501"/>
    <b v="0"/>
    <s v="publishing/fiction"/>
    <x v="2879"/>
    <e v="#DIV/0!"/>
    <x v="5"/>
    <x v="26"/>
  </r>
  <r>
    <n v="1544"/>
    <x v="3890"/>
    <s v="My name is Travis LaFee, I live in beautiful McCall, Idaho. I wish to display the beauty of valley county by taking pics outdoors."/>
    <n v="1000"/>
    <n v="0"/>
    <x v="3"/>
    <x v="0"/>
    <s v="USD"/>
    <n v="1427847480"/>
    <x v="3897"/>
    <b v="0"/>
    <x v="501"/>
    <b v="0"/>
    <s v="photography/nature"/>
    <x v="2879"/>
    <e v="#DIV/0!"/>
    <x v="6"/>
    <x v="34"/>
  </r>
  <r>
    <n v="1547"/>
    <x v="3891"/>
    <s v="I have produced a limited number (100) of five 8x10 prints of mixed photography I would like to share with you."/>
    <n v="20"/>
    <n v="0"/>
    <x v="3"/>
    <x v="0"/>
    <s v="USD"/>
    <n v="1487844882"/>
    <x v="3898"/>
    <b v="0"/>
    <x v="501"/>
    <b v="0"/>
    <s v="photography/nature"/>
    <x v="2879"/>
    <e v="#DIV/0!"/>
    <x v="6"/>
    <x v="34"/>
  </r>
  <r>
    <n v="1551"/>
    <x v="3892"/>
    <s v="I can do it but help can't hurt. Sweet Montana photos like never seen before. Be a part of Randy Hoffman Photography and our activities"/>
    <n v="3500"/>
    <n v="0"/>
    <x v="3"/>
    <x v="0"/>
    <s v="USD"/>
    <n v="1432756039"/>
    <x v="3899"/>
    <b v="0"/>
    <x v="501"/>
    <b v="0"/>
    <s v="photography/nature"/>
    <x v="2879"/>
    <e v="#DIV/0!"/>
    <x v="6"/>
    <x v="34"/>
  </r>
  <r>
    <n v="1553"/>
    <x v="3893"/>
    <s v="This project is about exhibiting the raw beauty of the elements through highlining, surfing, fire spinning and rock climbing."/>
    <n v="6000"/>
    <n v="0"/>
    <x v="3"/>
    <x v="0"/>
    <s v="USD"/>
    <n v="1441176447"/>
    <x v="3900"/>
    <b v="0"/>
    <x v="501"/>
    <b v="0"/>
    <s v="photography/nature"/>
    <x v="2879"/>
    <e v="#DIV/0!"/>
    <x v="6"/>
    <x v="34"/>
  </r>
  <r>
    <n v="1554"/>
    <x v="3894"/>
    <s v="I create art by photographing flowers/seeds i would love to buy my own camera/computer/Photoshop and restore my old shed into my studio"/>
    <n v="20000"/>
    <n v="0"/>
    <x v="3"/>
    <x v="6"/>
    <s v="AUD"/>
    <n v="1438495390"/>
    <x v="3901"/>
    <b v="0"/>
    <x v="501"/>
    <b v="0"/>
    <s v="photography/nature"/>
    <x v="2879"/>
    <e v="#DIV/0!"/>
    <x v="6"/>
    <x v="34"/>
  </r>
  <r>
    <n v="1555"/>
    <x v="3895"/>
    <s v="I am traveling the coastline of Maine and will be taking pictures of all the scenery and lighthouses in the area."/>
    <n v="750"/>
    <n v="0"/>
    <x v="3"/>
    <x v="0"/>
    <s v="USD"/>
    <n v="1442509200"/>
    <x v="3902"/>
    <b v="0"/>
    <x v="501"/>
    <b v="0"/>
    <s v="photography/nature"/>
    <x v="2879"/>
    <e v="#DIV/0!"/>
    <x v="6"/>
    <x v="34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03"/>
    <b v="0"/>
    <x v="501"/>
    <b v="0"/>
    <s v="publishing/art books"/>
    <x v="2879"/>
    <e v="#DIV/0!"/>
    <x v="5"/>
    <x v="36"/>
  </r>
  <r>
    <n v="1569"/>
    <x v="3897"/>
    <s v="to be removed"/>
    <n v="30000"/>
    <n v="0"/>
    <x v="1"/>
    <x v="0"/>
    <s v="USD"/>
    <n v="1369498714"/>
    <x v="3904"/>
    <b v="0"/>
    <x v="501"/>
    <b v="0"/>
    <s v="publishing/art books"/>
    <x v="2879"/>
    <e v="#DIV/0!"/>
    <x v="5"/>
    <x v="36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x v="3905"/>
    <b v="0"/>
    <x v="501"/>
    <b v="0"/>
    <s v="publishing/art books"/>
    <x v="2879"/>
    <e v="#DIV/0!"/>
    <x v="5"/>
    <x v="36"/>
  </r>
  <r>
    <n v="1584"/>
    <x v="3899"/>
    <s v="25 Kansas State Parks in the next year. What a great adventure to take together. Join me. Together we can photo this beautiful state."/>
    <n v="1200"/>
    <n v="0"/>
    <x v="3"/>
    <x v="0"/>
    <s v="USD"/>
    <n v="1401464101"/>
    <x v="3906"/>
    <b v="0"/>
    <x v="501"/>
    <b v="0"/>
    <s v="photography/places"/>
    <x v="2879"/>
    <e v="#DIV/0!"/>
    <x v="6"/>
    <x v="24"/>
  </r>
  <r>
    <n v="1586"/>
    <x v="3900"/>
    <s v="Show the world the beauty that is in all of our back yards!"/>
    <n v="1500"/>
    <n v="0"/>
    <x v="3"/>
    <x v="0"/>
    <s v="USD"/>
    <n v="1428197422"/>
    <x v="3907"/>
    <b v="0"/>
    <x v="501"/>
    <b v="0"/>
    <s v="photography/places"/>
    <x v="2879"/>
    <e v="#DIV/0!"/>
    <x v="6"/>
    <x v="24"/>
  </r>
  <r>
    <n v="1588"/>
    <x v="3901"/>
    <s v="Southeast Texas as seen through the lens of a cell phone camera"/>
    <n v="516"/>
    <n v="0"/>
    <x v="3"/>
    <x v="0"/>
    <s v="USD"/>
    <n v="1422735120"/>
    <x v="3908"/>
    <b v="0"/>
    <x v="501"/>
    <b v="0"/>
    <s v="photography/places"/>
    <x v="2879"/>
    <e v="#DIV/0!"/>
    <x v="6"/>
    <x v="24"/>
  </r>
  <r>
    <n v="1589"/>
    <x v="3902"/>
    <s v="I want to be able to have my own photography inside a canvas and have it be displayed everywhere."/>
    <n v="1200"/>
    <n v="0"/>
    <x v="3"/>
    <x v="0"/>
    <s v="USD"/>
    <n v="1444433886"/>
    <x v="3909"/>
    <b v="0"/>
    <x v="501"/>
    <b v="0"/>
    <s v="photography/places"/>
    <x v="2879"/>
    <e v="#DIV/0!"/>
    <x v="6"/>
    <x v="24"/>
  </r>
  <r>
    <n v="1592"/>
    <x v="3903"/>
    <s v="A portfolio collage of beautiful pictures of authentic Pittsburgh locations and scenery."/>
    <n v="25"/>
    <n v="0"/>
    <x v="3"/>
    <x v="0"/>
    <s v="USD"/>
    <n v="1427503485"/>
    <x v="3910"/>
    <b v="0"/>
    <x v="501"/>
    <b v="0"/>
    <s v="photography/places"/>
    <x v="2879"/>
    <e v="#DIV/0!"/>
    <x v="6"/>
    <x v="24"/>
  </r>
  <r>
    <n v="1597"/>
    <x v="3904"/>
    <s v="We're starting up a new an improved way to do vacation rental management, but we need some funding to kick start it!"/>
    <n v="15000"/>
    <n v="0"/>
    <x v="3"/>
    <x v="0"/>
    <s v="USD"/>
    <n v="1474360197"/>
    <x v="3911"/>
    <b v="0"/>
    <x v="501"/>
    <b v="0"/>
    <s v="photography/places"/>
    <x v="2879"/>
    <e v="#DIV/0!"/>
    <x v="6"/>
    <x v="24"/>
  </r>
  <r>
    <n v="1599"/>
    <x v="3905"/>
    <s v="A London photographer trekking 5,895m up Africa's Mount Kilimanjaro to pursue and enrich a career."/>
    <n v="500"/>
    <n v="0"/>
    <x v="3"/>
    <x v="1"/>
    <s v="GBP"/>
    <n v="1460116576"/>
    <x v="3912"/>
    <b v="0"/>
    <x v="501"/>
    <b v="0"/>
    <s v="photography/places"/>
    <x v="2879"/>
    <e v="#DIV/0!"/>
    <x v="6"/>
    <x v="24"/>
  </r>
  <r>
    <n v="1682"/>
    <x v="3906"/>
    <s v="Christian singer-wongerwriter searching for funding to record CD of original Christian music."/>
    <n v="6000"/>
    <n v="0"/>
    <x v="2"/>
    <x v="0"/>
    <s v="USD"/>
    <n v="1492142860"/>
    <x v="3913"/>
    <b v="0"/>
    <x v="501"/>
    <b v="0"/>
    <s v="music/faith"/>
    <x v="2879"/>
    <e v="#DIV/0!"/>
    <x v="2"/>
    <x v="21"/>
  </r>
  <r>
    <n v="1696"/>
    <x v="3907"/>
    <s v="I was dying. No will to live. Angel spoke to me. Changed my life. Help me to Share the message with the world. My life changing story."/>
    <n v="300000"/>
    <n v="0"/>
    <x v="2"/>
    <x v="0"/>
    <s v="USD"/>
    <n v="1491007211"/>
    <x v="3914"/>
    <b v="0"/>
    <x v="501"/>
    <b v="0"/>
    <s v="music/faith"/>
    <x v="2879"/>
    <e v="#DIV/0!"/>
    <x v="2"/>
    <x v="21"/>
  </r>
  <r>
    <n v="1698"/>
    <x v="3908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915"/>
    <b v="0"/>
    <x v="501"/>
    <b v="0"/>
    <s v="music/faith"/>
    <x v="2879"/>
    <e v="#DIV/0!"/>
    <x v="2"/>
    <x v="21"/>
  </r>
  <r>
    <n v="1705"/>
    <x v="3909"/>
    <s v="An instrumental album that ranges from hymns to contemporary music. All the music is recorded by myself."/>
    <n v="2000"/>
    <n v="0"/>
    <x v="3"/>
    <x v="0"/>
    <s v="USD"/>
    <n v="1441814400"/>
    <x v="3916"/>
    <b v="0"/>
    <x v="501"/>
    <b v="0"/>
    <s v="music/faith"/>
    <x v="2879"/>
    <e v="#DIV/0!"/>
    <x v="2"/>
    <x v="21"/>
  </r>
  <r>
    <n v="1706"/>
    <x v="3910"/>
    <s v="Unsere &quot;Aufgabe&quot; ist es, fÃ¼r Christen da zu sein die keiner Gemeinde angehÃ¶ren. Zudem spielt Lobpreis eine Zentrale Rolle."/>
    <n v="5500"/>
    <n v="0"/>
    <x v="3"/>
    <x v="2"/>
    <s v="EUR"/>
    <n v="1440314472"/>
    <x v="3917"/>
    <b v="0"/>
    <x v="501"/>
    <b v="0"/>
    <s v="music/faith"/>
    <x v="2879"/>
    <e v="#DIV/0!"/>
    <x v="2"/>
    <x v="21"/>
  </r>
  <r>
    <n v="1708"/>
    <x v="3911"/>
    <s v="A debut album for the New Gate Church's praise team; making a cd filled with original songs from a team of misfits with 1 goal in mind"/>
    <n v="7000"/>
    <n v="0"/>
    <x v="3"/>
    <x v="0"/>
    <s v="USD"/>
    <n v="1462135706"/>
    <x v="3918"/>
    <b v="0"/>
    <x v="501"/>
    <b v="0"/>
    <s v="music/faith"/>
    <x v="2879"/>
    <e v="#DIV/0!"/>
    <x v="2"/>
    <x v="21"/>
  </r>
  <r>
    <n v="1712"/>
    <x v="3912"/>
    <s v="Recording/equipment for MCM - a team of musicians who will help your local musicians to hold your own Cowboy Church with Gospel Music"/>
    <n v="5000"/>
    <n v="0"/>
    <x v="3"/>
    <x v="0"/>
    <s v="USD"/>
    <n v="1435701353"/>
    <x v="3919"/>
    <b v="0"/>
    <x v="501"/>
    <b v="0"/>
    <s v="music/faith"/>
    <x v="2879"/>
    <e v="#DIV/0!"/>
    <x v="2"/>
    <x v="21"/>
  </r>
  <r>
    <n v="1721"/>
    <x v="3913"/>
    <s v="Heavens calling is an album for people all over the world in need of a healing for the soul, positive mindset and total prosperity"/>
    <n v="5000"/>
    <n v="0"/>
    <x v="3"/>
    <x v="0"/>
    <s v="USD"/>
    <n v="1449831863"/>
    <x v="3920"/>
    <b v="0"/>
    <x v="501"/>
    <b v="0"/>
    <s v="music/faith"/>
    <x v="2879"/>
    <e v="#DIV/0!"/>
    <x v="2"/>
    <x v="21"/>
  </r>
  <r>
    <n v="1729"/>
    <x v="3914"/>
    <s v="A few years back, I was inspired to write some songs, turned out the messages are real but a little scary, I need help to produce."/>
    <n v="10000"/>
    <n v="0"/>
    <x v="3"/>
    <x v="0"/>
    <s v="USD"/>
    <n v="1465521306"/>
    <x v="3921"/>
    <b v="0"/>
    <x v="501"/>
    <b v="0"/>
    <s v="music/faith"/>
    <x v="2879"/>
    <e v="#DIV/0!"/>
    <x v="2"/>
    <x v="21"/>
  </r>
  <r>
    <n v="1730"/>
    <x v="3915"/>
    <s v="Hello, I am raising money to fund my first solo Album.  This project is my testimony that God is truly our shelter in the storm."/>
    <n v="3000"/>
    <n v="0"/>
    <x v="3"/>
    <x v="0"/>
    <s v="USD"/>
    <n v="1445738783"/>
    <x v="3922"/>
    <b v="0"/>
    <x v="501"/>
    <b v="0"/>
    <s v="music/faith"/>
    <x v="2879"/>
    <e v="#DIV/0!"/>
    <x v="2"/>
    <x v="21"/>
  </r>
  <r>
    <n v="1731"/>
    <x v="3916"/>
    <s v="We are a Christin Worship band looking to midwest tour. God Bless!"/>
    <n v="1000"/>
    <n v="0"/>
    <x v="3"/>
    <x v="0"/>
    <s v="USD"/>
    <n v="1434034800"/>
    <x v="3923"/>
    <b v="0"/>
    <x v="501"/>
    <b v="0"/>
    <s v="music/faith"/>
    <x v="2879"/>
    <e v="#DIV/0!"/>
    <x v="2"/>
    <x v="21"/>
  </r>
  <r>
    <n v="1732"/>
    <x v="3917"/>
    <s v="This event will be free to the public with approximately 20 Christian vocalist and choirs from several genres. Rock,Blue Grass,Hip Hop."/>
    <n v="4000"/>
    <n v="0"/>
    <x v="3"/>
    <x v="0"/>
    <s v="USD"/>
    <n v="1452920400"/>
    <x v="3924"/>
    <b v="0"/>
    <x v="501"/>
    <b v="0"/>
    <s v="music/faith"/>
    <x v="2879"/>
    <e v="#DIV/0!"/>
    <x v="2"/>
    <x v="21"/>
  </r>
  <r>
    <n v="1733"/>
    <x v="3918"/>
    <s v="I am trying to share the music I am blessed to have written. https://www.johncox4.com or https://reverbnation.com/johncox4"/>
    <n v="10000"/>
    <n v="0"/>
    <x v="3"/>
    <x v="0"/>
    <s v="USD"/>
    <n v="1473802200"/>
    <x v="3925"/>
    <b v="0"/>
    <x v="501"/>
    <b v="0"/>
    <s v="music/faith"/>
    <x v="2879"/>
    <e v="#DIV/0!"/>
    <x v="2"/>
    <x v="21"/>
  </r>
  <r>
    <n v="1740"/>
    <x v="3919"/>
    <s v="I recently recorded a new single. With your help I can return to the studio. Would you like to be part of my next worship project?"/>
    <n v="3000"/>
    <n v="0"/>
    <x v="3"/>
    <x v="0"/>
    <s v="USD"/>
    <n v="1437075422"/>
    <x v="3926"/>
    <b v="0"/>
    <x v="501"/>
    <b v="0"/>
    <s v="music/faith"/>
    <x v="2879"/>
    <e v="#DIV/0!"/>
    <x v="2"/>
    <x v="21"/>
  </r>
  <r>
    <n v="1766"/>
    <x v="3920"/>
    <s v="I want to create a beautiful book which documents the Melbourne music scene."/>
    <n v="1500"/>
    <n v="0"/>
    <x v="3"/>
    <x v="6"/>
    <s v="AUD"/>
    <n v="1408999088"/>
    <x v="3927"/>
    <b v="1"/>
    <x v="501"/>
    <b v="0"/>
    <s v="photography/photobooks"/>
    <x v="2879"/>
    <e v="#DIV/0!"/>
    <x v="6"/>
    <x v="9"/>
  </r>
  <r>
    <n v="1813"/>
    <x v="3921"/>
    <s v="This project aims to document, Libyan photographic history; through both print and artisan mediums ."/>
    <n v="8750"/>
    <n v="0"/>
    <x v="3"/>
    <x v="1"/>
    <s v="GBP"/>
    <n v="1407532812"/>
    <x v="3928"/>
    <b v="0"/>
    <x v="501"/>
    <b v="0"/>
    <s v="photography/photobooks"/>
    <x v="2879"/>
    <e v="#DIV/0!"/>
    <x v="6"/>
    <x v="9"/>
  </r>
  <r>
    <n v="1815"/>
    <x v="3922"/>
    <s v="Photographic roadtrip from Dallas/Ft Worth, Texas to Florida's beaches. A summer photography roadtrip project to include 5 states."/>
    <n v="3000"/>
    <n v="0"/>
    <x v="3"/>
    <x v="0"/>
    <s v="USD"/>
    <n v="1435787137"/>
    <x v="3929"/>
    <b v="0"/>
    <x v="501"/>
    <b v="0"/>
    <s v="photography/photobooks"/>
    <x v="2879"/>
    <e v="#DIV/0!"/>
    <x v="6"/>
    <x v="9"/>
  </r>
  <r>
    <n v="1818"/>
    <x v="3923"/>
    <s v="We are all different, this is a way to honor and celebrate the authenticity in being different."/>
    <n v="15000"/>
    <n v="0"/>
    <x v="3"/>
    <x v="0"/>
    <s v="USD"/>
    <n v="1428035850"/>
    <x v="3930"/>
    <b v="0"/>
    <x v="501"/>
    <b v="0"/>
    <s v="photography/photobooks"/>
    <x v="2879"/>
    <e v="#DIV/0!"/>
    <x v="6"/>
    <x v="9"/>
  </r>
  <r>
    <n v="1861"/>
    <x v="3924"/>
    <s v="A game for Apple &amp; Android devices that sees you get your own spacecraft, take on the competition, mine asteroids &amp; fight to survive."/>
    <n v="250000"/>
    <n v="0"/>
    <x v="3"/>
    <x v="1"/>
    <s v="GBP"/>
    <n v="1422256341"/>
    <x v="3931"/>
    <b v="0"/>
    <x v="501"/>
    <b v="0"/>
    <s v="games/mobile games"/>
    <x v="2879"/>
    <e v="#DIV/0!"/>
    <x v="1"/>
    <x v="25"/>
  </r>
  <r>
    <n v="1869"/>
    <x v="3925"/>
    <s v="CCRPG will be a 2D Pixel Art Game based on similar elements to the SNES game &quot;Zelda: A Link to the Past&quot; with RPG elements added in."/>
    <n v="10000"/>
    <n v="0"/>
    <x v="3"/>
    <x v="0"/>
    <s v="USD"/>
    <n v="1483488249"/>
    <x v="3932"/>
    <b v="0"/>
    <x v="501"/>
    <b v="0"/>
    <s v="games/mobile games"/>
    <x v="2879"/>
    <e v="#DIV/0!"/>
    <x v="1"/>
    <x v="25"/>
  </r>
  <r>
    <n v="1876"/>
    <x v="3926"/>
    <s v="An arcade styled side scroller. Help Bob the pilot steer his plane through hordes of migrating birds strapped with explosives."/>
    <n v="280"/>
    <n v="0"/>
    <x v="3"/>
    <x v="6"/>
    <s v="AUD"/>
    <n v="1402901405"/>
    <x v="3933"/>
    <b v="0"/>
    <x v="501"/>
    <b v="0"/>
    <s v="games/mobile games"/>
    <x v="2879"/>
    <e v="#DIV/0!"/>
    <x v="1"/>
    <x v="25"/>
  </r>
  <r>
    <n v="1877"/>
    <x v="3927"/>
    <s v="It's obvious you won't survive by your wits alone. Unfortunately that's all you've got, Chip. Run!"/>
    <n v="60"/>
    <n v="0"/>
    <x v="3"/>
    <x v="0"/>
    <s v="USD"/>
    <n v="1425170525"/>
    <x v="3934"/>
    <b v="0"/>
    <x v="501"/>
    <b v="0"/>
    <s v="games/mobile games"/>
    <x v="2879"/>
    <e v="#DIV/0!"/>
    <x v="1"/>
    <x v="25"/>
  </r>
  <r>
    <n v="1878"/>
    <x v="3928"/>
    <s v="Action game now playable on Android/iOS platforms and PC browsers. Easy gameplay even for starters yet hard to be skilled. Multi-player"/>
    <n v="8000"/>
    <n v="0"/>
    <x v="3"/>
    <x v="6"/>
    <s v="AUD"/>
    <n v="1402618355"/>
    <x v="3935"/>
    <b v="0"/>
    <x v="501"/>
    <b v="0"/>
    <s v="games/mobile games"/>
    <x v="2879"/>
    <e v="#DIV/0!"/>
    <x v="1"/>
    <x v="25"/>
  </r>
  <r>
    <n v="1982"/>
    <x v="3929"/>
    <s v="Express a very dark place in my childhood. Release my emotions through photography in a form of Art."/>
    <n v="180000"/>
    <n v="0"/>
    <x v="3"/>
    <x v="20"/>
    <s v="HKD"/>
    <n v="1480863887"/>
    <x v="3936"/>
    <b v="0"/>
    <x v="501"/>
    <b v="0"/>
    <s v="photography/people"/>
    <x v="2879"/>
    <e v="#DIV/0!"/>
    <x v="6"/>
    <x v="35"/>
  </r>
  <r>
    <n v="1993"/>
    <x v="3930"/>
    <s v="I am looking for help to open up an affordable photography studio in Cornwall for baby and family portraiture photography"/>
    <n v="2000"/>
    <n v="0"/>
    <x v="3"/>
    <x v="1"/>
    <s v="GBP"/>
    <n v="1450706837"/>
    <x v="3937"/>
    <b v="0"/>
    <x v="501"/>
    <b v="0"/>
    <s v="photography/people"/>
    <x v="2879"/>
    <e v="#DIV/0!"/>
    <x v="6"/>
    <x v="35"/>
  </r>
  <r>
    <n v="1994"/>
    <x v="3931"/>
    <s v="A program to preserve still imagery (photographs) and moving imagery captured on motion picture (film) stock, and videotape elements."/>
    <n v="3200"/>
    <n v="0"/>
    <x v="3"/>
    <x v="0"/>
    <s v="USD"/>
    <n v="1481072942"/>
    <x v="3938"/>
    <b v="0"/>
    <x v="501"/>
    <b v="0"/>
    <s v="photography/people"/>
    <x v="2879"/>
    <e v="#DIV/0!"/>
    <x v="6"/>
    <x v="35"/>
  </r>
  <r>
    <n v="1996"/>
    <x v="3932"/>
    <s v="I want to create a series of pictures of Life through the eyes - and capture some of the defining moments of our history now / to come."/>
    <n v="133800"/>
    <n v="0"/>
    <x v="3"/>
    <x v="0"/>
    <s v="USD"/>
    <n v="1405021211"/>
    <x v="3939"/>
    <b v="0"/>
    <x v="501"/>
    <b v="0"/>
    <s v="photography/people"/>
    <x v="2879"/>
    <e v="#DIV/0!"/>
    <x v="6"/>
    <x v="35"/>
  </r>
  <r>
    <n v="1997"/>
    <x v="3933"/>
    <s v="There is so many unseen places in the world, and I've made it my personal goal to show everyone through photography &amp; travel."/>
    <n v="6500"/>
    <n v="0"/>
    <x v="3"/>
    <x v="0"/>
    <s v="USD"/>
    <n v="1409091612"/>
    <x v="3940"/>
    <b v="0"/>
    <x v="501"/>
    <b v="0"/>
    <s v="photography/people"/>
    <x v="2879"/>
    <e v="#DIV/0!"/>
    <x v="6"/>
    <x v="35"/>
  </r>
  <r>
    <n v="2141"/>
    <x v="3934"/>
    <s v="A place where people can test out the latest video games, for an hourly fee. It's cheaper than wasting money on a $60 game that sucked"/>
    <n v="15000"/>
    <n v="0"/>
    <x v="3"/>
    <x v="0"/>
    <s v="USD"/>
    <n v="1415947159"/>
    <x v="3941"/>
    <b v="0"/>
    <x v="501"/>
    <b v="0"/>
    <s v="games/video games"/>
    <x v="2879"/>
    <e v="#DIV/0!"/>
    <x v="1"/>
    <x v="29"/>
  </r>
  <r>
    <n v="2149"/>
    <x v="3935"/>
    <s v="Project Gert is a sequel to the Android game Project Gert, for Xbox Live.  One character embodying two personality's, and sets of abilities.  "/>
    <n v="2000"/>
    <n v="0"/>
    <x v="3"/>
    <x v="0"/>
    <s v="USD"/>
    <n v="1280534400"/>
    <x v="3942"/>
    <b v="0"/>
    <x v="501"/>
    <b v="0"/>
    <s v="games/video games"/>
    <x v="2879"/>
    <e v="#DIV/0!"/>
    <x v="1"/>
    <x v="29"/>
  </r>
  <r>
    <n v="2341"/>
    <x v="3936"/>
    <s v="This website will serve as an interface to change lives and have a community routing for your success!"/>
    <n v="5000"/>
    <n v="0"/>
    <x v="1"/>
    <x v="0"/>
    <s v="USD"/>
    <n v="1436729504"/>
    <x v="3943"/>
    <b v="0"/>
    <x v="501"/>
    <b v="0"/>
    <s v="technology/web"/>
    <x v="2879"/>
    <e v="#DIV/0!"/>
    <x v="0"/>
    <x v="38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x v="3944"/>
    <b v="0"/>
    <x v="501"/>
    <b v="0"/>
    <s v="technology/web"/>
    <x v="2879"/>
    <e v="#DIV/0!"/>
    <x v="0"/>
    <x v="38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x v="3945"/>
    <b v="0"/>
    <x v="501"/>
    <b v="0"/>
    <s v="technology/web"/>
    <x v="2879"/>
    <e v="#DIV/0!"/>
    <x v="0"/>
    <x v="38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x v="3946"/>
    <b v="0"/>
    <x v="501"/>
    <b v="0"/>
    <s v="technology/web"/>
    <x v="2879"/>
    <e v="#DIV/0!"/>
    <x v="0"/>
    <x v="38"/>
  </r>
  <r>
    <n v="2350"/>
    <x v="3940"/>
    <s v="HoxWi are the future for real time interaction with on-line customers via chat or video conference."/>
    <n v="50000"/>
    <n v="0"/>
    <x v="1"/>
    <x v="9"/>
    <s v="EUR"/>
    <n v="1483474370"/>
    <x v="3947"/>
    <b v="0"/>
    <x v="501"/>
    <b v="0"/>
    <s v="technology/web"/>
    <x v="2879"/>
    <e v="#DIV/0!"/>
    <x v="0"/>
    <x v="38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x v="3948"/>
    <b v="0"/>
    <x v="501"/>
    <b v="0"/>
    <s v="technology/web"/>
    <x v="2879"/>
    <e v="#DIV/0!"/>
    <x v="0"/>
    <x v="38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x v="3949"/>
    <b v="0"/>
    <x v="501"/>
    <b v="0"/>
    <s v="technology/web"/>
    <x v="2879"/>
    <e v="#DIV/0!"/>
    <x v="0"/>
    <x v="38"/>
  </r>
  <r>
    <n v="2356"/>
    <x v="3943"/>
    <s v="HardstyleUnited.com The Global Hardstyle community. Your Hardstyle community."/>
    <n v="10000"/>
    <n v="0"/>
    <x v="1"/>
    <x v="14"/>
    <s v="EUR"/>
    <n v="1433530104"/>
    <x v="3950"/>
    <b v="0"/>
    <x v="501"/>
    <b v="0"/>
    <s v="technology/web"/>
    <x v="2879"/>
    <e v="#DIV/0!"/>
    <x v="0"/>
    <x v="38"/>
  </r>
  <r>
    <n v="2357"/>
    <x v="3944"/>
    <s v="Click For Therapy is a website that was created to connect consumers and therapists across the UK."/>
    <n v="27000"/>
    <n v="0"/>
    <x v="1"/>
    <x v="1"/>
    <s v="GBP"/>
    <n v="1445093578"/>
    <x v="3951"/>
    <b v="0"/>
    <x v="501"/>
    <b v="0"/>
    <s v="technology/web"/>
    <x v="2879"/>
    <e v="#DIV/0!"/>
    <x v="0"/>
    <x v="38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x v="3952"/>
    <b v="0"/>
    <x v="501"/>
    <b v="0"/>
    <s v="technology/web"/>
    <x v="2879"/>
    <e v="#DIV/0!"/>
    <x v="0"/>
    <x v="38"/>
  </r>
  <r>
    <n v="2361"/>
    <x v="3946"/>
    <s v="A website for email/sms alerts of your personal selection, comparison of prices,consolidated database, best deals around for clothing."/>
    <n v="200"/>
    <n v="0"/>
    <x v="1"/>
    <x v="7"/>
    <s v="CAD"/>
    <n v="1462053600"/>
    <x v="3953"/>
    <b v="0"/>
    <x v="501"/>
    <b v="0"/>
    <s v="technology/web"/>
    <x v="2879"/>
    <e v="#DIV/0!"/>
    <x v="0"/>
    <x v="38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x v="3954"/>
    <b v="0"/>
    <x v="501"/>
    <b v="0"/>
    <s v="technology/web"/>
    <x v="2879"/>
    <e v="#DIV/0!"/>
    <x v="0"/>
    <x v="38"/>
  </r>
  <r>
    <n v="2364"/>
    <x v="3948"/>
    <s v="Making a Minecraft server and Website and I need your help to fund it. Thanks in Advance!"/>
    <n v="128"/>
    <n v="0"/>
    <x v="1"/>
    <x v="0"/>
    <s v="USD"/>
    <n v="1445898356"/>
    <x v="3955"/>
    <b v="0"/>
    <x v="501"/>
    <b v="0"/>
    <s v="technology/web"/>
    <x v="2879"/>
    <e v="#DIV/0!"/>
    <x v="0"/>
    <x v="38"/>
  </r>
  <r>
    <n v="2365"/>
    <x v="3949"/>
    <s v="A website that could group all your social 'identities' and online property together and find new followers or creators to follow"/>
    <n v="1000"/>
    <n v="0"/>
    <x v="1"/>
    <x v="4"/>
    <s v="EUR"/>
    <n v="1453071600"/>
    <x v="3956"/>
    <b v="0"/>
    <x v="501"/>
    <b v="0"/>
    <s v="technology/web"/>
    <x v="2879"/>
    <e v="#DIV/0!"/>
    <x v="0"/>
    <x v="38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x v="3957"/>
    <b v="0"/>
    <x v="501"/>
    <b v="0"/>
    <s v="technology/web"/>
    <x v="2879"/>
    <e v="#DIV/0!"/>
    <x v="0"/>
    <x v="38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x v="3958"/>
    <b v="0"/>
    <x v="501"/>
    <b v="0"/>
    <s v="technology/web"/>
    <x v="2879"/>
    <e v="#DIV/0!"/>
    <x v="0"/>
    <x v="38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x v="3959"/>
    <b v="0"/>
    <x v="501"/>
    <b v="0"/>
    <s v="technology/web"/>
    <x v="2879"/>
    <e v="#DIV/0!"/>
    <x v="0"/>
    <x v="38"/>
  </r>
  <r>
    <n v="2377"/>
    <x v="3953"/>
    <s v="Fluttify is an Online Video Sharing Platform allowing friends to share their favorite Trending Content with each other."/>
    <n v="2500"/>
    <n v="0"/>
    <x v="1"/>
    <x v="7"/>
    <s v="CAD"/>
    <n v="1480110783"/>
    <x v="3960"/>
    <b v="0"/>
    <x v="501"/>
    <b v="0"/>
    <s v="technology/web"/>
    <x v="2879"/>
    <e v="#DIV/0!"/>
    <x v="0"/>
    <x v="38"/>
  </r>
  <r>
    <n v="2378"/>
    <x v="3954"/>
    <s v="KEEPUP allows you to extend your social circle by introducing you to new people via your friends."/>
    <n v="110000"/>
    <n v="0"/>
    <x v="1"/>
    <x v="0"/>
    <s v="USD"/>
    <n v="1440548330"/>
    <x v="3961"/>
    <b v="0"/>
    <x v="501"/>
    <b v="0"/>
    <s v="technology/web"/>
    <x v="2879"/>
    <e v="#DIV/0!"/>
    <x v="0"/>
    <x v="38"/>
  </r>
  <r>
    <n v="2379"/>
    <x v="3955"/>
    <s v="Selectcooks.com is a community marketplace for people to list, find and hire chefs."/>
    <n v="30000"/>
    <n v="0"/>
    <x v="1"/>
    <x v="0"/>
    <s v="USD"/>
    <n v="1444004616"/>
    <x v="3962"/>
    <b v="0"/>
    <x v="501"/>
    <b v="0"/>
    <s v="technology/web"/>
    <x v="2879"/>
    <e v="#DIV/0!"/>
    <x v="0"/>
    <x v="38"/>
  </r>
  <r>
    <n v="2386"/>
    <x v="3956"/>
    <s v="Realjobmatch is not just a job search site but a matching site , matching the right jobseekers with the best jobs."/>
    <n v="30000"/>
    <n v="0"/>
    <x v="1"/>
    <x v="7"/>
    <s v="CAD"/>
    <n v="1420920424"/>
    <x v="3963"/>
    <b v="0"/>
    <x v="501"/>
    <b v="0"/>
    <s v="technology/web"/>
    <x v="2879"/>
    <e v="#DIV/0!"/>
    <x v="0"/>
    <x v="38"/>
  </r>
  <r>
    <n v="2390"/>
    <x v="3957"/>
    <s v="A SaaS solution for Businesses to align their strategies with customer value, using realtime strategic roadmaps &amp; visualisations."/>
    <n v="510000"/>
    <n v="0"/>
    <x v="1"/>
    <x v="6"/>
    <s v="AUD"/>
    <n v="1420352264"/>
    <x v="3964"/>
    <b v="0"/>
    <x v="501"/>
    <b v="0"/>
    <s v="technology/web"/>
    <x v="2879"/>
    <e v="#DIV/0!"/>
    <x v="0"/>
    <x v="38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x v="3965"/>
    <b v="0"/>
    <x v="501"/>
    <b v="0"/>
    <s v="technology/web"/>
    <x v="2879"/>
    <e v="#DIV/0!"/>
    <x v="0"/>
    <x v="38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x v="3966"/>
    <b v="0"/>
    <x v="501"/>
    <b v="0"/>
    <s v="technology/web"/>
    <x v="2879"/>
    <e v="#DIV/0!"/>
    <x v="0"/>
    <x v="38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x v="3967"/>
    <b v="0"/>
    <x v="501"/>
    <b v="0"/>
    <s v="technology/web"/>
    <x v="2879"/>
    <e v="#DIV/0!"/>
    <x v="0"/>
    <x v="38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x v="3968"/>
    <b v="0"/>
    <x v="501"/>
    <b v="0"/>
    <s v="technology/web"/>
    <x v="2879"/>
    <e v="#DIV/0!"/>
    <x v="0"/>
    <x v="38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x v="3969"/>
    <b v="0"/>
    <x v="501"/>
    <b v="0"/>
    <s v="technology/web"/>
    <x v="2879"/>
    <e v="#DIV/0!"/>
    <x v="0"/>
    <x v="38"/>
  </r>
  <r>
    <n v="2400"/>
    <x v="3963"/>
    <s v="New Innovation of Social Media with New Technology created to bring users even closer togethor - Tabs &amp; Features never seen before!"/>
    <n v="50000"/>
    <n v="0"/>
    <x v="1"/>
    <x v="6"/>
    <s v="AUD"/>
    <n v="1460615164"/>
    <x v="3970"/>
    <b v="0"/>
    <x v="501"/>
    <b v="0"/>
    <s v="technology/web"/>
    <x v="2879"/>
    <e v="#DIV/0!"/>
    <x v="0"/>
    <x v="38"/>
  </r>
  <r>
    <n v="2404"/>
    <x v="3964"/>
    <s v="We would love another Donut Food Truck for your famous Square Donuts.  We have one successful truck and retail store open already!"/>
    <n v="15000"/>
    <n v="0"/>
    <x v="3"/>
    <x v="0"/>
    <s v="USD"/>
    <n v="1451782607"/>
    <x v="3971"/>
    <b v="0"/>
    <x v="501"/>
    <b v="0"/>
    <s v="food/food trucks"/>
    <x v="2879"/>
    <e v="#DIV/0!"/>
    <x v="7"/>
    <x v="37"/>
  </r>
  <r>
    <n v="2410"/>
    <x v="3965"/>
    <s v="Websters grill truck the best slow cooked meats on hot coals_x000a_Beef bisket, roast Lamb, roast chicken, Ribs, burgers, sliders,"/>
    <n v="15000"/>
    <n v="0"/>
    <x v="3"/>
    <x v="6"/>
    <s v="AUD"/>
    <n v="1441619275"/>
    <x v="3972"/>
    <b v="0"/>
    <x v="501"/>
    <b v="0"/>
    <s v="food/food trucks"/>
    <x v="2879"/>
    <e v="#DIV/0!"/>
    <x v="7"/>
    <x v="37"/>
  </r>
  <r>
    <n v="2412"/>
    <x v="3966"/>
    <s v="Fini les burgers ou les sandwichs : Ã  votre pause dÃ©jeuner, repartez avec votre barquette de grillade de bÅ“uf, canard ou poulet !"/>
    <n v="8000"/>
    <n v="0"/>
    <x v="3"/>
    <x v="3"/>
    <s v="EUR"/>
    <n v="1480185673"/>
    <x v="3973"/>
    <b v="0"/>
    <x v="501"/>
    <b v="0"/>
    <s v="food/food trucks"/>
    <x v="2879"/>
    <e v="#DIV/0!"/>
    <x v="7"/>
    <x v="37"/>
  </r>
  <r>
    <n v="2417"/>
    <x v="3967"/>
    <s v="I have been working on a recipe for 20 years now and need to perfect it!  Also want to do a gluten free version, then open a food truck"/>
    <n v="1000"/>
    <n v="0"/>
    <x v="3"/>
    <x v="0"/>
    <s v="USD"/>
    <n v="1407705187"/>
    <x v="3974"/>
    <b v="0"/>
    <x v="501"/>
    <b v="0"/>
    <s v="food/food trucks"/>
    <x v="2879"/>
    <e v="#DIV/0!"/>
    <x v="7"/>
    <x v="37"/>
  </r>
  <r>
    <n v="2419"/>
    <x v="3968"/>
    <s v="Farm to table, gourmet hippy hot dogs made from scratch with free range meats and organic produce: mind expanding recipes: TasteBudTrip"/>
    <n v="3000"/>
    <n v="0"/>
    <x v="3"/>
    <x v="0"/>
    <s v="USD"/>
    <n v="1424281389"/>
    <x v="3975"/>
    <b v="0"/>
    <x v="501"/>
    <b v="0"/>
    <s v="food/food trucks"/>
    <x v="2879"/>
    <e v="#DIV/0!"/>
    <x v="7"/>
    <x v="37"/>
  </r>
  <r>
    <n v="2426"/>
    <x v="3969"/>
    <s v="Aspiring to create a food truck with many delicious low calorie meals to encourage healthy eating while enjoying every bite."/>
    <n v="20000"/>
    <n v="0"/>
    <x v="3"/>
    <x v="0"/>
    <s v="USD"/>
    <n v="1439006692"/>
    <x v="3976"/>
    <b v="0"/>
    <x v="501"/>
    <b v="0"/>
    <s v="food/food trucks"/>
    <x v="2879"/>
    <e v="#DIV/0!"/>
    <x v="7"/>
    <x v="37"/>
  </r>
  <r>
    <n v="2433"/>
    <x v="3970"/>
    <s v="I want to create an amazing menu that no one eals has.I have great ideas like a non-traditional pb&amp;j thats wraped in an eggroll &amp; fried"/>
    <n v="10000"/>
    <n v="0"/>
    <x v="3"/>
    <x v="0"/>
    <s v="USD"/>
    <n v="1456608943"/>
    <x v="3977"/>
    <b v="0"/>
    <x v="501"/>
    <b v="0"/>
    <s v="food/food trucks"/>
    <x v="2879"/>
    <e v="#DIV/0!"/>
    <x v="7"/>
    <x v="37"/>
  </r>
  <r>
    <n v="2437"/>
    <x v="3971"/>
    <s v="Homemade Gumbo, Stews and Curry to be served hot and fresh everyday at any festival or concert we can attend."/>
    <n v="8000"/>
    <n v="0"/>
    <x v="3"/>
    <x v="0"/>
    <s v="USD"/>
    <n v="1426615200"/>
    <x v="3978"/>
    <b v="0"/>
    <x v="501"/>
    <b v="0"/>
    <s v="food/food trucks"/>
    <x v="2879"/>
    <e v="#DIV/0!"/>
    <x v="7"/>
    <x v="37"/>
  </r>
  <r>
    <n v="2439"/>
    <x v="3972"/>
    <s v="Expand cotton candy concession to include other foods and purchase a trailer to haul._x000a_Purchase unstuffed pets to fill with cotton candy"/>
    <n v="10000"/>
    <n v="0"/>
    <x v="3"/>
    <x v="0"/>
    <s v="USD"/>
    <n v="1445197129"/>
    <x v="3979"/>
    <b v="0"/>
    <x v="501"/>
    <b v="0"/>
    <s v="food/food trucks"/>
    <x v="2879"/>
    <e v="#DIV/0!"/>
    <x v="7"/>
    <x v="37"/>
  </r>
  <r>
    <n v="2503"/>
    <x v="3973"/>
    <s v="Cardinal Bistro will be Contemporary American dinning establishment based in Ventnor, NJ featuring local, seasonal ingredients."/>
    <n v="10000"/>
    <n v="0"/>
    <x v="3"/>
    <x v="0"/>
    <s v="USD"/>
    <n v="1465333560"/>
    <x v="3980"/>
    <b v="0"/>
    <x v="501"/>
    <b v="0"/>
    <s v="food/restaurants"/>
    <x v="2879"/>
    <e v="#DIV/0!"/>
    <x v="7"/>
    <x v="40"/>
  </r>
  <r>
    <n v="2504"/>
    <x v="3974"/>
    <s v="Halal Restaurant and Internet Cafe 20 percent of profits will go to building masjids."/>
    <n v="35000"/>
    <n v="0"/>
    <x v="3"/>
    <x v="0"/>
    <s v="USD"/>
    <n v="1416014534"/>
    <x v="3981"/>
    <b v="0"/>
    <x v="501"/>
    <b v="0"/>
    <s v="food/restaurants"/>
    <x v="2879"/>
    <e v="#DIV/0!"/>
    <x v="7"/>
    <x v="40"/>
  </r>
  <r>
    <n v="2505"/>
    <x v="3975"/>
    <s v="PASTATUTION- The act or practice of engaging in Pasta Making for money.  _x000a__x000a_Help us get the Arcobaleno Pasta Extruder!"/>
    <n v="7000"/>
    <n v="0"/>
    <x v="3"/>
    <x v="0"/>
    <s v="USD"/>
    <n v="1426292416"/>
    <x v="3982"/>
    <b v="0"/>
    <x v="501"/>
    <b v="0"/>
    <s v="food/restaurants"/>
    <x v="2879"/>
    <e v="#DIV/0!"/>
    <x v="7"/>
    <x v="40"/>
  </r>
  <r>
    <n v="2507"/>
    <x v="3976"/>
    <s v="Unique dishes for a unique city!."/>
    <n v="42850"/>
    <n v="0"/>
    <x v="3"/>
    <x v="0"/>
    <s v="USD"/>
    <n v="1431308704"/>
    <x v="3983"/>
    <b v="0"/>
    <x v="501"/>
    <b v="0"/>
    <s v="food/restaurants"/>
    <x v="2879"/>
    <e v="#DIV/0!"/>
    <x v="7"/>
    <x v="40"/>
  </r>
  <r>
    <n v="2508"/>
    <x v="3977"/>
    <s v="I make Amazing homemade fudge available in 18 flavors. I want to open my own business to be able to let my area eat my incredible fudge"/>
    <n v="20000"/>
    <n v="0"/>
    <x v="3"/>
    <x v="0"/>
    <s v="USD"/>
    <n v="1408056634"/>
    <x v="3984"/>
    <b v="0"/>
    <x v="501"/>
    <b v="0"/>
    <s v="food/restaurants"/>
    <x v="2879"/>
    <e v="#DIV/0!"/>
    <x v="7"/>
    <x v="40"/>
  </r>
  <r>
    <n v="2511"/>
    <x v="3978"/>
    <s v="Fresh Fast Food. A bbq ramen bar thats healthy, tasty and made to order right in front of your eyes....... From flame to bowl"/>
    <n v="100000"/>
    <n v="0"/>
    <x v="3"/>
    <x v="1"/>
    <s v="GBP"/>
    <n v="1454323413"/>
    <x v="3985"/>
    <b v="0"/>
    <x v="501"/>
    <b v="0"/>
    <s v="food/restaurants"/>
    <x v="2879"/>
    <e v="#DIV/0!"/>
    <x v="7"/>
    <x v="40"/>
  </r>
  <r>
    <n v="2512"/>
    <x v="3979"/>
    <s v="Somethin' Tasty is a unique coffee, pastry &amp; retail store. We consign from all local sources: pottery, glass &amp; art."/>
    <n v="1150"/>
    <n v="0"/>
    <x v="3"/>
    <x v="0"/>
    <s v="USD"/>
    <n v="1418504561"/>
    <x v="3986"/>
    <b v="0"/>
    <x v="501"/>
    <b v="0"/>
    <s v="food/restaurants"/>
    <x v="2879"/>
    <e v="#DIV/0!"/>
    <x v="7"/>
    <x v="40"/>
  </r>
  <r>
    <n v="2513"/>
    <x v="3980"/>
    <s v="Wir wollen einen Ort erschaffen an dem man sich wohlfÃ¼hlen kann, ein Ort an dem die Gedanken frei sind und man das Essen genieÃŸen kann."/>
    <n v="180000"/>
    <n v="0"/>
    <x v="3"/>
    <x v="2"/>
    <s v="EUR"/>
    <n v="1488067789"/>
    <x v="3987"/>
    <b v="0"/>
    <x v="501"/>
    <b v="0"/>
    <s v="food/restaurants"/>
    <x v="2879"/>
    <e v="#DIV/0!"/>
    <x v="7"/>
    <x v="40"/>
  </r>
  <r>
    <n v="2516"/>
    <x v="3981"/>
    <s v="Hi, everyone my name is Alex, and i want to create not just a cafe spot, but a place that gives everyone a nice warm homey feeling."/>
    <n v="22000"/>
    <n v="0"/>
    <x v="3"/>
    <x v="0"/>
    <s v="USD"/>
    <n v="1417279252"/>
    <x v="3988"/>
    <b v="0"/>
    <x v="501"/>
    <b v="0"/>
    <s v="food/restaurants"/>
    <x v="2879"/>
    <e v="#DIV/0!"/>
    <x v="7"/>
    <x v="40"/>
  </r>
  <r>
    <n v="2518"/>
    <x v="3982"/>
    <s v="I am traveling the backroads of Southern California, to discover the best out-of-the-way eateries the area has to offer"/>
    <n v="5000"/>
    <n v="0"/>
    <x v="3"/>
    <x v="0"/>
    <s v="USD"/>
    <n v="1415899228"/>
    <x v="3989"/>
    <b v="0"/>
    <x v="501"/>
    <b v="0"/>
    <s v="food/restaurants"/>
    <x v="2879"/>
    <e v="#DIV/0!"/>
    <x v="7"/>
    <x v="40"/>
  </r>
  <r>
    <n v="2520"/>
    <x v="3983"/>
    <s v="Aurora restaurant/night club, a Star Wars/Star Trek Science fiction community gathering place and club in the Tulsa/Oklahoma city area."/>
    <n v="100000"/>
    <n v="0"/>
    <x v="3"/>
    <x v="0"/>
    <s v="USD"/>
    <n v="1476559260"/>
    <x v="3990"/>
    <b v="0"/>
    <x v="501"/>
    <b v="0"/>
    <s v="food/restaurants"/>
    <x v="2879"/>
    <e v="#DIV/0!"/>
    <x v="7"/>
    <x v="40"/>
  </r>
  <r>
    <n v="2561"/>
    <x v="3984"/>
    <s v="Ever had chicken fingers smothered in bearnaise sauce, resting on a bed of your favorite rice? We need these meals on wheels."/>
    <n v="100000"/>
    <n v="0"/>
    <x v="1"/>
    <x v="7"/>
    <s v="CAD"/>
    <n v="1444740089"/>
    <x v="3991"/>
    <b v="0"/>
    <x v="501"/>
    <b v="0"/>
    <s v="food/food trucks"/>
    <x v="2879"/>
    <e v="#DIV/0!"/>
    <x v="7"/>
    <x v="37"/>
  </r>
  <r>
    <n v="2563"/>
    <x v="3985"/>
    <s v="Michigan based bubble tea and specialty ice cream food truck"/>
    <n v="20000"/>
    <n v="0"/>
    <x v="1"/>
    <x v="0"/>
    <s v="USD"/>
    <n v="1438226451"/>
    <x v="3992"/>
    <b v="0"/>
    <x v="501"/>
    <b v="0"/>
    <s v="food/food trucks"/>
    <x v="2879"/>
    <e v="#DIV/0!"/>
    <x v="7"/>
    <x v="37"/>
  </r>
  <r>
    <n v="2564"/>
    <x v="3986"/>
    <s v="We want to bring the wonderful flavors of the Jersey Shore, my home, to my new home in Winnipeg, the center of Canada."/>
    <n v="40000"/>
    <n v="0"/>
    <x v="1"/>
    <x v="7"/>
    <s v="CAD"/>
    <n v="1406854699"/>
    <x v="3993"/>
    <b v="0"/>
    <x v="501"/>
    <b v="0"/>
    <s v="food/food trucks"/>
    <x v="2879"/>
    <e v="#DIV/0!"/>
    <x v="7"/>
    <x v="37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x v="3994"/>
    <b v="0"/>
    <x v="501"/>
    <b v="0"/>
    <s v="food/food trucks"/>
    <x v="2879"/>
    <e v="#DIV/0!"/>
    <x v="7"/>
    <x v="37"/>
  </r>
  <r>
    <n v="2572"/>
    <x v="3988"/>
    <s v="Mesquite smoked brisket nachos, food truck style, with homemade salsa to make your taste buds dance."/>
    <n v="30000"/>
    <n v="0"/>
    <x v="1"/>
    <x v="0"/>
    <s v="USD"/>
    <n v="1428893517"/>
    <x v="3995"/>
    <b v="0"/>
    <x v="501"/>
    <b v="0"/>
    <s v="food/food trucks"/>
    <x v="2879"/>
    <e v="#DIV/0!"/>
    <x v="7"/>
    <x v="37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x v="3996"/>
    <b v="0"/>
    <x v="501"/>
    <b v="0"/>
    <s v="food/food trucks"/>
    <x v="2879"/>
    <e v="#DIV/0!"/>
    <x v="7"/>
    <x v="37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x v="3997"/>
    <b v="0"/>
    <x v="501"/>
    <b v="0"/>
    <s v="food/food trucks"/>
    <x v="2879"/>
    <e v="#DIV/0!"/>
    <x v="7"/>
    <x v="37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x v="3998"/>
    <b v="0"/>
    <x v="501"/>
    <b v="0"/>
    <s v="food/food trucks"/>
    <x v="2879"/>
    <e v="#DIV/0!"/>
    <x v="7"/>
    <x v="37"/>
  </r>
  <r>
    <n v="2576"/>
    <x v="3992"/>
    <s v="A New Twist with an American and Philippine fast food Mobile Trailer."/>
    <n v="10000"/>
    <n v="0"/>
    <x v="1"/>
    <x v="0"/>
    <s v="USD"/>
    <n v="1428707647"/>
    <x v="3999"/>
    <b v="0"/>
    <x v="501"/>
    <b v="0"/>
    <s v="food/food trucks"/>
    <x v="2879"/>
    <e v="#DIV/0!"/>
    <x v="7"/>
    <x v="37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x v="4000"/>
    <b v="0"/>
    <x v="501"/>
    <b v="0"/>
    <s v="food/food trucks"/>
    <x v="2879"/>
    <e v="#DIV/0!"/>
    <x v="7"/>
    <x v="37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01"/>
    <b v="0"/>
    <x v="501"/>
    <b v="0"/>
    <s v="food/food trucks"/>
    <x v="2879"/>
    <e v="#DIV/0!"/>
    <x v="7"/>
    <x v="37"/>
  </r>
  <r>
    <n v="2584"/>
    <x v="3995"/>
    <s v="Bringing quality food to the masses using local premium ingredients, but at a food truck price!"/>
    <n v="10000"/>
    <n v="0"/>
    <x v="3"/>
    <x v="0"/>
    <s v="USD"/>
    <n v="1434341369"/>
    <x v="4002"/>
    <b v="0"/>
    <x v="501"/>
    <b v="0"/>
    <s v="food/food trucks"/>
    <x v="2879"/>
    <e v="#DIV/0!"/>
    <x v="7"/>
    <x v="37"/>
  </r>
  <r>
    <n v="2590"/>
    <x v="3996"/>
    <s v="First in Perth self-contained eco-friendly coffee car based on Ford Fiesta. In the end of the projrct I need your help to make it real!"/>
    <n v="3000"/>
    <n v="0"/>
    <x v="3"/>
    <x v="6"/>
    <s v="AUD"/>
    <n v="1453817297"/>
    <x v="4003"/>
    <b v="0"/>
    <x v="501"/>
    <b v="0"/>
    <s v="food/food trucks"/>
    <x v="2879"/>
    <e v="#DIV/0!"/>
    <x v="7"/>
    <x v="37"/>
  </r>
  <r>
    <n v="2593"/>
    <x v="3997"/>
    <s v="What could be better than satisfying your hunger with ice cream or a taco (or both) from a 1970's mural van blastin disco music!"/>
    <n v="10000"/>
    <n v="0"/>
    <x v="3"/>
    <x v="0"/>
    <s v="USD"/>
    <n v="1429993026"/>
    <x v="4004"/>
    <b v="0"/>
    <x v="501"/>
    <b v="0"/>
    <s v="food/food trucks"/>
    <x v="2879"/>
    <e v="#DIV/0!"/>
    <x v="7"/>
    <x v="37"/>
  </r>
  <r>
    <n v="2642"/>
    <x v="3998"/>
    <s v="Innovatives MAschinenbau projekt mit verarbeitende Metalle vom Mars_x000a_Stehe mit Mars one einer hollÃ¤ndischen space company in cooperatio"/>
    <n v="500000"/>
    <n v="0"/>
    <x v="3"/>
    <x v="2"/>
    <s v="EUR"/>
    <n v="1468565820"/>
    <x v="4005"/>
    <b v="0"/>
    <x v="501"/>
    <b v="0"/>
    <s v="technology/space exploration"/>
    <x v="2879"/>
    <e v="#DIV/0!"/>
    <x v="0"/>
    <x v="5"/>
  </r>
  <r>
    <n v="2686"/>
    <x v="3999"/>
    <s v="2 years after a car accident, I was told that I could no longer work... I want to change that AND create something amazing Fair FOOD!"/>
    <n v="30000"/>
    <n v="0"/>
    <x v="3"/>
    <x v="0"/>
    <s v="USD"/>
    <n v="1412119423"/>
    <x v="4006"/>
    <b v="0"/>
    <x v="501"/>
    <b v="0"/>
    <s v="food/food trucks"/>
    <x v="2879"/>
    <e v="#DIV/0!"/>
    <x v="7"/>
    <x v="37"/>
  </r>
  <r>
    <n v="2687"/>
    <x v="4000"/>
    <s v="Your American Pizzas, Wings, Stuffed Gouda Burger, Sweet &amp; Russet Potato Fries served on a food Truck!!"/>
    <n v="15000"/>
    <n v="0"/>
    <x v="3"/>
    <x v="0"/>
    <s v="USD"/>
    <n v="1435591318"/>
    <x v="4007"/>
    <b v="0"/>
    <x v="501"/>
    <b v="0"/>
    <s v="food/food trucks"/>
    <x v="2879"/>
    <e v="#DIV/0!"/>
    <x v="7"/>
    <x v="37"/>
  </r>
  <r>
    <n v="2699"/>
    <x v="4001"/>
    <s v="Hi, I want make my first bakery. Food truck was great, but I not have a car licence. So, help me to be my dream!"/>
    <n v="2"/>
    <n v="0"/>
    <x v="3"/>
    <x v="7"/>
    <s v="CAD"/>
    <n v="1407533463"/>
    <x v="4008"/>
    <b v="0"/>
    <x v="501"/>
    <b v="0"/>
    <s v="food/food trucks"/>
    <x v="2879"/>
    <e v="#DIV/0!"/>
    <x v="7"/>
    <x v="37"/>
  </r>
  <r>
    <n v="2743"/>
    <x v="4002"/>
    <s v="One Christmas every child was naughty, and Santa's son _x000a_St. Nick Jr sacrifices all his gifts over his whole life, for the children"/>
    <n v="5999"/>
    <n v="0"/>
    <x v="3"/>
    <x v="0"/>
    <s v="USD"/>
    <n v="1476863607"/>
    <x v="4009"/>
    <b v="0"/>
    <x v="501"/>
    <b v="0"/>
    <s v="publishing/children's books"/>
    <x v="2879"/>
    <e v="#DIV/0!"/>
    <x v="5"/>
    <x v="32"/>
  </r>
  <r>
    <n v="2750"/>
    <x v="4003"/>
    <s v="This is a journal where parents daily write something positive about their child.  Places for pictures, too."/>
    <n v="1999"/>
    <n v="0"/>
    <x v="3"/>
    <x v="0"/>
    <s v="USD"/>
    <n v="1341086400"/>
    <x v="4010"/>
    <b v="0"/>
    <x v="501"/>
    <b v="0"/>
    <s v="publishing/children's books"/>
    <x v="2879"/>
    <e v="#DIV/0!"/>
    <x v="5"/>
    <x v="32"/>
  </r>
  <r>
    <n v="2751"/>
    <x v="4004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4011"/>
    <b v="0"/>
    <x v="501"/>
    <b v="0"/>
    <s v="publishing/children's books"/>
    <x v="2879"/>
    <e v="#DIV/0!"/>
    <x v="5"/>
    <x v="32"/>
  </r>
  <r>
    <n v="2754"/>
    <x v="4005"/>
    <s v="I have been a writer all my life. But until recently never a parent. I want to write a children book for my children, and yours!"/>
    <n v="10000"/>
    <n v="0"/>
    <x v="3"/>
    <x v="0"/>
    <s v="USD"/>
    <n v="1410448551"/>
    <x v="4012"/>
    <b v="0"/>
    <x v="501"/>
    <b v="0"/>
    <s v="publishing/children's books"/>
    <x v="2879"/>
    <e v="#DIV/0!"/>
    <x v="5"/>
    <x v="32"/>
  </r>
  <r>
    <n v="2760"/>
    <x v="4006"/>
    <s v="A fantastic Doggie Adventure filled with laughter, tears and heroics. Lets get a fresh New Edition of Bosley published for all to enjoy"/>
    <n v="5000"/>
    <n v="0"/>
    <x v="3"/>
    <x v="1"/>
    <s v="GBP"/>
    <n v="1371726258"/>
    <x v="4013"/>
    <b v="0"/>
    <x v="501"/>
    <b v="0"/>
    <s v="publishing/children's books"/>
    <x v="2879"/>
    <e v="#DIV/0!"/>
    <x v="5"/>
    <x v="32"/>
  </r>
  <r>
    <n v="2765"/>
    <x v="4007"/>
    <s v="I am writing an illustrated book for children ages 3 to 7 that meshes technology in everyday life stories."/>
    <n v="4000"/>
    <n v="0"/>
    <x v="3"/>
    <x v="0"/>
    <s v="USD"/>
    <n v="1351432428"/>
    <x v="4014"/>
    <b v="0"/>
    <x v="501"/>
    <b v="0"/>
    <s v="publishing/children's books"/>
    <x v="2879"/>
    <e v="#DIV/0!"/>
    <x v="5"/>
    <x v="32"/>
  </r>
  <r>
    <n v="2771"/>
    <x v="4008"/>
    <s v="Hello Vermont are books that demonstrate the 4 seasons. Subtitles: Soggy Spring, Sizzling Summer, Fabulous Fall &amp; Winter Wonderland."/>
    <n v="19980"/>
    <n v="0"/>
    <x v="3"/>
    <x v="0"/>
    <s v="USD"/>
    <n v="1359738000"/>
    <x v="4015"/>
    <b v="0"/>
    <x v="501"/>
    <b v="0"/>
    <s v="publishing/children's books"/>
    <x v="2879"/>
    <e v="#DIV/0!"/>
    <x v="5"/>
    <x v="32"/>
  </r>
  <r>
    <n v="2772"/>
    <x v="4009"/>
    <s v="See the little boy in the photo? Doesn't he look angelic? Wouldn't you like to read his story? Take a look at this......."/>
    <n v="8000"/>
    <n v="0"/>
    <x v="3"/>
    <x v="0"/>
    <s v="USD"/>
    <n v="1381006294"/>
    <x v="4016"/>
    <b v="0"/>
    <x v="501"/>
    <b v="0"/>
    <s v="publishing/children's books"/>
    <x v="2879"/>
    <e v="#DIV/0!"/>
    <x v="5"/>
    <x v="32"/>
  </r>
  <r>
    <n v="2780"/>
    <x v="4010"/>
    <s v="Turn the World with my kids, and then write a book with the advice for traveling with baby"/>
    <n v="100000"/>
    <n v="0"/>
    <x v="3"/>
    <x v="4"/>
    <s v="EUR"/>
    <n v="1489142688"/>
    <x v="4017"/>
    <b v="0"/>
    <x v="501"/>
    <b v="0"/>
    <s v="publishing/children's books"/>
    <x v="2879"/>
    <e v="#DIV/0!"/>
    <x v="5"/>
    <x v="32"/>
  </r>
  <r>
    <n v="2842"/>
    <x v="4011"/>
    <s v="A play performed at the FCO Global Summit on the Preventing Sexual Violence Initiative, hosted by William Hague and Angelina Jolie"/>
    <n v="1500"/>
    <n v="0"/>
    <x v="3"/>
    <x v="1"/>
    <s v="GBP"/>
    <n v="1403348400"/>
    <x v="4018"/>
    <b v="0"/>
    <x v="501"/>
    <b v="0"/>
    <s v="theater/plays"/>
    <x v="2879"/>
    <e v="#DIV/0!"/>
    <x v="3"/>
    <x v="4"/>
  </r>
  <r>
    <n v="2843"/>
    <x v="4012"/>
    <s v="We're high school students directing a film adaptation of the play, Fallen Angels, written by NoÃ«l Coward and set in the 1920's."/>
    <n v="1200"/>
    <n v="0"/>
    <x v="3"/>
    <x v="0"/>
    <s v="USD"/>
    <n v="1465790400"/>
    <x v="4019"/>
    <b v="0"/>
    <x v="501"/>
    <b v="0"/>
    <s v="theater/plays"/>
    <x v="2879"/>
    <e v="#DIV/0!"/>
    <x v="3"/>
    <x v="4"/>
  </r>
  <r>
    <n v="2846"/>
    <x v="4013"/>
    <s v="SIN, has an important message, outstanding music, uplifting performances and amazing entertainment. SIN, is a &quot;must see&quot; for everyone!"/>
    <n v="8000"/>
    <n v="0"/>
    <x v="3"/>
    <x v="0"/>
    <s v="USD"/>
    <n v="1432917394"/>
    <x v="4020"/>
    <b v="0"/>
    <x v="501"/>
    <b v="0"/>
    <s v="theater/plays"/>
    <x v="2879"/>
    <e v="#DIV/0!"/>
    <x v="3"/>
    <x v="4"/>
  </r>
  <r>
    <n v="2847"/>
    <x v="4014"/>
    <s v="Dark secrets come to light when Mariah meets Stella. They find a way to face the south's largest elephant in the room: RACISM."/>
    <n v="2000"/>
    <n v="0"/>
    <x v="3"/>
    <x v="0"/>
    <s v="USD"/>
    <n v="1464031265"/>
    <x v="4021"/>
    <b v="0"/>
    <x v="501"/>
    <b v="0"/>
    <s v="theater/plays"/>
    <x v="2879"/>
    <e v="#DIV/0!"/>
    <x v="3"/>
    <x v="4"/>
  </r>
  <r>
    <n v="2851"/>
    <x v="4015"/>
    <s v="Set in Southern America â€œThe Divideâ€ is a stage play that touches on the issues that are forefront in America and the world."/>
    <n v="4500"/>
    <n v="0"/>
    <x v="3"/>
    <x v="9"/>
    <s v="EUR"/>
    <n v="1454109420"/>
    <x v="4022"/>
    <b v="0"/>
    <x v="501"/>
    <b v="0"/>
    <s v="theater/plays"/>
    <x v="2879"/>
    <e v="#DIV/0!"/>
    <x v="3"/>
    <x v="4"/>
  </r>
  <r>
    <n v="2853"/>
    <x v="4016"/>
    <s v="Much has been written by women on breast cancer. Yet, there is little that has been written for the theatre on this by men. I have!"/>
    <n v="9500"/>
    <n v="0"/>
    <x v="3"/>
    <x v="7"/>
    <s v="CAD"/>
    <n v="1410669297"/>
    <x v="4023"/>
    <b v="0"/>
    <x v="501"/>
    <b v="0"/>
    <s v="theater/plays"/>
    <x v="2879"/>
    <e v="#DIV/0!"/>
    <x v="3"/>
    <x v="4"/>
  </r>
  <r>
    <n v="2858"/>
    <x v="4017"/>
    <s v="Een Gay Party in het centrum van Amersfoort. _x000a_Een geweldige avond uit, met een show, optredens en DJ's."/>
    <n v="1000"/>
    <n v="0"/>
    <x v="3"/>
    <x v="14"/>
    <s v="EUR"/>
    <n v="1417778880"/>
    <x v="4024"/>
    <b v="0"/>
    <x v="501"/>
    <b v="0"/>
    <s v="theater/plays"/>
    <x v="2879"/>
    <e v="#DIV/0!"/>
    <x v="3"/>
    <x v="4"/>
  </r>
  <r>
    <n v="2865"/>
    <x v="4018"/>
    <s v="Prepare to be Swept Away. Three short plays from three master playwrights; LANDFALL, SNIPER and DANGERS of TOBACCO!"/>
    <n v="2888"/>
    <n v="0"/>
    <x v="3"/>
    <x v="0"/>
    <s v="USD"/>
    <n v="1420512259"/>
    <x v="4025"/>
    <b v="0"/>
    <x v="501"/>
    <b v="0"/>
    <s v="theater/plays"/>
    <x v="2879"/>
    <e v="#DIV/0!"/>
    <x v="3"/>
    <x v="4"/>
  </r>
  <r>
    <n v="2872"/>
    <x v="4019"/>
    <s v="Local Theatre group in Loudoun County, Virginia. Looking for funds to start producing shows!"/>
    <n v="3000"/>
    <n v="0"/>
    <x v="3"/>
    <x v="0"/>
    <s v="USD"/>
    <n v="1434768438"/>
    <x v="4026"/>
    <b v="0"/>
    <x v="501"/>
    <b v="0"/>
    <s v="theater/plays"/>
    <x v="2879"/>
    <e v="#DIV/0!"/>
    <x v="3"/>
    <x v="4"/>
  </r>
  <r>
    <n v="2876"/>
    <x v="4020"/>
    <s v="Charlotte NC playwright looking to showcase a series of three stage plays.  Plays are funny, completed and ready to run!"/>
    <n v="150000"/>
    <n v="0"/>
    <x v="3"/>
    <x v="0"/>
    <s v="USD"/>
    <n v="1437069079"/>
    <x v="4027"/>
    <b v="0"/>
    <x v="501"/>
    <b v="0"/>
    <s v="theater/plays"/>
    <x v="2879"/>
    <e v="#DIV/0!"/>
    <x v="3"/>
    <x v="4"/>
  </r>
  <r>
    <n v="2881"/>
    <x v="4021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4028"/>
    <b v="0"/>
    <x v="501"/>
    <b v="0"/>
    <s v="theater/plays"/>
    <x v="2879"/>
    <e v="#DIV/0!"/>
    <x v="3"/>
    <x v="4"/>
  </r>
  <r>
    <n v="2888"/>
    <x v="4022"/>
    <s v="We're dedicated to writing &amp; producing plays, infusing inspirational, universal principles that aren't commonly displayed in America."/>
    <n v="30000"/>
    <n v="0"/>
    <x v="3"/>
    <x v="0"/>
    <s v="USD"/>
    <n v="1413608340"/>
    <x v="4029"/>
    <b v="0"/>
    <x v="501"/>
    <b v="0"/>
    <s v="theater/plays"/>
    <x v="2879"/>
    <e v="#DIV/0!"/>
    <x v="3"/>
    <x v="4"/>
  </r>
  <r>
    <n v="2894"/>
    <x v="4023"/>
    <s v="This Is A Story About A Woman A Man And A Woman"/>
    <n v="50000"/>
    <n v="0"/>
    <x v="3"/>
    <x v="0"/>
    <s v="USD"/>
    <n v="1428100815"/>
    <x v="4030"/>
    <b v="0"/>
    <x v="501"/>
    <b v="0"/>
    <s v="theater/plays"/>
    <x v="2879"/>
    <e v="#DIV/0!"/>
    <x v="3"/>
    <x v="4"/>
  </r>
  <r>
    <n v="2899"/>
    <x v="4024"/>
    <s v="Sex, intrigue, lust, &amp; love; follow the lives of two individuals as their romance turns from innocent online flirting to something more"/>
    <n v="10000"/>
    <n v="0"/>
    <x v="3"/>
    <x v="0"/>
    <s v="USD"/>
    <n v="1469325158"/>
    <x v="4031"/>
    <b v="0"/>
    <x v="501"/>
    <b v="0"/>
    <s v="theater/plays"/>
    <x v="2879"/>
    <e v="#DIV/0!"/>
    <x v="3"/>
    <x v="4"/>
  </r>
  <r>
    <n v="2943"/>
    <x v="4025"/>
    <s v="Building a Resource Network and Funding Capacity to support, empower and promote Afrocentric Arts in Metro Columbus"/>
    <n v="3000"/>
    <n v="0"/>
    <x v="3"/>
    <x v="0"/>
    <s v="USD"/>
    <n v="1428894380"/>
    <x v="4032"/>
    <b v="0"/>
    <x v="501"/>
    <b v="0"/>
    <s v="theater/spaces"/>
    <x v="2879"/>
    <e v="#DIV/0!"/>
    <x v="3"/>
    <x v="12"/>
  </r>
  <r>
    <n v="2945"/>
    <x v="4026"/>
    <s v="Where people that enjoy theater, or just something new can go to have fun and experience varying types of theater in Albuquerque."/>
    <n v="50000"/>
    <n v="0"/>
    <x v="3"/>
    <x v="0"/>
    <s v="USD"/>
    <n v="1432437660"/>
    <x v="4033"/>
    <b v="0"/>
    <x v="501"/>
    <b v="0"/>
    <s v="theater/spaces"/>
    <x v="2879"/>
    <e v="#DIV/0!"/>
    <x v="3"/>
    <x v="12"/>
  </r>
  <r>
    <n v="2950"/>
    <x v="4027"/>
    <s v="Help www.KidZoneMuseum.org grow to serve children 1-18 with science, engineering, arts and PLAY especially low-income families."/>
    <n v="5000000"/>
    <n v="0"/>
    <x v="3"/>
    <x v="0"/>
    <s v="USD"/>
    <n v="1453538752"/>
    <x v="4034"/>
    <b v="0"/>
    <x v="501"/>
    <b v="0"/>
    <s v="theater/spaces"/>
    <x v="2879"/>
    <e v="#DIV/0!"/>
    <x v="3"/>
    <x v="1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x v="4035"/>
    <b v="0"/>
    <x v="501"/>
    <b v="0"/>
    <s v="theater/spaces"/>
    <x v="2879"/>
    <e v="#DIV/0!"/>
    <x v="3"/>
    <x v="12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x v="4036"/>
    <b v="0"/>
    <x v="501"/>
    <b v="0"/>
    <s v="theater/spaces"/>
    <x v="2879"/>
    <e v="#DIV/0!"/>
    <x v="3"/>
    <x v="12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x v="4037"/>
    <b v="0"/>
    <x v="501"/>
    <b v="0"/>
    <s v="theater/spaces"/>
    <x v="2879"/>
    <e v="#DIV/0!"/>
    <x v="3"/>
    <x v="12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x v="4038"/>
    <b v="0"/>
    <x v="501"/>
    <b v="0"/>
    <s v="theater/spaces"/>
    <x v="2879"/>
    <e v="#DIV/0!"/>
    <x v="3"/>
    <x v="12"/>
  </r>
  <r>
    <n v="3054"/>
    <x v="4032"/>
    <s v="A &quot;haunted house&quot; that benefits the community by helping local college students with volunteer hours and helping out local charities."/>
    <n v="300"/>
    <n v="0"/>
    <x v="3"/>
    <x v="0"/>
    <s v="USD"/>
    <n v="1425258240"/>
    <x v="4039"/>
    <b v="0"/>
    <x v="501"/>
    <b v="0"/>
    <s v="theater/spaces"/>
    <x v="2879"/>
    <e v="#DIV/0!"/>
    <x v="3"/>
    <x v="12"/>
  </r>
  <r>
    <n v="3056"/>
    <x v="4033"/>
    <s v="Looking to establish a communal space for art shows, bands, farmer's markets, environmental education, and traditional skills."/>
    <n v="25000"/>
    <n v="0"/>
    <x v="3"/>
    <x v="0"/>
    <s v="USD"/>
    <n v="1412003784"/>
    <x v="4040"/>
    <b v="0"/>
    <x v="501"/>
    <b v="0"/>
    <s v="theater/spaces"/>
    <x v="2879"/>
    <e v="#DIV/0!"/>
    <x v="3"/>
    <x v="12"/>
  </r>
  <r>
    <n v="3057"/>
    <x v="4034"/>
    <s v="A series of 6 educational theme parks. This project is to fund the plans and 3D designs required to build the first park."/>
    <n v="50000"/>
    <n v="0"/>
    <x v="3"/>
    <x v="1"/>
    <s v="GBP"/>
    <n v="1459694211"/>
    <x v="4041"/>
    <b v="0"/>
    <x v="501"/>
    <b v="0"/>
    <s v="theater/spaces"/>
    <x v="2879"/>
    <e v="#DIV/0!"/>
    <x v="3"/>
    <x v="12"/>
  </r>
  <r>
    <n v="3061"/>
    <x v="4035"/>
    <s v="Save a historic Local theater."/>
    <n v="1000000"/>
    <n v="0"/>
    <x v="3"/>
    <x v="0"/>
    <s v="USD"/>
    <n v="1407955748"/>
    <x v="4042"/>
    <b v="0"/>
    <x v="501"/>
    <b v="0"/>
    <s v="theater/spaces"/>
    <x v="2879"/>
    <e v="#DIV/0!"/>
    <x v="3"/>
    <x v="12"/>
  </r>
  <r>
    <n v="3082"/>
    <x v="4036"/>
    <s v="Help expand the time of everyones favorite magic store!  It currently limited to 3 days a week. If not for you, then the children!"/>
    <n v="9000"/>
    <n v="0"/>
    <x v="3"/>
    <x v="0"/>
    <s v="USD"/>
    <n v="1447628946"/>
    <x v="4043"/>
    <b v="0"/>
    <x v="501"/>
    <b v="0"/>
    <s v="theater/spaces"/>
    <x v="2879"/>
    <e v="#DIV/0!"/>
    <x v="3"/>
    <x v="12"/>
  </r>
  <r>
    <n v="3114"/>
    <x v="4037"/>
    <s v="A scary place to bring your friends. Interactive so that the people that were scared before get to scare others later. A diner on site."/>
    <n v="75000"/>
    <n v="0"/>
    <x v="3"/>
    <x v="0"/>
    <s v="USD"/>
    <n v="1411312250"/>
    <x v="4044"/>
    <b v="0"/>
    <x v="501"/>
    <b v="0"/>
    <s v="theater/spaces"/>
    <x v="2879"/>
    <e v="#DIV/0!"/>
    <x v="3"/>
    <x v="12"/>
  </r>
  <r>
    <n v="3125"/>
    <x v="4038"/>
    <s v="N/A"/>
    <n v="1500000"/>
    <n v="0"/>
    <x v="1"/>
    <x v="0"/>
    <s v="USD"/>
    <n v="1452142672"/>
    <x v="4045"/>
    <b v="0"/>
    <x v="501"/>
    <b v="0"/>
    <s v="theater/spaces"/>
    <x v="2879"/>
    <e v="#DIV/0!"/>
    <x v="3"/>
    <x v="12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46"/>
    <b v="0"/>
    <x v="501"/>
    <b v="0"/>
    <s v="theater/spaces"/>
    <x v="2879"/>
    <e v="#DIV/0!"/>
    <x v="3"/>
    <x v="12"/>
  </r>
  <r>
    <n v="3138"/>
    <x v="4040"/>
    <s v="A UWE Drama Society adaptation of Timberlake Wertenbaker's play. Funding needed for costumes/props to make the show a success. Thanks."/>
    <n v="200"/>
    <n v="0"/>
    <x v="2"/>
    <x v="1"/>
    <s v="GBP"/>
    <n v="1491233407"/>
    <x v="4047"/>
    <b v="0"/>
    <x v="501"/>
    <b v="0"/>
    <s v="theater/plays"/>
    <x v="2879"/>
    <e v="#DIV/0!"/>
    <x v="3"/>
    <x v="4"/>
  </r>
  <r>
    <n v="3143"/>
    <x v="4041"/>
    <s v="THE POIGNANT EXPLORATION OF WHAT IT MEANS TO SAY GOODBYE._x000a_Stripped Raw brings Liam Borrett's debut play 'This is Living' to Wiltshire."/>
    <n v="700"/>
    <n v="0"/>
    <x v="2"/>
    <x v="1"/>
    <s v="GBP"/>
    <n v="1491726956"/>
    <x v="4048"/>
    <b v="0"/>
    <x v="501"/>
    <b v="0"/>
    <s v="theater/plays"/>
    <x v="2879"/>
    <e v="#DIV/0!"/>
    <x v="3"/>
    <x v="4"/>
  </r>
  <r>
    <n v="3145"/>
    <x v="4042"/>
    <s v="Dominion Theatre Company is the first community dinner theatre  to be established in Arlington TX."/>
    <n v="25000"/>
    <n v="0"/>
    <x v="2"/>
    <x v="0"/>
    <s v="USD"/>
    <n v="1490659134"/>
    <x v="4049"/>
    <b v="0"/>
    <x v="501"/>
    <b v="0"/>
    <s v="theater/plays"/>
    <x v="2879"/>
    <e v="#DIV/0!"/>
    <x v="3"/>
    <x v="4"/>
  </r>
  <r>
    <n v="3190"/>
    <x v="4043"/>
    <s v="Call It A Day Productions is putting on their first full production in December and every little bit helps!"/>
    <n v="4000"/>
    <n v="0"/>
    <x v="3"/>
    <x v="7"/>
    <s v="CAD"/>
    <n v="1481258275"/>
    <x v="4050"/>
    <b v="0"/>
    <x v="501"/>
    <b v="0"/>
    <s v="theater/musical"/>
    <x v="2879"/>
    <e v="#DIV/0!"/>
    <x v="3"/>
    <x v="20"/>
  </r>
  <r>
    <n v="3194"/>
    <x v="4044"/>
    <s v="P.A.C.K (Performing Arts Camp for Kids) Musical Theater, Instrumental Music, Vocal Music, Dance, Visual Arts, and Physical Education!"/>
    <n v="11000"/>
    <n v="0"/>
    <x v="3"/>
    <x v="0"/>
    <s v="USD"/>
    <n v="1437960598"/>
    <x v="4051"/>
    <b v="0"/>
    <x v="501"/>
    <b v="0"/>
    <s v="theater/musical"/>
    <x v="2879"/>
    <e v="#DIV/0!"/>
    <x v="3"/>
    <x v="20"/>
  </r>
  <r>
    <n v="3204"/>
    <x v="4045"/>
    <s v="Based on the hit game, Trip and Grace's marriage is falling apart. It's up to the audience to determine the fate of their relationship."/>
    <n v="500"/>
    <n v="0"/>
    <x v="3"/>
    <x v="0"/>
    <s v="USD"/>
    <n v="1437149640"/>
    <x v="4052"/>
    <b v="0"/>
    <x v="501"/>
    <b v="0"/>
    <s v="theater/musical"/>
    <x v="2879"/>
    <e v="#DIV/0!"/>
    <x v="3"/>
    <x v="20"/>
  </r>
  <r>
    <n v="3206"/>
    <x v="4046"/>
    <s v="PTYA is a non-profit musical theater group for kids ages 7-18 that teaches the importance of self expression through the arts."/>
    <n v="5000"/>
    <n v="0"/>
    <x v="3"/>
    <x v="0"/>
    <s v="USD"/>
    <n v="1442644651"/>
    <x v="4053"/>
    <b v="0"/>
    <x v="501"/>
    <b v="0"/>
    <s v="theater/musical"/>
    <x v="2879"/>
    <e v="#DIV/0!"/>
    <x v="3"/>
    <x v="20"/>
  </r>
  <r>
    <n v="3628"/>
    <x v="4047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54"/>
    <b v="0"/>
    <x v="501"/>
    <b v="0"/>
    <s v="theater/musical"/>
    <x v="2879"/>
    <e v="#DIV/0!"/>
    <x v="3"/>
    <x v="20"/>
  </r>
  <r>
    <n v="3636"/>
    <x v="4048"/>
    <s v="The Brotherâ€™s of B-block is a musical play. A new take on &quot;OZ&quot; _x000a_The Wizard of OZ meets HBO's OZ."/>
    <n v="150000"/>
    <n v="0"/>
    <x v="3"/>
    <x v="0"/>
    <s v="USD"/>
    <n v="1442248829"/>
    <x v="4055"/>
    <b v="0"/>
    <x v="501"/>
    <b v="0"/>
    <s v="theater/musical"/>
    <x v="2879"/>
    <e v="#DIV/0!"/>
    <x v="3"/>
    <x v="20"/>
  </r>
  <r>
    <n v="3641"/>
    <x v="4049"/>
    <s v="See Pryor from his teenage years to his last breath featuring his past wives, closest friends. &amp; his fan favorite character Mudbone."/>
    <n v="3000"/>
    <n v="0"/>
    <x v="3"/>
    <x v="0"/>
    <s v="USD"/>
    <n v="1412485200"/>
    <x v="4056"/>
    <b v="0"/>
    <x v="501"/>
    <b v="0"/>
    <s v="theater/musical"/>
    <x v="2879"/>
    <e v="#DIV/0!"/>
    <x v="3"/>
    <x v="20"/>
  </r>
  <r>
    <n v="3643"/>
    <x v="4050"/>
    <s v="It feels like the first time. Like the very first time everyone's coming-of-age comes to the stage. Think 'Wicked', with bad acne."/>
    <n v="25000"/>
    <n v="0"/>
    <x v="3"/>
    <x v="0"/>
    <s v="USD"/>
    <n v="1447734439"/>
    <x v="4057"/>
    <b v="0"/>
    <x v="501"/>
    <b v="0"/>
    <s v="theater/musical"/>
    <x v="2879"/>
    <e v="#DIV/0!"/>
    <x v="3"/>
    <x v="20"/>
  </r>
  <r>
    <n v="3733"/>
    <x v="4051"/>
    <s v="want to donate tickets to residents who live in the community that cant afford the 35.00 price of ticket"/>
    <n v="1500"/>
    <n v="0"/>
    <x v="3"/>
    <x v="0"/>
    <s v="USD"/>
    <n v="1429396200"/>
    <x v="4058"/>
    <b v="0"/>
    <x v="501"/>
    <b v="0"/>
    <s v="theater/plays"/>
    <x v="2879"/>
    <e v="#DIV/0!"/>
    <x v="3"/>
    <x v="4"/>
  </r>
  <r>
    <n v="3741"/>
    <x v="4052"/>
    <s v="A small community with a love for theater would like to continue. Help the children of this community continue."/>
    <n v="20000"/>
    <n v="0"/>
    <x v="3"/>
    <x v="0"/>
    <s v="USD"/>
    <n v="1450389950"/>
    <x v="4059"/>
    <b v="0"/>
    <x v="501"/>
    <b v="0"/>
    <s v="theater/plays"/>
    <x v="2879"/>
    <e v="#DIV/0!"/>
    <x v="3"/>
    <x v="4"/>
  </r>
  <r>
    <n v="3743"/>
    <x v="4053"/>
    <s v="I'm taking the Adventures of Huckleberry Finn puppet show down the Mississippi River!"/>
    <n v="2200"/>
    <n v="0"/>
    <x v="3"/>
    <x v="0"/>
    <s v="USD"/>
    <n v="1404406964"/>
    <x v="4060"/>
    <b v="0"/>
    <x v="501"/>
    <b v="0"/>
    <s v="theater/plays"/>
    <x v="2879"/>
    <e v="#DIV/0!"/>
    <x v="3"/>
    <x v="4"/>
  </r>
  <r>
    <n v="3744"/>
    <x v="4054"/>
    <s v="This summer, The Spotlight Players are celebrating Christmas in July with a presentation of Ken Ludwig's side splitting comedy."/>
    <n v="1200"/>
    <n v="0"/>
    <x v="3"/>
    <x v="0"/>
    <s v="USD"/>
    <n v="1404532740"/>
    <x v="4061"/>
    <b v="0"/>
    <x v="501"/>
    <b v="0"/>
    <s v="theater/plays"/>
    <x v="2879"/>
    <e v="#DIV/0!"/>
    <x v="3"/>
    <x v="4"/>
  </r>
  <r>
    <n v="3790"/>
    <x v="4055"/>
    <s v="As a non profit graduate student at Penn,my passion is the arts, we need support to fund our new CHILDREN's DINNER THEATRE"/>
    <n v="15000"/>
    <n v="0"/>
    <x v="3"/>
    <x v="0"/>
    <s v="USD"/>
    <n v="1479834023"/>
    <x v="4062"/>
    <b v="0"/>
    <x v="501"/>
    <b v="0"/>
    <s v="theater/musical"/>
    <x v="2879"/>
    <e v="#DIV/0!"/>
    <x v="3"/>
    <x v="20"/>
  </r>
  <r>
    <n v="3791"/>
    <x v="4056"/>
    <s v="Spin! is an original musical comedy-drama presented by Blue Palm Productions."/>
    <n v="1500"/>
    <n v="0"/>
    <x v="3"/>
    <x v="0"/>
    <s v="USD"/>
    <n v="1404664592"/>
    <x v="4063"/>
    <b v="0"/>
    <x v="501"/>
    <b v="0"/>
    <s v="theater/musical"/>
    <x v="2879"/>
    <e v="#DIV/0!"/>
    <x v="3"/>
    <x v="20"/>
  </r>
  <r>
    <n v="3802"/>
    <x v="4057"/>
    <s v="A musical about how Shakespeare was inspired to write only his own plays after the co-authored play Henry VI was taken."/>
    <n v="3000"/>
    <n v="0"/>
    <x v="3"/>
    <x v="0"/>
    <s v="USD"/>
    <n v="1445482906"/>
    <x v="4064"/>
    <b v="0"/>
    <x v="501"/>
    <b v="0"/>
    <s v="theater/musical"/>
    <x v="2879"/>
    <e v="#DIV/0!"/>
    <x v="3"/>
    <x v="20"/>
  </r>
  <r>
    <n v="3804"/>
    <x v="4058"/>
    <s v="Basement Theatrics is producing Spring Awakening July 22-31, 2016 at 12th Ave Arts in Seattle, WA! Help make this the best it can be!"/>
    <n v="8000"/>
    <n v="0"/>
    <x v="3"/>
    <x v="0"/>
    <s v="USD"/>
    <n v="1469948400"/>
    <x v="4065"/>
    <b v="0"/>
    <x v="501"/>
    <b v="0"/>
    <s v="theater/musical"/>
    <x v="2879"/>
    <e v="#DIV/0!"/>
    <x v="3"/>
    <x v="20"/>
  </r>
  <r>
    <n v="3863"/>
    <x v="4059"/>
    <s v="Umma Yemaya is  a play that examines the challenges of unconventional love. The Lady  and the Artist create their own world for love."/>
    <n v="6000"/>
    <n v="0"/>
    <x v="3"/>
    <x v="0"/>
    <s v="USD"/>
    <n v="1446739905"/>
    <x v="4066"/>
    <b v="0"/>
    <x v="501"/>
    <b v="0"/>
    <s v="theater/plays"/>
    <x v="2879"/>
    <e v="#DIV/0!"/>
    <x v="3"/>
    <x v="4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x v="4067"/>
    <b v="0"/>
    <x v="501"/>
    <b v="0"/>
    <s v="theater/musical"/>
    <x v="2879"/>
    <e v="#DIV/0!"/>
    <x v="3"/>
    <x v="20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x v="4068"/>
    <b v="0"/>
    <x v="501"/>
    <b v="0"/>
    <s v="theater/musical"/>
    <x v="2879"/>
    <e v="#DIV/0!"/>
    <x v="3"/>
    <x v="20"/>
  </r>
  <r>
    <n v="3874"/>
    <x v="4062"/>
    <s v="An exploration of arts, dance, music and theater bought to you by a talented team of performing arts enthusiasts - a FUNdraising event"/>
    <n v="620"/>
    <n v="0"/>
    <x v="1"/>
    <x v="11"/>
    <s v="NZD"/>
    <n v="1422061200"/>
    <x v="4069"/>
    <b v="0"/>
    <x v="501"/>
    <b v="0"/>
    <s v="theater/musical"/>
    <x v="2879"/>
    <e v="#DIV/0!"/>
    <x v="3"/>
    <x v="20"/>
  </r>
  <r>
    <n v="3875"/>
    <x v="4063"/>
    <s v="Det nystartede vÃ¦kstlagsteater NÃ¸rrebro Musicalteater's hÃ¥rrejsende opsÃ¦tning af horror-musicalen &quot;Sweeney Todd&quot;!"/>
    <n v="30000"/>
    <n v="0"/>
    <x v="1"/>
    <x v="15"/>
    <s v="DKK"/>
    <n v="1472896800"/>
    <x v="4070"/>
    <b v="0"/>
    <x v="501"/>
    <b v="0"/>
    <s v="theater/musical"/>
    <x v="2879"/>
    <e v="#DIV/0!"/>
    <x v="3"/>
    <x v="20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x v="4071"/>
    <b v="0"/>
    <x v="501"/>
    <b v="0"/>
    <s v="theater/musical"/>
    <x v="2879"/>
    <e v="#DIV/0!"/>
    <x v="3"/>
    <x v="20"/>
  </r>
  <r>
    <n v="3882"/>
    <x v="4065"/>
    <s v="A musical vision of the Faust tale... how he signed his soul to the devil Mephistopheles to find Lori, the love of his life."/>
    <n v="30000"/>
    <n v="0"/>
    <x v="1"/>
    <x v="6"/>
    <s v="AUD"/>
    <n v="1454281380"/>
    <x v="4072"/>
    <b v="0"/>
    <x v="501"/>
    <b v="0"/>
    <s v="theater/musical"/>
    <x v="2879"/>
    <e v="#DIV/0!"/>
    <x v="3"/>
    <x v="20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x v="4073"/>
    <b v="0"/>
    <x v="501"/>
    <b v="0"/>
    <s v="theater/musical"/>
    <x v="2879"/>
    <e v="#DIV/0!"/>
    <x v="3"/>
    <x v="20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x v="4074"/>
    <b v="0"/>
    <x v="501"/>
    <b v="0"/>
    <s v="theater/musical"/>
    <x v="2879"/>
    <e v="#DIV/0!"/>
    <x v="3"/>
    <x v="20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x v="4075"/>
    <b v="0"/>
    <x v="501"/>
    <b v="0"/>
    <s v="theater/musical"/>
    <x v="2879"/>
    <e v="#DIV/0!"/>
    <x v="3"/>
    <x v="20"/>
  </r>
  <r>
    <n v="3886"/>
    <x v="4069"/>
    <n v="1"/>
    <n v="10000"/>
    <n v="0"/>
    <x v="1"/>
    <x v="6"/>
    <s v="AUD"/>
    <n v="1418275702"/>
    <x v="4076"/>
    <b v="0"/>
    <x v="501"/>
    <b v="0"/>
    <s v="theater/musical"/>
    <x v="2879"/>
    <e v="#DIV/0!"/>
    <x v="3"/>
    <x v="20"/>
  </r>
  <r>
    <n v="3892"/>
    <x v="4070"/>
    <s v="Saloon owner Gertude Blum mistrusts all men and scorns love, but sailor Harry Bales' romantic dreams force her to face her tragic past."/>
    <n v="1000"/>
    <n v="0"/>
    <x v="3"/>
    <x v="0"/>
    <s v="USD"/>
    <n v="1408863600"/>
    <x v="4077"/>
    <b v="0"/>
    <x v="501"/>
    <b v="0"/>
    <s v="theater/plays"/>
    <x v="2879"/>
    <e v="#DIV/0!"/>
    <x v="3"/>
    <x v="4"/>
  </r>
  <r>
    <n v="3903"/>
    <x v="4071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78"/>
    <b v="0"/>
    <x v="501"/>
    <b v="0"/>
    <s v="theater/plays"/>
    <x v="2879"/>
    <e v="#DIV/0!"/>
    <x v="3"/>
    <x v="4"/>
  </r>
  <r>
    <n v="3916"/>
    <x v="4072"/>
    <s v="We're a small group of University students who need a little help making our final exam production the best product possible."/>
    <n v="2000"/>
    <n v="0"/>
    <x v="3"/>
    <x v="15"/>
    <s v="DKK"/>
    <n v="1464952752"/>
    <x v="4079"/>
    <b v="0"/>
    <x v="501"/>
    <b v="0"/>
    <s v="theater/plays"/>
    <x v="2879"/>
    <e v="#DIV/0!"/>
    <x v="3"/>
    <x v="4"/>
  </r>
  <r>
    <n v="3921"/>
    <x v="4073"/>
    <s v="CLTC are crowdfunding for our latest production - Joe Calarco's brilliant adaptation of Shakespeare's most loved tragedy."/>
    <n v="3000"/>
    <n v="0"/>
    <x v="3"/>
    <x v="1"/>
    <s v="GBP"/>
    <n v="1414346400"/>
    <x v="4080"/>
    <b v="0"/>
    <x v="501"/>
    <b v="0"/>
    <s v="theater/plays"/>
    <x v="2879"/>
    <e v="#DIV/0!"/>
    <x v="3"/>
    <x v="4"/>
  </r>
  <r>
    <n v="3930"/>
    <x v="4074"/>
    <s v="We are a new and exciting semi-pro  theatre company who will support &amp; hire local actors &amp; writers in Brisbane &amp; Queensland."/>
    <n v="10000"/>
    <n v="0"/>
    <x v="3"/>
    <x v="6"/>
    <s v="AUD"/>
    <n v="1459490400"/>
    <x v="4081"/>
    <b v="0"/>
    <x v="501"/>
    <b v="0"/>
    <s v="theater/plays"/>
    <x v="2879"/>
    <e v="#DIV/0!"/>
    <x v="3"/>
    <x v="4"/>
  </r>
  <r>
    <n v="3931"/>
    <x v="4075"/>
    <s v="An original stage play designed to bring to light the long-term effects on adult survivors of childhood sexual abuse. We do survive!"/>
    <n v="8000"/>
    <n v="0"/>
    <x v="3"/>
    <x v="0"/>
    <s v="USD"/>
    <n v="1441510707"/>
    <x v="4082"/>
    <b v="0"/>
    <x v="501"/>
    <b v="0"/>
    <s v="theater/plays"/>
    <x v="2879"/>
    <e v="#DIV/0!"/>
    <x v="3"/>
    <x v="4"/>
  </r>
  <r>
    <n v="3936"/>
    <x v="4076"/>
    <s v="This stage play is a true story about one woman's fight against breast cancer while still having to deal with the adversities of life."/>
    <n v="20000"/>
    <n v="0"/>
    <x v="3"/>
    <x v="0"/>
    <s v="USD"/>
    <n v="1480576720"/>
    <x v="4083"/>
    <b v="0"/>
    <x v="501"/>
    <b v="0"/>
    <s v="theater/plays"/>
    <x v="2879"/>
    <e v="#DIV/0!"/>
    <x v="3"/>
    <x v="4"/>
  </r>
  <r>
    <n v="3942"/>
    <x v="4077"/>
    <s v="In the 30's, two brothers, Benny and Phil, who go to the Arizona desert to be extras in a huge Biblical epic. Riotous comedy!"/>
    <n v="1200"/>
    <n v="0"/>
    <x v="3"/>
    <x v="0"/>
    <s v="USD"/>
    <n v="1434490914"/>
    <x v="4084"/>
    <b v="0"/>
    <x v="501"/>
    <b v="0"/>
    <s v="theater/plays"/>
    <x v="2879"/>
    <e v="#DIV/0!"/>
    <x v="3"/>
    <x v="4"/>
  </r>
  <r>
    <n v="3944"/>
    <x v="4078"/>
    <s v="My project is to finish writing all 38 of Shakespeare's Plays into shortened 15-20 minute Shortened versions and publish them in 1 year"/>
    <n v="5000"/>
    <n v="0"/>
    <x v="3"/>
    <x v="0"/>
    <s v="USD"/>
    <n v="1440690875"/>
    <x v="4085"/>
    <b v="0"/>
    <x v="501"/>
    <b v="0"/>
    <s v="theater/plays"/>
    <x v="2879"/>
    <e v="#DIV/0!"/>
    <x v="3"/>
    <x v="4"/>
  </r>
  <r>
    <n v="3948"/>
    <x v="4079"/>
    <s v="A group of 12 friends, separated by time, space, state borders and oceans want to head to London for the adventure of a lifetime."/>
    <n v="30000"/>
    <n v="0"/>
    <x v="3"/>
    <x v="6"/>
    <s v="AUD"/>
    <n v="1410076123"/>
    <x v="4086"/>
    <b v="0"/>
    <x v="501"/>
    <b v="0"/>
    <s v="theater/plays"/>
    <x v="2879"/>
    <e v="#DIV/0!"/>
    <x v="3"/>
    <x v="4"/>
  </r>
  <r>
    <n v="3953"/>
    <x v="4080"/>
    <s v="Actors and actresses are needed to help me create a stage play. A stage play needs to be adapted from the book I wrote."/>
    <n v="17600"/>
    <n v="0"/>
    <x v="3"/>
    <x v="0"/>
    <s v="USD"/>
    <n v="1469834940"/>
    <x v="4087"/>
    <b v="0"/>
    <x v="501"/>
    <b v="0"/>
    <s v="theater/plays"/>
    <x v="2879"/>
    <e v="#DIV/0!"/>
    <x v="3"/>
    <x v="4"/>
  </r>
  <r>
    <n v="3954"/>
    <x v="4081"/>
    <s v="Despite hunger and conditions of a Calcutta slum, the people there know that life is precious. They have named it â€˜City of Joy.â€™"/>
    <n v="25000"/>
    <n v="0"/>
    <x v="3"/>
    <x v="7"/>
    <s v="CAD"/>
    <n v="1405352264"/>
    <x v="4088"/>
    <b v="0"/>
    <x v="501"/>
    <b v="0"/>
    <s v="theater/plays"/>
    <x v="2879"/>
    <e v="#DIV/0!"/>
    <x v="3"/>
    <x v="4"/>
  </r>
  <r>
    <n v="3956"/>
    <x v="4082"/>
    <s v="This saucy stage play chronicles the highs and lows of my life involving gangs, drugs and prison. The story is a transforming ministry."/>
    <n v="5500"/>
    <n v="0"/>
    <x v="3"/>
    <x v="0"/>
    <s v="USD"/>
    <n v="1461543600"/>
    <x v="4089"/>
    <b v="0"/>
    <x v="501"/>
    <b v="0"/>
    <s v="theater/plays"/>
    <x v="2879"/>
    <e v="#DIV/0!"/>
    <x v="3"/>
    <x v="4"/>
  </r>
  <r>
    <n v="3963"/>
    <x v="4083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90"/>
    <b v="0"/>
    <x v="501"/>
    <b v="0"/>
    <s v="theater/plays"/>
    <x v="2879"/>
    <e v="#DIV/0!"/>
    <x v="3"/>
    <x v="4"/>
  </r>
  <r>
    <n v="3975"/>
    <x v="4084"/>
    <s v="Four homeless Key West men are to be given a boat, but fates twist until only the moon and mangroves witness their earthly demise."/>
    <n v="678"/>
    <n v="0"/>
    <x v="3"/>
    <x v="0"/>
    <s v="USD"/>
    <n v="1468442898"/>
    <x v="4091"/>
    <b v="0"/>
    <x v="501"/>
    <b v="0"/>
    <s v="theater/plays"/>
    <x v="2879"/>
    <e v="#DIV/0!"/>
    <x v="3"/>
    <x v="4"/>
  </r>
  <r>
    <n v="3989"/>
    <x v="4085"/>
    <s v="I love to write. I have written and published my first book and everyone that read it enjoyed it. My dream is to one day write movies"/>
    <n v="3000"/>
    <n v="0"/>
    <x v="3"/>
    <x v="0"/>
    <s v="USD"/>
    <n v="1447009181"/>
    <x v="4092"/>
    <b v="0"/>
    <x v="501"/>
    <b v="0"/>
    <s v="theater/plays"/>
    <x v="2879"/>
    <e v="#DIV/0!"/>
    <x v="3"/>
    <x v="4"/>
  </r>
  <r>
    <n v="3997"/>
    <x v="4086"/>
    <s v="We aim to produce a Professional Published Play for two days in October 2015 on Fri 30th &amp; Sat 31st with three performances in total."/>
    <n v="3000"/>
    <n v="0"/>
    <x v="3"/>
    <x v="1"/>
    <s v="GBP"/>
    <n v="1428222221"/>
    <x v="4093"/>
    <b v="0"/>
    <x v="501"/>
    <b v="0"/>
    <s v="theater/plays"/>
    <x v="2879"/>
    <e v="#DIV/0!"/>
    <x v="3"/>
    <x v="4"/>
  </r>
  <r>
    <n v="4012"/>
    <x v="4087"/>
    <s v="LEELA IS A 14 YEAR OLD GIRL. JONAH IS A 56 YEAR OLD MAN. IT'S BEEN GOING ON FOR 3 YEARS. HERE COMES THE NIGHT OF VIOLENT RECKONING."/>
    <n v="575"/>
    <n v="0"/>
    <x v="3"/>
    <x v="1"/>
    <s v="GBP"/>
    <n v="1430571849"/>
    <x v="4094"/>
    <b v="0"/>
    <x v="501"/>
    <b v="0"/>
    <s v="theater/plays"/>
    <x v="2879"/>
    <e v="#DIV/0!"/>
    <x v="3"/>
    <x v="4"/>
  </r>
  <r>
    <n v="4014"/>
    <x v="4088"/>
    <s v="I am trying to put together a ministry theater company for junior / high schoolers that which puts on free shows in the SoCal area."/>
    <n v="9000"/>
    <n v="0"/>
    <x v="3"/>
    <x v="0"/>
    <s v="USD"/>
    <n v="1457157269"/>
    <x v="4095"/>
    <b v="0"/>
    <x v="501"/>
    <b v="0"/>
    <s v="theater/plays"/>
    <x v="2879"/>
    <e v="#DIV/0!"/>
    <x v="3"/>
    <x v="4"/>
  </r>
  <r>
    <n v="4023"/>
    <x v="4089"/>
    <s v="An original gospel stage play that explores the pain and hurt caused by those who struggle to forgive others!"/>
    <n v="7000"/>
    <n v="0"/>
    <x v="3"/>
    <x v="0"/>
    <s v="USD"/>
    <n v="1458860363"/>
    <x v="4096"/>
    <b v="0"/>
    <x v="501"/>
    <b v="0"/>
    <s v="theater/plays"/>
    <x v="2879"/>
    <e v="#DIV/0!"/>
    <x v="3"/>
    <x v="4"/>
  </r>
  <r>
    <n v="4026"/>
    <x v="4090"/>
    <s v="This is a play that voices that stories of the black experience in America using spoken word, song and dance."/>
    <n v="4000"/>
    <n v="0"/>
    <x v="3"/>
    <x v="0"/>
    <s v="USD"/>
    <n v="1449247439"/>
    <x v="4097"/>
    <b v="0"/>
    <x v="501"/>
    <b v="0"/>
    <s v="theater/plays"/>
    <x v="2879"/>
    <e v="#DIV/0!"/>
    <x v="3"/>
    <x v="4"/>
  </r>
  <r>
    <n v="4029"/>
    <x v="4091"/>
    <s v="A theater complex that educates as we entertain.  We will provide shows that inspire and theater classes that motivate."/>
    <n v="20000"/>
    <n v="0"/>
    <x v="3"/>
    <x v="0"/>
    <s v="USD"/>
    <n v="1450053370"/>
    <x v="4098"/>
    <b v="0"/>
    <x v="501"/>
    <b v="0"/>
    <s v="theater/plays"/>
    <x v="2879"/>
    <e v="#DIV/0!"/>
    <x v="3"/>
    <x v="4"/>
  </r>
  <r>
    <n v="4031"/>
    <x v="4092"/>
    <s v="HeARTistry's contemporary production of As You Like It epitomizes the wit and eloquence of William Shakespeare for a modern audience."/>
    <n v="5000"/>
    <n v="0"/>
    <x v="3"/>
    <x v="0"/>
    <s v="USD"/>
    <n v="1418914964"/>
    <x v="4099"/>
    <b v="0"/>
    <x v="501"/>
    <b v="0"/>
    <s v="theater/plays"/>
    <x v="2879"/>
    <e v="#DIV/0!"/>
    <x v="3"/>
    <x v="4"/>
  </r>
  <r>
    <n v="4043"/>
    <x v="4093"/>
    <s v="This could be my last play, need to bring my son out to see it before it's over.  Need to fly him here from BC"/>
    <n v="300"/>
    <n v="0"/>
    <x v="3"/>
    <x v="7"/>
    <s v="CAD"/>
    <n v="1416524325"/>
    <x v="4100"/>
    <b v="0"/>
    <x v="501"/>
    <b v="0"/>
    <s v="theater/plays"/>
    <x v="2879"/>
    <e v="#DIV/0!"/>
    <x v="3"/>
    <x v="4"/>
  </r>
  <r>
    <n v="4051"/>
    <x v="4094"/>
    <s v="It is a heart-breaking life story of Wu family who tries to preserve the gem of Chinese Kun Opera through generations."/>
    <n v="500"/>
    <n v="0"/>
    <x v="3"/>
    <x v="0"/>
    <s v="USD"/>
    <n v="1399618380"/>
    <x v="4101"/>
    <b v="0"/>
    <x v="501"/>
    <b v="0"/>
    <s v="theater/plays"/>
    <x v="2879"/>
    <e v="#DIV/0!"/>
    <x v="3"/>
    <x v="4"/>
  </r>
  <r>
    <n v="4054"/>
    <x v="4095"/>
    <s v="I love you,he said,then he kissed her as her tears fell down.It was my fault but make up will fix it&quot;she replied,then he hit her again!"/>
    <n v="8880"/>
    <n v="0"/>
    <x v="3"/>
    <x v="0"/>
    <s v="USD"/>
    <n v="1475294400"/>
    <x v="4102"/>
    <b v="0"/>
    <x v="501"/>
    <b v="0"/>
    <s v="theater/plays"/>
    <x v="2879"/>
    <e v="#DIV/0!"/>
    <x v="3"/>
    <x v="4"/>
  </r>
  <r>
    <n v="4061"/>
    <x v="4096"/>
    <s v="SKYLAR'S SYNDROME is a tremendous psychodrama by master playwright Gavin Kayner!"/>
    <n v="525"/>
    <n v="0"/>
    <x v="3"/>
    <x v="0"/>
    <s v="USD"/>
    <n v="1461205423"/>
    <x v="4103"/>
    <b v="0"/>
    <x v="501"/>
    <b v="0"/>
    <s v="theater/plays"/>
    <x v="2879"/>
    <e v="#DIV/0!"/>
    <x v="3"/>
    <x v="4"/>
  </r>
  <r>
    <n v="4071"/>
    <x v="4097"/>
    <s v="ExÃ¡men final de alumnos del Centro de CapacitaciÃ³n de la ANDA. Son extractos de obras: El JardÃ­n de los CerezoS, Madre Coraje y Casa"/>
    <n v="20000"/>
    <n v="0"/>
    <x v="3"/>
    <x v="18"/>
    <s v="MXN"/>
    <n v="1482779931"/>
    <x v="4104"/>
    <b v="0"/>
    <x v="501"/>
    <b v="0"/>
    <s v="theater/plays"/>
    <x v="2879"/>
    <e v="#DIV/0!"/>
    <x v="3"/>
    <x v="4"/>
  </r>
  <r>
    <n v="4076"/>
    <x v="4098"/>
    <s v="A play to raise awareness about the effects of mental illness on a military family in the Cold War area."/>
    <n v="700"/>
    <n v="0"/>
    <x v="3"/>
    <x v="0"/>
    <s v="USD"/>
    <n v="1413921060"/>
    <x v="4105"/>
    <b v="0"/>
    <x v="501"/>
    <b v="0"/>
    <s v="theater/plays"/>
    <x v="2879"/>
    <e v="#DIV/0!"/>
    <x v="3"/>
    <x v="4"/>
  </r>
  <r>
    <n v="4078"/>
    <x v="4099"/>
    <s v="Theatre Memoire are a High Wycombe based theatre company. Performing plays about multi-culturalism and interconectedness."/>
    <n v="250"/>
    <n v="0"/>
    <x v="3"/>
    <x v="1"/>
    <s v="GBP"/>
    <n v="1485543242"/>
    <x v="4106"/>
    <b v="0"/>
    <x v="501"/>
    <b v="0"/>
    <s v="theater/plays"/>
    <x v="2879"/>
    <e v="#DIV/0!"/>
    <x v="3"/>
    <x v="4"/>
  </r>
  <r>
    <n v="4080"/>
    <x v="4100"/>
    <s v="&quot;Uncommonnotion&quot;. is a collections of short humors stories, I want to develop into plays, interest has been shown in this idea."/>
    <n v="3000"/>
    <n v="0"/>
    <x v="3"/>
    <x v="0"/>
    <s v="USD"/>
    <n v="1465930440"/>
    <x v="4107"/>
    <b v="0"/>
    <x v="501"/>
    <b v="0"/>
    <s v="theater/plays"/>
    <x v="2879"/>
    <e v="#DIV/0!"/>
    <x v="3"/>
    <x v="4"/>
  </r>
  <r>
    <n v="4087"/>
    <x v="4101"/>
    <s v="Comedy Stage Play"/>
    <n v="9600"/>
    <n v="0"/>
    <x v="3"/>
    <x v="0"/>
    <s v="USD"/>
    <n v="1468777786"/>
    <x v="4108"/>
    <b v="0"/>
    <x v="501"/>
    <b v="0"/>
    <s v="theater/plays"/>
    <x v="2879"/>
    <e v="#DIV/0!"/>
    <x v="3"/>
    <x v="4"/>
  </r>
  <r>
    <n v="4097"/>
    <x v="4102"/>
    <s v="And There Was War is a play, a biblical narrative deeply entrenched in the concepts of the great controversy between Good and Evil!"/>
    <n v="10000"/>
    <n v="0"/>
    <x v="3"/>
    <x v="1"/>
    <s v="GBP"/>
    <n v="1454284500"/>
    <x v="4109"/>
    <b v="0"/>
    <x v="501"/>
    <b v="0"/>
    <s v="theater/plays"/>
    <x v="2879"/>
    <e v="#DIV/0!"/>
    <x v="3"/>
    <x v="4"/>
  </r>
  <r>
    <n v="4098"/>
    <x v="4103"/>
    <s v="Community Youth play, written by and performed by the youth about finding joy in the simple things in life"/>
    <n v="75000"/>
    <n v="0"/>
    <x v="3"/>
    <x v="0"/>
    <s v="USD"/>
    <n v="1465060797"/>
    <x v="4110"/>
    <b v="0"/>
    <x v="501"/>
    <b v="0"/>
    <s v="theater/plays"/>
    <x v="2879"/>
    <e v="#DIV/0!"/>
    <x v="3"/>
    <x v="4"/>
  </r>
  <r>
    <n v="4100"/>
    <x v="4104"/>
    <s v="How does war change a family?  A peek into one family's kitchen as their soldier fights in Iraq."/>
    <n v="270"/>
    <n v="0"/>
    <x v="3"/>
    <x v="0"/>
    <s v="USD"/>
    <n v="1414205990"/>
    <x v="4111"/>
    <b v="0"/>
    <x v="501"/>
    <b v="0"/>
    <s v="theater/plays"/>
    <x v="2879"/>
    <e v="#DIV/0!"/>
    <x v="3"/>
    <x v="4"/>
  </r>
  <r>
    <n v="4101"/>
    <x v="4105"/>
    <s v="This is a Comedic Story about a young boy who saw the image of the perfect woman and from that point searched for someone similar"/>
    <n v="600"/>
    <n v="0"/>
    <x v="3"/>
    <x v="0"/>
    <s v="USD"/>
    <n v="1485380482"/>
    <x v="4112"/>
    <b v="0"/>
    <x v="501"/>
    <b v="0"/>
    <s v="theater/plays"/>
    <x v="2879"/>
    <e v="#DIV/0!"/>
    <x v="3"/>
    <x v="4"/>
  </r>
  <r>
    <n v="4109"/>
    <x v="4106"/>
    <s v="Jack the Lad - a new play that explores how far the boundaries of friendship will stretch when morality and loyalties clash."/>
    <n v="500"/>
    <n v="0"/>
    <x v="3"/>
    <x v="1"/>
    <s v="GBP"/>
    <n v="1448805404"/>
    <x v="4113"/>
    <b v="0"/>
    <x v="501"/>
    <b v="0"/>
    <s v="theater/plays"/>
    <x v="2879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x v="1"/>
    <x v="1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x v="2"/>
    <x v="2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x v="3"/>
    <x v="3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x v="4"/>
    <x v="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x v="5"/>
    <x v="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x v="6"/>
    <x v="6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x v="7"/>
    <x v="7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x v="8"/>
    <x v="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x v="9"/>
    <x v="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x v="10"/>
    <x v="1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x v="11"/>
    <x v="11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x v="12"/>
    <x v="12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x v="13"/>
    <x v="1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x v="14"/>
    <x v="14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x v="15"/>
    <x v="15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x v="16"/>
    <x v="16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x v="17"/>
    <x v="17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x v="18"/>
    <x v="18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x v="19"/>
    <x v="19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x v="20"/>
    <x v="2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x v="21"/>
    <x v="2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x v="22"/>
    <x v="22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x v="23"/>
    <x v="23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x v="24"/>
    <x v="2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x v="25"/>
    <x v="25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x v="26"/>
    <x v="26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x v="27"/>
    <x v="2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x v="28"/>
    <x v="2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x v="29"/>
    <x v="29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x v="30"/>
    <x v="30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x v="31"/>
    <x v="31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x v="32"/>
    <x v="32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x v="33"/>
    <x v="33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x v="34"/>
    <x v="34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x v="35"/>
    <x v="35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x v="36"/>
    <x v="36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x v="37"/>
    <x v="37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x v="38"/>
    <x v="38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x v="39"/>
    <x v="39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x v="40"/>
    <x v="40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x v="41"/>
    <x v="41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x v="42"/>
    <x v="42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x v="43"/>
    <x v="43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x v="44"/>
    <x v="44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x v="45"/>
    <x v="45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x v="46"/>
    <x v="46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x v="47"/>
    <x v="47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x v="48"/>
    <x v="48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x v="49"/>
    <x v="49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x v="50"/>
    <x v="5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x v="51"/>
    <x v="51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x v="52"/>
    <x v="52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x v="53"/>
    <x v="53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x v="54"/>
    <x v="54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x v="55"/>
    <x v="55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x v="56"/>
    <x v="5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x v="57"/>
    <x v="57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x v="58"/>
    <x v="58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x v="59"/>
    <x v="59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x v="60"/>
    <x v="60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x v="61"/>
    <x v="61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x v="62"/>
    <x v="62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x v="63"/>
    <x v="63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x v="64"/>
    <x v="64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x v="65"/>
    <x v="65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x v="66"/>
    <x v="66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x v="67"/>
    <x v="67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x v="68"/>
    <x v="68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x v="69"/>
    <x v="69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x v="70"/>
    <x v="70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x v="71"/>
    <x v="7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x v="72"/>
    <x v="7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x v="73"/>
    <x v="73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x v="74"/>
    <x v="7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x v="75"/>
    <x v="75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x v="76"/>
    <x v="76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x v="77"/>
    <x v="77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x v="78"/>
    <x v="78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x v="79"/>
    <x v="79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x v="80"/>
    <x v="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x v="81"/>
    <x v="81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x v="82"/>
    <x v="8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x v="83"/>
    <x v="8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x v="84"/>
    <x v="84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x v="85"/>
    <x v="85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x v="86"/>
    <x v="86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x v="87"/>
    <x v="8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x v="88"/>
    <x v="88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x v="89"/>
    <x v="8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x v="90"/>
    <x v="90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x v="91"/>
    <x v="91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x v="92"/>
    <x v="92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x v="93"/>
    <x v="93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x v="94"/>
    <x v="94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x v="95"/>
    <x v="95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x v="96"/>
    <x v="96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x v="97"/>
    <x v="97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x v="98"/>
    <x v="98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x v="99"/>
    <x v="99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x v="100"/>
    <x v="100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x v="101"/>
    <x v="101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x v="102"/>
    <x v="10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x v="103"/>
    <x v="103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x v="104"/>
    <x v="104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x v="105"/>
    <x v="105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x v="106"/>
    <x v="1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x v="107"/>
    <x v="107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x v="108"/>
    <x v="108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x v="109"/>
    <x v="109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x v="110"/>
    <x v="11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x v="111"/>
    <x v="111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x v="112"/>
    <x v="11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x v="113"/>
    <x v="11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x v="114"/>
    <x v="114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x v="115"/>
    <x v="115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x v="116"/>
    <x v="116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x v="117"/>
    <x v="117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x v="118"/>
    <x v="11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x v="119"/>
    <x v="119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x v="120"/>
    <x v="12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x v="121"/>
    <x v="121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x v="122"/>
    <x v="122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x v="123"/>
    <x v="123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x v="124"/>
    <x v="124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x v="125"/>
    <x v="125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x v="126"/>
    <x v="126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x v="127"/>
    <x v="12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x v="128"/>
    <x v="128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x v="129"/>
    <x v="129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x v="130"/>
    <x v="130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x v="131"/>
    <x v="131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x v="132"/>
    <x v="132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x v="133"/>
    <x v="13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x v="134"/>
    <x v="13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x v="135"/>
    <x v="135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x v="136"/>
    <x v="13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x v="137"/>
    <x v="137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x v="138"/>
    <x v="13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x v="139"/>
    <x v="1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x v="140"/>
    <x v="140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x v="141"/>
    <x v="141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x v="142"/>
    <x v="142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x v="143"/>
    <x v="143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x v="144"/>
    <x v="144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x v="145"/>
    <x v="145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x v="146"/>
    <x v="146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x v="147"/>
    <x v="147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x v="148"/>
    <x v="148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x v="149"/>
    <x v="149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x v="150"/>
    <x v="150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x v="151"/>
    <x v="151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x v="152"/>
    <x v="152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x v="153"/>
    <x v="153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x v="154"/>
    <x v="154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x v="155"/>
    <x v="155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x v="156"/>
    <x v="156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x v="157"/>
    <x v="157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x v="158"/>
    <x v="158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x v="159"/>
    <x v="159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x v="160"/>
    <x v="16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x v="161"/>
    <x v="161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x v="162"/>
    <x v="162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x v="163"/>
    <x v="16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x v="164"/>
    <x v="16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x v="165"/>
    <x v="165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x v="166"/>
    <x v="166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x v="167"/>
    <x v="167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x v="168"/>
    <x v="168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x v="169"/>
    <x v="169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x v="170"/>
    <x v="170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x v="171"/>
    <x v="171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x v="172"/>
    <x v="172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x v="173"/>
    <x v="173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x v="174"/>
    <x v="17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x v="175"/>
    <x v="175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x v="176"/>
    <x v="176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x v="177"/>
    <x v="177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x v="178"/>
    <x v="178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x v="179"/>
    <x v="179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x v="180"/>
    <x v="180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x v="181"/>
    <x v="18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x v="182"/>
    <x v="182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x v="183"/>
    <x v="183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x v="184"/>
    <x v="1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x v="185"/>
    <x v="1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x v="186"/>
    <x v="186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x v="187"/>
    <x v="187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x v="188"/>
    <x v="18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x v="189"/>
    <x v="189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x v="190"/>
    <x v="190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x v="191"/>
    <x v="191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x v="192"/>
    <x v="192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x v="193"/>
    <x v="193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x v="194"/>
    <x v="194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x v="195"/>
    <x v="19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x v="196"/>
    <x v="196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x v="197"/>
    <x v="1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x v="198"/>
    <x v="198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x v="199"/>
    <x v="199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x v="200"/>
    <x v="200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x v="201"/>
    <x v="20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x v="202"/>
    <x v="202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x v="203"/>
    <x v="203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x v="204"/>
    <x v="204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x v="205"/>
    <x v="205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x v="206"/>
    <x v="206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x v="207"/>
    <x v="207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x v="208"/>
    <x v="208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x v="209"/>
    <x v="209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x v="210"/>
    <x v="210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x v="211"/>
    <x v="211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x v="212"/>
    <x v="212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x v="213"/>
    <x v="213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x v="214"/>
    <x v="214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x v="215"/>
    <x v="215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x v="216"/>
    <x v="2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x v="217"/>
    <x v="217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x v="218"/>
    <x v="218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x v="219"/>
    <x v="219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x v="220"/>
    <x v="220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x v="221"/>
    <x v="22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x v="222"/>
    <x v="222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x v="223"/>
    <x v="223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x v="224"/>
    <x v="224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x v="225"/>
    <x v="225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x v="226"/>
    <x v="226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x v="227"/>
    <x v="227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x v="228"/>
    <x v="228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x v="229"/>
    <x v="229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x v="230"/>
    <x v="230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x v="231"/>
    <x v="231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x v="232"/>
    <x v="232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x v="233"/>
    <x v="23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x v="234"/>
    <x v="234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x v="235"/>
    <x v="23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x v="236"/>
    <x v="236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x v="237"/>
    <x v="237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x v="238"/>
    <x v="238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x v="239"/>
    <x v="239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x v="240"/>
    <x v="240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x v="241"/>
    <x v="241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x v="242"/>
    <x v="242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x v="243"/>
    <x v="243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x v="244"/>
    <x v="244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x v="245"/>
    <x v="245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x v="246"/>
    <x v="246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x v="247"/>
    <x v="247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x v="248"/>
    <x v="248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x v="249"/>
    <x v="249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x v="250"/>
    <x v="25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x v="251"/>
    <x v="251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x v="252"/>
    <x v="252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x v="253"/>
    <x v="253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x v="254"/>
    <x v="254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x v="255"/>
    <x v="255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x v="256"/>
    <x v="25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x v="257"/>
    <x v="257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x v="258"/>
    <x v="258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x v="259"/>
    <x v="259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x v="260"/>
    <x v="26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x v="261"/>
    <x v="261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x v="262"/>
    <x v="26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x v="263"/>
    <x v="263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x v="264"/>
    <x v="264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x v="265"/>
    <x v="265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x v="266"/>
    <x v="26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x v="267"/>
    <x v="267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x v="268"/>
    <x v="268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x v="269"/>
    <x v="269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x v="270"/>
    <x v="27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x v="271"/>
    <x v="271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x v="272"/>
    <x v="272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x v="273"/>
    <x v="273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x v="274"/>
    <x v="274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x v="275"/>
    <x v="275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x v="276"/>
    <x v="276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x v="277"/>
    <x v="277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x v="278"/>
    <x v="278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x v="279"/>
    <x v="279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x v="280"/>
    <x v="280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x v="281"/>
    <x v="28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x v="282"/>
    <x v="28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x v="283"/>
    <x v="28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x v="284"/>
    <x v="284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x v="285"/>
    <x v="285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x v="286"/>
    <x v="286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x v="287"/>
    <x v="287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x v="288"/>
    <x v="288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x v="289"/>
    <x v="289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x v="290"/>
    <x v="290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x v="291"/>
    <x v="291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x v="292"/>
    <x v="292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x v="293"/>
    <x v="293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x v="294"/>
    <x v="294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x v="295"/>
    <x v="295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x v="296"/>
    <x v="29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x v="297"/>
    <x v="297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x v="298"/>
    <x v="298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x v="299"/>
    <x v="299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x v="300"/>
    <x v="300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x v="301"/>
    <x v="301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x v="302"/>
    <x v="302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x v="303"/>
    <x v="303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x v="304"/>
    <x v="304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x v="305"/>
    <x v="305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x v="306"/>
    <x v="306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x v="307"/>
    <x v="307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x v="308"/>
    <x v="308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x v="309"/>
    <x v="309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x v="310"/>
    <x v="310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x v="311"/>
    <x v="311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x v="312"/>
    <x v="312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x v="313"/>
    <x v="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x v="314"/>
    <x v="314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x v="315"/>
    <x v="315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x v="316"/>
    <x v="316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x v="317"/>
    <x v="317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x v="318"/>
    <x v="318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x v="319"/>
    <x v="319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x v="320"/>
    <x v="320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x v="321"/>
    <x v="321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x v="322"/>
    <x v="322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x v="323"/>
    <x v="323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x v="324"/>
    <x v="324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x v="325"/>
    <x v="325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x v="326"/>
    <x v="326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x v="327"/>
    <x v="327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x v="328"/>
    <x v="328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x v="329"/>
    <x v="329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x v="330"/>
    <x v="330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x v="331"/>
    <x v="33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x v="332"/>
    <x v="33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x v="333"/>
    <x v="333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x v="334"/>
    <x v="33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x v="335"/>
    <x v="305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x v="336"/>
    <x v="33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x v="337"/>
    <x v="33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x v="338"/>
    <x v="337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x v="339"/>
    <x v="338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x v="340"/>
    <x v="339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x v="341"/>
    <x v="340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x v="342"/>
    <x v="341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x v="343"/>
    <x v="34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x v="344"/>
    <x v="343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x v="345"/>
    <x v="344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x v="346"/>
    <x v="345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x v="347"/>
    <x v="346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x v="348"/>
    <x v="347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x v="349"/>
    <x v="34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x v="350"/>
    <x v="3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x v="351"/>
    <x v="350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x v="352"/>
    <x v="351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x v="353"/>
    <x v="352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x v="354"/>
    <x v="353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x v="355"/>
    <x v="354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x v="356"/>
    <x v="3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x v="357"/>
    <x v="356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x v="358"/>
    <x v="357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x v="359"/>
    <x v="358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x v="360"/>
    <x v="359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x v="361"/>
    <x v="360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x v="362"/>
    <x v="361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x v="363"/>
    <x v="362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x v="364"/>
    <x v="363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x v="365"/>
    <x v="364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x v="366"/>
    <x v="365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x v="367"/>
    <x v="366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x v="368"/>
    <x v="367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x v="369"/>
    <x v="368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x v="370"/>
    <x v="369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x v="371"/>
    <x v="370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x v="372"/>
    <x v="371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x v="373"/>
    <x v="372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x v="374"/>
    <x v="373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x v="375"/>
    <x v="374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x v="376"/>
    <x v="375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x v="377"/>
    <x v="376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x v="378"/>
    <x v="377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x v="379"/>
    <x v="37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x v="380"/>
    <x v="379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x v="381"/>
    <x v="380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x v="382"/>
    <x v="381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x v="383"/>
    <x v="382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x v="384"/>
    <x v="38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x v="385"/>
    <x v="384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x v="386"/>
    <x v="385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x v="387"/>
    <x v="386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x v="388"/>
    <x v="387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x v="389"/>
    <x v="388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x v="390"/>
    <x v="3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x v="391"/>
    <x v="390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x v="392"/>
    <x v="391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x v="393"/>
    <x v="392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x v="394"/>
    <x v="393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x v="395"/>
    <x v="394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x v="396"/>
    <x v="395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x v="397"/>
    <x v="396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x v="398"/>
    <x v="397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x v="399"/>
    <x v="398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x v="400"/>
    <x v="399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x v="401"/>
    <x v="400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x v="402"/>
    <x v="401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x v="403"/>
    <x v="402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x v="404"/>
    <x v="403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x v="405"/>
    <x v="404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x v="406"/>
    <x v="405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x v="407"/>
    <x v="406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x v="408"/>
    <x v="40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x v="409"/>
    <x v="408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x v="410"/>
    <x v="409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x v="411"/>
    <x v="410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x v="412"/>
    <x v="411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x v="413"/>
    <x v="412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x v="414"/>
    <x v="413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x v="415"/>
    <x v="414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x v="416"/>
    <x v="415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x v="417"/>
    <x v="4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x v="418"/>
    <x v="417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x v="419"/>
    <x v="418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x v="420"/>
    <x v="419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x v="421"/>
    <x v="42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x v="422"/>
    <x v="42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x v="423"/>
    <x v="42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x v="424"/>
    <x v="42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x v="425"/>
    <x v="424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x v="426"/>
    <x v="42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x v="427"/>
    <x v="426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x v="428"/>
    <x v="427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x v="429"/>
    <x v="428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x v="430"/>
    <x v="429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x v="431"/>
    <x v="430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x v="432"/>
    <x v="43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x v="433"/>
    <x v="432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x v="434"/>
    <x v="433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x v="435"/>
    <x v="434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x v="436"/>
    <x v="435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x v="437"/>
    <x v="436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x v="438"/>
    <x v="437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x v="439"/>
    <x v="438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x v="440"/>
    <x v="439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x v="441"/>
    <x v="440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x v="442"/>
    <x v="441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x v="443"/>
    <x v="442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x v="444"/>
    <x v="443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x v="445"/>
    <x v="444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x v="446"/>
    <x v="445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x v="447"/>
    <x v="446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x v="448"/>
    <x v="447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x v="449"/>
    <x v="44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x v="450"/>
    <x v="449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x v="451"/>
    <x v="450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x v="452"/>
    <x v="45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x v="453"/>
    <x v="452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x v="454"/>
    <x v="453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x v="455"/>
    <x v="454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x v="456"/>
    <x v="455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x v="457"/>
    <x v="45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x v="458"/>
    <x v="457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x v="459"/>
    <x v="458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x v="460"/>
    <x v="459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x v="461"/>
    <x v="460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x v="462"/>
    <x v="461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x v="463"/>
    <x v="462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x v="464"/>
    <x v="463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x v="465"/>
    <x v="464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x v="466"/>
    <x v="465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x v="467"/>
    <x v="466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x v="468"/>
    <x v="467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x v="469"/>
    <x v="468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x v="470"/>
    <x v="469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x v="471"/>
    <x v="470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x v="472"/>
    <x v="471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x v="473"/>
    <x v="472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x v="474"/>
    <x v="473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x v="475"/>
    <x v="474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x v="476"/>
    <x v="475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x v="477"/>
    <x v="476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x v="478"/>
    <x v="477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x v="479"/>
    <x v="478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x v="480"/>
    <x v="479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x v="481"/>
    <x v="4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x v="482"/>
    <x v="481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x v="483"/>
    <x v="482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x v="484"/>
    <x v="483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x v="485"/>
    <x v="484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x v="486"/>
    <x v="485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x v="487"/>
    <x v="486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x v="488"/>
    <x v="487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x v="489"/>
    <x v="48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x v="490"/>
    <x v="489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x v="491"/>
    <x v="4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x v="492"/>
    <x v="49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x v="493"/>
    <x v="492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x v="494"/>
    <x v="4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x v="495"/>
    <x v="494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x v="496"/>
    <x v="495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x v="497"/>
    <x v="496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x v="498"/>
    <x v="497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x v="499"/>
    <x v="498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x v="500"/>
    <x v="499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x v="501"/>
    <x v="500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x v="502"/>
    <x v="501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x v="503"/>
    <x v="502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x v="504"/>
    <x v="503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x v="505"/>
    <x v="504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x v="506"/>
    <x v="505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x v="507"/>
    <x v="506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x v="508"/>
    <x v="507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x v="509"/>
    <x v="508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x v="510"/>
    <x v="509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x v="511"/>
    <x v="510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x v="512"/>
    <x v="51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x v="513"/>
    <x v="51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x v="514"/>
    <x v="513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x v="515"/>
    <x v="514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x v="516"/>
    <x v="515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x v="517"/>
    <x v="51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x v="518"/>
    <x v="517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x v="519"/>
    <x v="518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x v="520"/>
    <x v="519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x v="521"/>
    <x v="520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x v="522"/>
    <x v="521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x v="523"/>
    <x v="522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x v="524"/>
    <x v="523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x v="525"/>
    <x v="524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x v="526"/>
    <x v="525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x v="527"/>
    <x v="526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x v="528"/>
    <x v="527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x v="529"/>
    <x v="52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x v="530"/>
    <x v="529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x v="531"/>
    <x v="53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x v="532"/>
    <x v="531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x v="533"/>
    <x v="53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x v="534"/>
    <x v="533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x v="535"/>
    <x v="534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x v="536"/>
    <x v="5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x v="537"/>
    <x v="536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x v="538"/>
    <x v="537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x v="539"/>
    <x v="538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x v="540"/>
    <x v="539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x v="541"/>
    <x v="540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x v="542"/>
    <x v="541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x v="543"/>
    <x v="542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x v="544"/>
    <x v="543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x v="545"/>
    <x v="544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x v="546"/>
    <x v="545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x v="547"/>
    <x v="546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x v="548"/>
    <x v="547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x v="549"/>
    <x v="54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x v="550"/>
    <x v="54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x v="551"/>
    <x v="550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x v="552"/>
    <x v="55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x v="553"/>
    <x v="552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x v="554"/>
    <x v="553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x v="555"/>
    <x v="554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x v="556"/>
    <x v="555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x v="557"/>
    <x v="556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x v="558"/>
    <x v="557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x v="559"/>
    <x v="558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x v="560"/>
    <x v="559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x v="561"/>
    <x v="560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x v="562"/>
    <x v="561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x v="563"/>
    <x v="56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x v="564"/>
    <x v="563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x v="565"/>
    <x v="564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x v="566"/>
    <x v="565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x v="567"/>
    <x v="566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x v="568"/>
    <x v="567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x v="569"/>
    <x v="568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x v="570"/>
    <x v="569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x v="571"/>
    <x v="570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x v="572"/>
    <x v="571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x v="573"/>
    <x v="572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x v="574"/>
    <x v="573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x v="575"/>
    <x v="574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x v="576"/>
    <x v="575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x v="577"/>
    <x v="576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x v="578"/>
    <x v="577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x v="579"/>
    <x v="578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x v="580"/>
    <x v="579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x v="581"/>
    <x v="58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x v="582"/>
    <x v="581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x v="583"/>
    <x v="582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x v="584"/>
    <x v="58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x v="585"/>
    <x v="584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x v="586"/>
    <x v="585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x v="587"/>
    <x v="586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x v="588"/>
    <x v="587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x v="589"/>
    <x v="588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x v="590"/>
    <x v="589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x v="591"/>
    <x v="590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x v="592"/>
    <x v="591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x v="593"/>
    <x v="59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x v="594"/>
    <x v="593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x v="595"/>
    <x v="594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x v="596"/>
    <x v="5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x v="597"/>
    <x v="596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x v="598"/>
    <x v="59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x v="599"/>
    <x v="598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x v="600"/>
    <x v="599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x v="601"/>
    <x v="600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x v="602"/>
    <x v="601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x v="603"/>
    <x v="602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x v="604"/>
    <x v="603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x v="605"/>
    <x v="604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x v="606"/>
    <x v="605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x v="607"/>
    <x v="60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x v="608"/>
    <x v="607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x v="609"/>
    <x v="608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x v="610"/>
    <x v="609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x v="611"/>
    <x v="610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x v="612"/>
    <x v="611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x v="613"/>
    <x v="612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x v="614"/>
    <x v="613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x v="615"/>
    <x v="614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x v="616"/>
    <x v="615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x v="617"/>
    <x v="61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x v="618"/>
    <x v="617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x v="619"/>
    <x v="618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x v="620"/>
    <x v="619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x v="621"/>
    <x v="620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x v="622"/>
    <x v="62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x v="623"/>
    <x v="622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x v="624"/>
    <x v="623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x v="625"/>
    <x v="62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x v="626"/>
    <x v="625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x v="627"/>
    <x v="6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x v="628"/>
    <x v="62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x v="629"/>
    <x v="62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x v="630"/>
    <x v="6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x v="631"/>
    <x v="630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x v="632"/>
    <x v="631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x v="633"/>
    <x v="632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x v="634"/>
    <x v="633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x v="635"/>
    <x v="634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x v="636"/>
    <x v="63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x v="637"/>
    <x v="636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x v="638"/>
    <x v="637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x v="639"/>
    <x v="638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x v="640"/>
    <x v="639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x v="641"/>
    <x v="640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x v="642"/>
    <x v="641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x v="643"/>
    <x v="6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x v="644"/>
    <x v="6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x v="645"/>
    <x v="644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x v="646"/>
    <x v="64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x v="647"/>
    <x v="646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x v="648"/>
    <x v="647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x v="649"/>
    <x v="648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x v="650"/>
    <x v="649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x v="651"/>
    <x v="650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x v="652"/>
    <x v="651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x v="653"/>
    <x v="65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x v="654"/>
    <x v="653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x v="655"/>
    <x v="654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x v="656"/>
    <x v="655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x v="657"/>
    <x v="65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x v="658"/>
    <x v="657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x v="659"/>
    <x v="658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x v="660"/>
    <x v="659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x v="661"/>
    <x v="660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x v="662"/>
    <x v="66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x v="663"/>
    <x v="662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x v="664"/>
    <x v="663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x v="665"/>
    <x v="664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x v="666"/>
    <x v="66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x v="667"/>
    <x v="666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x v="668"/>
    <x v="667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x v="669"/>
    <x v="668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x v="670"/>
    <x v="669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x v="671"/>
    <x v="670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x v="672"/>
    <x v="67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x v="673"/>
    <x v="672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x v="674"/>
    <x v="673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x v="675"/>
    <x v="674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x v="676"/>
    <x v="675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x v="677"/>
    <x v="676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x v="678"/>
    <x v="677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x v="679"/>
    <x v="678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x v="680"/>
    <x v="679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x v="681"/>
    <x v="680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x v="682"/>
    <x v="681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x v="683"/>
    <x v="68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x v="684"/>
    <x v="683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x v="685"/>
    <x v="684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x v="686"/>
    <x v="685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x v="687"/>
    <x v="686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x v="688"/>
    <x v="687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x v="689"/>
    <x v="688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x v="690"/>
    <x v="6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x v="691"/>
    <x v="6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x v="692"/>
    <x v="691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x v="693"/>
    <x v="692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x v="694"/>
    <x v="693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x v="695"/>
    <x v="69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x v="696"/>
    <x v="695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x v="697"/>
    <x v="696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x v="698"/>
    <x v="697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x v="699"/>
    <x v="69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x v="700"/>
    <x v="699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x v="701"/>
    <x v="700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x v="702"/>
    <x v="701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x v="703"/>
    <x v="702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x v="704"/>
    <x v="70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x v="705"/>
    <x v="704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x v="706"/>
    <x v="70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x v="707"/>
    <x v="706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x v="708"/>
    <x v="707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x v="709"/>
    <x v="708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x v="710"/>
    <x v="709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x v="711"/>
    <x v="710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x v="712"/>
    <x v="71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x v="713"/>
    <x v="712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x v="714"/>
    <x v="713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x v="715"/>
    <x v="714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x v="716"/>
    <x v="715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x v="717"/>
    <x v="7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x v="718"/>
    <x v="717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x v="719"/>
    <x v="718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x v="720"/>
    <x v="719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x v="721"/>
    <x v="720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x v="722"/>
    <x v="721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x v="723"/>
    <x v="722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x v="724"/>
    <x v="723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x v="725"/>
    <x v="724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x v="726"/>
    <x v="725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x v="727"/>
    <x v="72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x v="728"/>
    <x v="727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x v="729"/>
    <x v="728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x v="730"/>
    <x v="729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x v="731"/>
    <x v="730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x v="732"/>
    <x v="73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x v="733"/>
    <x v="732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x v="734"/>
    <x v="733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x v="735"/>
    <x v="734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x v="736"/>
    <x v="735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x v="737"/>
    <x v="736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x v="738"/>
    <x v="737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x v="739"/>
    <x v="73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x v="740"/>
    <x v="739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x v="741"/>
    <x v="74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x v="742"/>
    <x v="741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x v="743"/>
    <x v="742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x v="744"/>
    <x v="743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x v="745"/>
    <x v="744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x v="746"/>
    <x v="745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x v="747"/>
    <x v="746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x v="748"/>
    <x v="74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x v="749"/>
    <x v="748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x v="750"/>
    <x v="749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x v="751"/>
    <x v="750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x v="752"/>
    <x v="75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x v="753"/>
    <x v="752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x v="754"/>
    <x v="753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x v="755"/>
    <x v="754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x v="756"/>
    <x v="755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x v="757"/>
    <x v="756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x v="758"/>
    <x v="757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x v="759"/>
    <x v="758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x v="760"/>
    <x v="759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x v="761"/>
    <x v="760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x v="762"/>
    <x v="761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x v="763"/>
    <x v="762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x v="764"/>
    <x v="76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x v="765"/>
    <x v="764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x v="766"/>
    <x v="765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x v="767"/>
    <x v="766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x v="768"/>
    <x v="767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x v="769"/>
    <x v="768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x v="770"/>
    <x v="769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x v="771"/>
    <x v="77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x v="772"/>
    <x v="771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x v="773"/>
    <x v="772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x v="774"/>
    <x v="773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x v="775"/>
    <x v="774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x v="776"/>
    <x v="77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x v="777"/>
    <x v="776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x v="778"/>
    <x v="777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x v="779"/>
    <x v="778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x v="780"/>
    <x v="77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x v="781"/>
    <x v="780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x v="782"/>
    <x v="781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x v="783"/>
    <x v="78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x v="784"/>
    <x v="783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x v="785"/>
    <x v="784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x v="786"/>
    <x v="785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x v="787"/>
    <x v="786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x v="788"/>
    <x v="787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x v="789"/>
    <x v="78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x v="790"/>
    <x v="789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x v="791"/>
    <x v="790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x v="792"/>
    <x v="791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x v="793"/>
    <x v="792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x v="794"/>
    <x v="793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x v="795"/>
    <x v="794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x v="796"/>
    <x v="795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x v="797"/>
    <x v="796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x v="798"/>
    <x v="797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x v="799"/>
    <x v="798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x v="800"/>
    <x v="799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x v="801"/>
    <x v="800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x v="802"/>
    <x v="801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x v="803"/>
    <x v="8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x v="804"/>
    <x v="803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x v="805"/>
    <x v="804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x v="806"/>
    <x v="805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x v="807"/>
    <x v="806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x v="808"/>
    <x v="807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x v="809"/>
    <x v="808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x v="810"/>
    <x v="809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x v="811"/>
    <x v="810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x v="812"/>
    <x v="811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x v="813"/>
    <x v="81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x v="814"/>
    <x v="813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x v="815"/>
    <x v="814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x v="816"/>
    <x v="815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x v="817"/>
    <x v="81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x v="818"/>
    <x v="817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x v="819"/>
    <x v="818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x v="820"/>
    <x v="819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x v="821"/>
    <x v="820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x v="822"/>
    <x v="82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x v="823"/>
    <x v="822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x v="824"/>
    <x v="823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x v="825"/>
    <x v="82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x v="826"/>
    <x v="825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x v="827"/>
    <x v="82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x v="828"/>
    <x v="82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x v="829"/>
    <x v="828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x v="830"/>
    <x v="82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x v="831"/>
    <x v="83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x v="832"/>
    <x v="83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x v="833"/>
    <x v="832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x v="834"/>
    <x v="833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x v="835"/>
    <x v="834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x v="836"/>
    <x v="83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x v="837"/>
    <x v="836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x v="838"/>
    <x v="837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x v="839"/>
    <x v="838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x v="840"/>
    <x v="839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x v="841"/>
    <x v="840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x v="842"/>
    <x v="841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x v="843"/>
    <x v="842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x v="844"/>
    <x v="843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x v="845"/>
    <x v="844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x v="846"/>
    <x v="8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x v="847"/>
    <x v="846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x v="848"/>
    <x v="847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x v="849"/>
    <x v="848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x v="850"/>
    <x v="849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x v="851"/>
    <x v="850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x v="852"/>
    <x v="85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x v="853"/>
    <x v="852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x v="854"/>
    <x v="853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x v="855"/>
    <x v="854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x v="856"/>
    <x v="85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x v="857"/>
    <x v="856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x v="858"/>
    <x v="85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x v="859"/>
    <x v="85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x v="860"/>
    <x v="85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x v="861"/>
    <x v="860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x v="862"/>
    <x v="861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x v="863"/>
    <x v="862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x v="864"/>
    <x v="863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x v="865"/>
    <x v="86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x v="866"/>
    <x v="865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x v="867"/>
    <x v="866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x v="868"/>
    <x v="867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x v="869"/>
    <x v="868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x v="870"/>
    <x v="869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x v="871"/>
    <x v="870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x v="872"/>
    <x v="87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x v="873"/>
    <x v="872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x v="874"/>
    <x v="873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x v="875"/>
    <x v="874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x v="876"/>
    <x v="875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x v="877"/>
    <x v="876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x v="878"/>
    <x v="877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x v="879"/>
    <x v="878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x v="880"/>
    <x v="879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x v="881"/>
    <x v="880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x v="882"/>
    <x v="88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x v="883"/>
    <x v="882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x v="884"/>
    <x v="88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x v="885"/>
    <x v="884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x v="886"/>
    <x v="885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x v="887"/>
    <x v="886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x v="888"/>
    <x v="887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x v="889"/>
    <x v="888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x v="890"/>
    <x v="889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x v="891"/>
    <x v="890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x v="892"/>
    <x v="891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x v="893"/>
    <x v="892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x v="894"/>
    <x v="89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x v="895"/>
    <x v="894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x v="896"/>
    <x v="895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x v="897"/>
    <x v="896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x v="898"/>
    <x v="897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x v="899"/>
    <x v="898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x v="900"/>
    <x v="899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x v="901"/>
    <x v="900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x v="902"/>
    <x v="901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x v="903"/>
    <x v="90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x v="904"/>
    <x v="903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x v="905"/>
    <x v="90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x v="906"/>
    <x v="905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x v="907"/>
    <x v="906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x v="908"/>
    <x v="907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x v="909"/>
    <x v="908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x v="910"/>
    <x v="90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x v="911"/>
    <x v="910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x v="912"/>
    <x v="911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x v="913"/>
    <x v="912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x v="914"/>
    <x v="913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x v="915"/>
    <x v="914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x v="916"/>
    <x v="91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x v="917"/>
    <x v="916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x v="918"/>
    <x v="917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x v="919"/>
    <x v="918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x v="920"/>
    <x v="919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x v="921"/>
    <x v="920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x v="922"/>
    <x v="921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x v="923"/>
    <x v="92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x v="924"/>
    <x v="923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x v="925"/>
    <x v="924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x v="926"/>
    <x v="925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x v="927"/>
    <x v="926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x v="928"/>
    <x v="927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x v="929"/>
    <x v="928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x v="930"/>
    <x v="929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x v="931"/>
    <x v="930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x v="932"/>
    <x v="931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x v="933"/>
    <x v="932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x v="934"/>
    <x v="933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x v="935"/>
    <x v="934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x v="936"/>
    <x v="935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x v="937"/>
    <x v="936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x v="938"/>
    <x v="937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x v="939"/>
    <x v="93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x v="940"/>
    <x v="93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x v="941"/>
    <x v="940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x v="942"/>
    <x v="941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x v="943"/>
    <x v="94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x v="944"/>
    <x v="943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x v="945"/>
    <x v="944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x v="946"/>
    <x v="94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x v="947"/>
    <x v="94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x v="948"/>
    <x v="947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x v="949"/>
    <x v="948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x v="950"/>
    <x v="9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x v="951"/>
    <x v="950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x v="952"/>
    <x v="951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x v="953"/>
    <x v="952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x v="954"/>
    <x v="953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x v="955"/>
    <x v="95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x v="956"/>
    <x v="9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x v="957"/>
    <x v="956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x v="958"/>
    <x v="957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x v="959"/>
    <x v="958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x v="960"/>
    <x v="959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x v="961"/>
    <x v="960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x v="962"/>
    <x v="961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x v="963"/>
    <x v="96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x v="964"/>
    <x v="96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x v="965"/>
    <x v="964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x v="966"/>
    <x v="965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x v="967"/>
    <x v="96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x v="968"/>
    <x v="967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x v="969"/>
    <x v="968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x v="970"/>
    <x v="969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x v="971"/>
    <x v="97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x v="972"/>
    <x v="971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x v="973"/>
    <x v="972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x v="974"/>
    <x v="973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x v="975"/>
    <x v="974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x v="976"/>
    <x v="9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x v="977"/>
    <x v="9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x v="978"/>
    <x v="977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x v="979"/>
    <x v="978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x v="980"/>
    <x v="97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x v="981"/>
    <x v="980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x v="982"/>
    <x v="981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x v="983"/>
    <x v="982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x v="984"/>
    <x v="983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x v="985"/>
    <x v="984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x v="986"/>
    <x v="985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x v="987"/>
    <x v="986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x v="988"/>
    <x v="987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x v="989"/>
    <x v="988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x v="990"/>
    <x v="98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x v="991"/>
    <x v="990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x v="992"/>
    <x v="991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x v="993"/>
    <x v="992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x v="994"/>
    <x v="993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x v="995"/>
    <x v="994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x v="996"/>
    <x v="995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x v="997"/>
    <x v="996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x v="998"/>
    <x v="997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x v="999"/>
    <x v="998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x v="1000"/>
    <x v="999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x v="1001"/>
    <x v="1000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x v="1002"/>
    <x v="1001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x v="1003"/>
    <x v="1002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x v="1004"/>
    <x v="1003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x v="1005"/>
    <x v="1004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x v="1006"/>
    <x v="100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x v="1007"/>
    <x v="1006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x v="1008"/>
    <x v="100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x v="1009"/>
    <x v="1008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x v="1010"/>
    <x v="1009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x v="1011"/>
    <x v="1010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x v="1012"/>
    <x v="101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x v="1013"/>
    <x v="1012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x v="1014"/>
    <x v="1013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x v="1015"/>
    <x v="1014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x v="1016"/>
    <x v="1015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x v="1017"/>
    <x v="1016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x v="1018"/>
    <x v="1017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x v="1019"/>
    <x v="1018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x v="1020"/>
    <x v="1019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x v="1021"/>
    <x v="1020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x v="1022"/>
    <x v="1021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x v="1023"/>
    <x v="1022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x v="1024"/>
    <x v="1023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x v="1025"/>
    <x v="102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x v="1026"/>
    <x v="1025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x v="1027"/>
    <x v="1026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x v="1028"/>
    <x v="102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x v="1029"/>
    <x v="1028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x v="1030"/>
    <x v="1029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x v="1031"/>
    <x v="103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x v="1032"/>
    <x v="1031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x v="1033"/>
    <x v="1032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x v="1034"/>
    <x v="1033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x v="1035"/>
    <x v="1034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x v="1036"/>
    <x v="1035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x v="1037"/>
    <x v="1036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x v="1038"/>
    <x v="1037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x v="1039"/>
    <x v="103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x v="1040"/>
    <x v="1039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x v="1041"/>
    <x v="1040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x v="1042"/>
    <x v="1041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x v="1043"/>
    <x v="10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x v="1044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x v="1045"/>
    <x v="1044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x v="1046"/>
    <x v="1045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x v="1047"/>
    <x v="1046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x v="1048"/>
    <x v="1047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x v="1049"/>
    <x v="1048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x v="1050"/>
    <x v="1049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x v="1051"/>
    <x v="1050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x v="1052"/>
    <x v="105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x v="1053"/>
    <x v="1052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x v="1054"/>
    <x v="1053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x v="1055"/>
    <x v="1054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x v="1056"/>
    <x v="1055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x v="1057"/>
    <x v="1056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x v="1058"/>
    <x v="1057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x v="1059"/>
    <x v="1058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x v="1060"/>
    <x v="1059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x v="1061"/>
    <x v="1060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x v="1062"/>
    <x v="1061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x v="1063"/>
    <x v="1062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x v="1064"/>
    <x v="1063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x v="1065"/>
    <x v="1064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x v="1066"/>
    <x v="1065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x v="1067"/>
    <x v="1066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x v="1068"/>
    <x v="1067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x v="1069"/>
    <x v="1068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x v="1070"/>
    <x v="106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x v="1071"/>
    <x v="1070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x v="1072"/>
    <x v="1071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x v="1073"/>
    <x v="1072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x v="1074"/>
    <x v="1073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x v="1075"/>
    <x v="1074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x v="1076"/>
    <x v="1075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x v="1077"/>
    <x v="1076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x v="1078"/>
    <x v="1077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x v="1079"/>
    <x v="1078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x v="1080"/>
    <x v="107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x v="1081"/>
    <x v="108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x v="1082"/>
    <x v="1081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x v="1083"/>
    <x v="1082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x v="1084"/>
    <x v="1083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x v="1085"/>
    <x v="1084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x v="1086"/>
    <x v="1085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x v="1087"/>
    <x v="1086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x v="1088"/>
    <x v="1087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x v="1089"/>
    <x v="1088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x v="1090"/>
    <x v="1089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x v="1091"/>
    <x v="1090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x v="1092"/>
    <x v="1091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x v="1093"/>
    <x v="1092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x v="1094"/>
    <x v="109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x v="1095"/>
    <x v="1094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x v="1096"/>
    <x v="1095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x v="1097"/>
    <x v="1096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x v="1098"/>
    <x v="109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x v="1099"/>
    <x v="1098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x v="1100"/>
    <x v="1099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x v="1101"/>
    <x v="1100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x v="1102"/>
    <x v="110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x v="1103"/>
    <x v="1102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x v="1104"/>
    <x v="1103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x v="1105"/>
    <x v="1104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x v="1106"/>
    <x v="1105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x v="1107"/>
    <x v="1106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x v="1108"/>
    <x v="1107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x v="1109"/>
    <x v="1108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x v="1110"/>
    <x v="1109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x v="1111"/>
    <x v="1110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x v="1112"/>
    <x v="1111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x v="1113"/>
    <x v="111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x v="1114"/>
    <x v="1113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x v="1115"/>
    <x v="1114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x v="1116"/>
    <x v="1115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x v="1117"/>
    <x v="1116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x v="1118"/>
    <x v="1117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x v="1119"/>
    <x v="1118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x v="1120"/>
    <x v="1119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x v="1121"/>
    <x v="1120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x v="1122"/>
    <x v="1121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x v="1123"/>
    <x v="1122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x v="1124"/>
    <x v="1123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x v="1125"/>
    <x v="1124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x v="1126"/>
    <x v="1125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x v="1127"/>
    <x v="1126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x v="1128"/>
    <x v="1127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x v="1129"/>
    <x v="1128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x v="1130"/>
    <x v="1129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x v="1131"/>
    <x v="1130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x v="1132"/>
    <x v="1131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x v="1133"/>
    <x v="1132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x v="1134"/>
    <x v="1133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x v="1135"/>
    <x v="1134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x v="1136"/>
    <x v="1135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x v="1137"/>
    <x v="1136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x v="1138"/>
    <x v="1137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x v="1139"/>
    <x v="1138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x v="1140"/>
    <x v="113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x v="1141"/>
    <x v="1140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x v="1142"/>
    <x v="1141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x v="1143"/>
    <x v="114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x v="1144"/>
    <x v="1143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x v="1145"/>
    <x v="1144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x v="1146"/>
    <x v="1145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x v="1147"/>
    <x v="1146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x v="1148"/>
    <x v="11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x v="1149"/>
    <x v="114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x v="1150"/>
    <x v="114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x v="1151"/>
    <x v="1150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x v="1152"/>
    <x v="1151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x v="1153"/>
    <x v="1152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x v="1154"/>
    <x v="1153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x v="1155"/>
    <x v="1154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x v="1156"/>
    <x v="1155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x v="1157"/>
    <x v="1156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x v="1158"/>
    <x v="115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x v="1159"/>
    <x v="1158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x v="1160"/>
    <x v="1159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x v="1161"/>
    <x v="1160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x v="1162"/>
    <x v="1161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x v="1163"/>
    <x v="1162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x v="1164"/>
    <x v="1163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x v="1165"/>
    <x v="1164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x v="1166"/>
    <x v="1165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x v="1167"/>
    <x v="1166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x v="1168"/>
    <x v="1167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x v="1169"/>
    <x v="1168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x v="1170"/>
    <x v="116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x v="1171"/>
    <x v="1170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x v="1172"/>
    <x v="1171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x v="1173"/>
    <x v="1172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x v="1174"/>
    <x v="1173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x v="1175"/>
    <x v="1174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x v="1176"/>
    <x v="1175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x v="1177"/>
    <x v="117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x v="1178"/>
    <x v="1177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x v="1179"/>
    <x v="117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x v="1180"/>
    <x v="117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x v="1181"/>
    <x v="1180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x v="1182"/>
    <x v="1181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x v="1183"/>
    <x v="118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x v="1184"/>
    <x v="118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x v="1185"/>
    <x v="1184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x v="1186"/>
    <x v="1185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x v="1187"/>
    <x v="1186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x v="1188"/>
    <x v="1187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x v="1189"/>
    <x v="1188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x v="1190"/>
    <x v="1189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x v="1191"/>
    <x v="1190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x v="1192"/>
    <x v="1191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x v="1193"/>
    <x v="1192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x v="1194"/>
    <x v="1193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x v="1195"/>
    <x v="119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x v="1196"/>
    <x v="1195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x v="1197"/>
    <x v="1196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x v="1198"/>
    <x v="1197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x v="1199"/>
    <x v="119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x v="1200"/>
    <x v="1199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x v="1201"/>
    <x v="1200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x v="1202"/>
    <x v="1201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x v="1203"/>
    <x v="120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x v="1204"/>
    <x v="1203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x v="1205"/>
    <x v="120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x v="1206"/>
    <x v="1205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x v="1207"/>
    <x v="1206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x v="1208"/>
    <x v="1207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x v="1209"/>
    <x v="1208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x v="1210"/>
    <x v="1209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x v="1211"/>
    <x v="1210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x v="1212"/>
    <x v="1211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x v="1213"/>
    <x v="1212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x v="1214"/>
    <x v="1213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x v="1215"/>
    <x v="1214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x v="1216"/>
    <x v="1215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x v="1217"/>
    <x v="1216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x v="1218"/>
    <x v="1217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x v="1219"/>
    <x v="1218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x v="1220"/>
    <x v="121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x v="1221"/>
    <x v="122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x v="1222"/>
    <x v="122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x v="1223"/>
    <x v="122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x v="1224"/>
    <x v="1223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x v="1225"/>
    <x v="1224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x v="1226"/>
    <x v="1225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x v="1227"/>
    <x v="1226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x v="1228"/>
    <x v="1227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x v="1229"/>
    <x v="1228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x v="1230"/>
    <x v="1229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x v="1231"/>
    <x v="1230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x v="1232"/>
    <x v="1231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x v="1233"/>
    <x v="1232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x v="1234"/>
    <x v="1233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x v="1235"/>
    <x v="1234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x v="1236"/>
    <x v="1235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x v="1237"/>
    <x v="1236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x v="1238"/>
    <x v="123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x v="1239"/>
    <x v="123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x v="1240"/>
    <x v="1239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x v="1241"/>
    <x v="1240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x v="1242"/>
    <x v="124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x v="1243"/>
    <x v="1242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x v="1244"/>
    <x v="1243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x v="1245"/>
    <x v="1244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x v="1246"/>
    <x v="1245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x v="1247"/>
    <x v="1246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x v="1248"/>
    <x v="1247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x v="1249"/>
    <x v="1248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x v="1250"/>
    <x v="1249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x v="1251"/>
    <x v="1250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x v="1252"/>
    <x v="1251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x v="1253"/>
    <x v="1252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x v="1254"/>
    <x v="1253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x v="1255"/>
    <x v="125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x v="1256"/>
    <x v="1255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x v="1257"/>
    <x v="1256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x v="1258"/>
    <x v="1257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x v="1259"/>
    <x v="1258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x v="1260"/>
    <x v="1259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x v="1261"/>
    <x v="1260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x v="1262"/>
    <x v="1261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x v="1263"/>
    <x v="1262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x v="1264"/>
    <x v="1263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x v="1265"/>
    <x v="1264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x v="1266"/>
    <x v="1265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x v="1267"/>
    <x v="1266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x v="1268"/>
    <x v="1267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x v="1269"/>
    <x v="1268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x v="1270"/>
    <x v="1269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x v="1271"/>
    <x v="1270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x v="1272"/>
    <x v="1271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x v="1273"/>
    <x v="127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x v="1274"/>
    <x v="1273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x v="1275"/>
    <x v="1274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x v="1276"/>
    <x v="1275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x v="1277"/>
    <x v="1276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x v="1278"/>
    <x v="1277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x v="1279"/>
    <x v="1278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x v="1280"/>
    <x v="1279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x v="1281"/>
    <x v="1280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x v="1282"/>
    <x v="128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x v="1283"/>
    <x v="1282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x v="1284"/>
    <x v="1283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x v="1285"/>
    <x v="1284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x v="1286"/>
    <x v="1285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x v="1287"/>
    <x v="1286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x v="1288"/>
    <x v="1287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x v="1289"/>
    <x v="1288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x v="1290"/>
    <x v="1289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x v="1291"/>
    <x v="1290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x v="1292"/>
    <x v="1291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x v="1293"/>
    <x v="1292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x v="1294"/>
    <x v="12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x v="1295"/>
    <x v="1294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x v="1296"/>
    <x v="1295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x v="1297"/>
    <x v="1296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x v="1298"/>
    <x v="1297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x v="1299"/>
    <x v="1298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x v="1300"/>
    <x v="1299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x v="1301"/>
    <x v="130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x v="1302"/>
    <x v="1301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x v="1303"/>
    <x v="1302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x v="1304"/>
    <x v="1303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x v="1305"/>
    <x v="1304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x v="1306"/>
    <x v="130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x v="1307"/>
    <x v="1306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x v="1308"/>
    <x v="1307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x v="1309"/>
    <x v="1308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x v="1310"/>
    <x v="1309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x v="1311"/>
    <x v="131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x v="1312"/>
    <x v="1311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x v="1313"/>
    <x v="131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x v="1314"/>
    <x v="1313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x v="1315"/>
    <x v="1314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x v="1316"/>
    <x v="131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x v="1317"/>
    <x v="131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x v="1318"/>
    <x v="1317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x v="1319"/>
    <x v="1318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x v="1320"/>
    <x v="1319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x v="1321"/>
    <x v="1320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x v="1322"/>
    <x v="1321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x v="1323"/>
    <x v="1322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x v="1324"/>
    <x v="1323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x v="1325"/>
    <x v="1324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x v="1326"/>
    <x v="1325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x v="1327"/>
    <x v="1326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x v="1328"/>
    <x v="1327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x v="1329"/>
    <x v="1328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x v="1330"/>
    <x v="1329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x v="1331"/>
    <x v="1330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x v="1332"/>
    <x v="1331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x v="1333"/>
    <x v="1332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x v="1334"/>
    <x v="1333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x v="1335"/>
    <x v="133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x v="1336"/>
    <x v="1335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x v="1337"/>
    <x v="1336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x v="1338"/>
    <x v="1337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x v="1339"/>
    <x v="133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x v="1340"/>
    <x v="1339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x v="1341"/>
    <x v="1340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x v="1342"/>
    <x v="1341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x v="1343"/>
    <x v="1342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x v="1344"/>
    <x v="1343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x v="1345"/>
    <x v="1344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x v="1346"/>
    <x v="1345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x v="1347"/>
    <x v="1346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x v="1348"/>
    <x v="134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x v="1349"/>
    <x v="1348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x v="1350"/>
    <x v="1349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x v="1351"/>
    <x v="1350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x v="1352"/>
    <x v="1351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x v="1353"/>
    <x v="1352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x v="1354"/>
    <x v="1353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x v="1355"/>
    <x v="1354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x v="1356"/>
    <x v="1355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x v="1357"/>
    <x v="1356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x v="1358"/>
    <x v="1357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x v="1359"/>
    <x v="1358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x v="1360"/>
    <x v="1359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x v="1361"/>
    <x v="1360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x v="1362"/>
    <x v="136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x v="1363"/>
    <x v="1362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x v="1364"/>
    <x v="1363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x v="1365"/>
    <x v="1364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x v="1366"/>
    <x v="1365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x v="1367"/>
    <x v="136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x v="1368"/>
    <x v="1367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x v="1369"/>
    <x v="1368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x v="1370"/>
    <x v="1369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x v="1371"/>
    <x v="137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x v="1372"/>
    <x v="137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x v="1373"/>
    <x v="1372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x v="1374"/>
    <x v="137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x v="1375"/>
    <x v="1374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x v="1376"/>
    <x v="1375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x v="1377"/>
    <x v="137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x v="1378"/>
    <x v="1377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x v="1379"/>
    <x v="1378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x v="1380"/>
    <x v="1379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x v="1381"/>
    <x v="1380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x v="1382"/>
    <x v="1381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x v="1383"/>
    <x v="1382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x v="1384"/>
    <x v="1383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x v="1385"/>
    <x v="1384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x v="1386"/>
    <x v="1385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x v="1387"/>
    <x v="1386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x v="1388"/>
    <x v="1387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x v="1389"/>
    <x v="1388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x v="1390"/>
    <x v="1389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x v="1391"/>
    <x v="1390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x v="1392"/>
    <x v="1391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x v="1393"/>
    <x v="1392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x v="1394"/>
    <x v="1393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x v="1395"/>
    <x v="1394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x v="1396"/>
    <x v="1395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x v="1397"/>
    <x v="139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x v="1398"/>
    <x v="1397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x v="1399"/>
    <x v="1398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x v="1400"/>
    <x v="1399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x v="1401"/>
    <x v="1400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x v="1402"/>
    <x v="1401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x v="1403"/>
    <x v="1402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x v="1404"/>
    <x v="1403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x v="1405"/>
    <x v="1404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x v="1406"/>
    <x v="1405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x v="1407"/>
    <x v="1406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x v="1408"/>
    <x v="1407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x v="1409"/>
    <x v="1408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x v="1410"/>
    <x v="1409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x v="1411"/>
    <x v="1410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x v="1412"/>
    <x v="1411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x v="1413"/>
    <x v="1412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x v="1414"/>
    <x v="1413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x v="1415"/>
    <x v="1414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x v="1416"/>
    <x v="1415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x v="1417"/>
    <x v="1416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x v="1418"/>
    <x v="1417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x v="1419"/>
    <x v="1418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x v="1420"/>
    <x v="141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x v="1421"/>
    <x v="1420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x v="1422"/>
    <x v="1421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x v="1423"/>
    <x v="142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x v="1424"/>
    <x v="1423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x v="1425"/>
    <x v="1424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x v="1426"/>
    <x v="1425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x v="1427"/>
    <x v="1426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x v="1428"/>
    <x v="1427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x v="1429"/>
    <x v="142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x v="1430"/>
    <x v="1429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x v="1431"/>
    <x v="1430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x v="1432"/>
    <x v="143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x v="1433"/>
    <x v="143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x v="1434"/>
    <x v="1433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x v="1435"/>
    <x v="1434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x v="1436"/>
    <x v="1435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x v="1437"/>
    <x v="143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x v="1438"/>
    <x v="1437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x v="1439"/>
    <x v="1438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x v="1440"/>
    <x v="1439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x v="1441"/>
    <x v="1440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x v="1442"/>
    <x v="1441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x v="1443"/>
    <x v="1442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x v="1444"/>
    <x v="1443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x v="1445"/>
    <x v="1444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x v="1446"/>
    <x v="144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x v="1447"/>
    <x v="144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x v="1448"/>
    <x v="1447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x v="1449"/>
    <x v="1448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x v="1450"/>
    <x v="144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x v="1451"/>
    <x v="1450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x v="1452"/>
    <x v="1451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x v="1453"/>
    <x v="1452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x v="1454"/>
    <x v="1453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x v="1455"/>
    <x v="1454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x v="1456"/>
    <x v="14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x v="1457"/>
    <x v="1456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x v="1458"/>
    <x v="1457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x v="1459"/>
    <x v="1458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x v="1460"/>
    <x v="1459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x v="1461"/>
    <x v="1460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x v="1462"/>
    <x v="1461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x v="1463"/>
    <x v="1462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x v="1464"/>
    <x v="1463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x v="1465"/>
    <x v="1464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x v="1466"/>
    <x v="1465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x v="1467"/>
    <x v="1466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x v="1468"/>
    <x v="146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x v="1469"/>
    <x v="1468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x v="1470"/>
    <x v="1469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x v="1471"/>
    <x v="147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x v="1472"/>
    <x v="1471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x v="1473"/>
    <x v="1472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x v="1474"/>
    <x v="1473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x v="1475"/>
    <x v="1474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x v="1476"/>
    <x v="1475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x v="1477"/>
    <x v="1476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x v="1478"/>
    <x v="147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x v="1479"/>
    <x v="1478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x v="1480"/>
    <x v="1479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x v="1481"/>
    <x v="148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x v="1482"/>
    <x v="148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x v="1483"/>
    <x v="1482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x v="1484"/>
    <x v="1483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x v="1485"/>
    <x v="1484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x v="1486"/>
    <x v="148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x v="1487"/>
    <x v="1486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x v="1488"/>
    <x v="1487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x v="1489"/>
    <x v="1488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x v="1490"/>
    <x v="148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x v="1491"/>
    <x v="1490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x v="1492"/>
    <x v="1491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x v="1493"/>
    <x v="1492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x v="1494"/>
    <x v="149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x v="1495"/>
    <x v="149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x v="1496"/>
    <x v="1495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x v="1497"/>
    <x v="1496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x v="1498"/>
    <x v="1497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x v="1499"/>
    <x v="1498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x v="1500"/>
    <x v="1499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x v="1501"/>
    <x v="150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x v="1502"/>
    <x v="1501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x v="1503"/>
    <x v="1502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x v="1504"/>
    <x v="1503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x v="1505"/>
    <x v="1504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x v="1506"/>
    <x v="1505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x v="1507"/>
    <x v="1506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x v="1508"/>
    <x v="1507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x v="1509"/>
    <x v="150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x v="1510"/>
    <x v="1509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x v="1511"/>
    <x v="1510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x v="1512"/>
    <x v="1511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x v="1513"/>
    <x v="1512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x v="1514"/>
    <x v="1513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x v="1515"/>
    <x v="151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x v="1516"/>
    <x v="151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x v="1517"/>
    <x v="1516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x v="1518"/>
    <x v="1517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x v="1519"/>
    <x v="1518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x v="1520"/>
    <x v="151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x v="1521"/>
    <x v="1520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x v="1522"/>
    <x v="152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x v="1523"/>
    <x v="1522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x v="1524"/>
    <x v="1523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x v="1525"/>
    <x v="1524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x v="1526"/>
    <x v="1525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x v="1527"/>
    <x v="152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x v="1528"/>
    <x v="1527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x v="1529"/>
    <x v="1528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x v="1530"/>
    <x v="1529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x v="1531"/>
    <x v="1530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x v="1532"/>
    <x v="1531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x v="1533"/>
    <x v="1532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x v="1534"/>
    <x v="153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x v="1535"/>
    <x v="1534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x v="1536"/>
    <x v="1535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x v="1537"/>
    <x v="1536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x v="1538"/>
    <x v="153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x v="1539"/>
    <x v="1538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x v="1540"/>
    <x v="1539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x v="1541"/>
    <x v="1540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x v="1542"/>
    <x v="1541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x v="1543"/>
    <x v="1542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x v="1544"/>
    <x v="1543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x v="1545"/>
    <x v="1544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x v="1546"/>
    <x v="154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x v="1547"/>
    <x v="1546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x v="1548"/>
    <x v="1547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x v="1549"/>
    <x v="1548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x v="1550"/>
    <x v="1549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x v="1551"/>
    <x v="1550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x v="1552"/>
    <x v="1551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x v="1553"/>
    <x v="1552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x v="1554"/>
    <x v="1553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x v="1555"/>
    <x v="1554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x v="1556"/>
    <x v="1555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x v="1557"/>
    <x v="1556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x v="1558"/>
    <x v="1557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x v="1559"/>
    <x v="1558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x v="1560"/>
    <x v="1559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x v="1561"/>
    <x v="1560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x v="1562"/>
    <x v="1561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x v="1563"/>
    <x v="1562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x v="1564"/>
    <x v="1563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x v="1565"/>
    <x v="1564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x v="1566"/>
    <x v="1565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x v="1567"/>
    <x v="156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x v="1568"/>
    <x v="1567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x v="1569"/>
    <x v="1568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x v="1570"/>
    <x v="156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x v="1571"/>
    <x v="1570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x v="1572"/>
    <x v="1571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x v="1573"/>
    <x v="1572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x v="1574"/>
    <x v="1573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x v="1575"/>
    <x v="1574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x v="1576"/>
    <x v="1575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x v="1577"/>
    <x v="1576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x v="1578"/>
    <x v="1577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x v="1579"/>
    <x v="1578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x v="1580"/>
    <x v="157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x v="1581"/>
    <x v="1580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x v="1582"/>
    <x v="1581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x v="1583"/>
    <x v="1582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x v="1584"/>
    <x v="1583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x v="1585"/>
    <x v="1584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x v="1586"/>
    <x v="1585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x v="1587"/>
    <x v="1586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x v="1588"/>
    <x v="1587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x v="1589"/>
    <x v="158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x v="1590"/>
    <x v="1589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x v="1591"/>
    <x v="1590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x v="1592"/>
    <x v="1591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x v="1593"/>
    <x v="1592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x v="1594"/>
    <x v="1593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x v="1595"/>
    <x v="1594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x v="1596"/>
    <x v="1595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x v="1597"/>
    <x v="1596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x v="1598"/>
    <x v="159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x v="1599"/>
    <x v="1598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x v="1600"/>
    <x v="1599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x v="1601"/>
    <x v="1600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x v="1602"/>
    <x v="1601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x v="1603"/>
    <x v="1602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x v="1604"/>
    <x v="16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x v="1605"/>
    <x v="160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x v="1606"/>
    <x v="1605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x v="1607"/>
    <x v="1606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x v="1608"/>
    <x v="1607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x v="1609"/>
    <x v="1608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x v="1610"/>
    <x v="1609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x v="1611"/>
    <x v="1610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x v="1612"/>
    <x v="1611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x v="1613"/>
    <x v="1612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x v="1614"/>
    <x v="1613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x v="1615"/>
    <x v="1614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x v="1616"/>
    <x v="161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x v="1617"/>
    <x v="1616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x v="1618"/>
    <x v="1617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x v="1619"/>
    <x v="1618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x v="1620"/>
    <x v="1619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x v="1621"/>
    <x v="162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x v="1622"/>
    <x v="1621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x v="1623"/>
    <x v="1622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x v="1624"/>
    <x v="1623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x v="1625"/>
    <x v="1624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x v="1626"/>
    <x v="1625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x v="1627"/>
    <x v="1626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x v="1628"/>
    <x v="1627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x v="1629"/>
    <x v="162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x v="1630"/>
    <x v="1629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x v="1631"/>
    <x v="1630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x v="1632"/>
    <x v="1631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x v="1633"/>
    <x v="1632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x v="1634"/>
    <x v="1633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x v="1635"/>
    <x v="1634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x v="1636"/>
    <x v="1635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x v="1637"/>
    <x v="1636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x v="1638"/>
    <x v="163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x v="1639"/>
    <x v="163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x v="1640"/>
    <x v="1639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x v="1641"/>
    <x v="1640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x v="1642"/>
    <x v="1641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x v="1643"/>
    <x v="1642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x v="1644"/>
    <x v="1643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x v="1645"/>
    <x v="1644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x v="1646"/>
    <x v="1645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x v="1647"/>
    <x v="1646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x v="1648"/>
    <x v="1647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x v="1649"/>
    <x v="1648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x v="1650"/>
    <x v="164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x v="1651"/>
    <x v="1650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x v="1652"/>
    <x v="1651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x v="1653"/>
    <x v="1652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x v="1654"/>
    <x v="165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x v="1655"/>
    <x v="1654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x v="1656"/>
    <x v="1655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x v="1657"/>
    <x v="1656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x v="1658"/>
    <x v="1657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x v="1659"/>
    <x v="16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x v="1660"/>
    <x v="1659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x v="1661"/>
    <x v="1660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x v="1662"/>
    <x v="1661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x v="1663"/>
    <x v="166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x v="1664"/>
    <x v="1663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x v="1665"/>
    <x v="1664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x v="1666"/>
    <x v="1665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x v="1667"/>
    <x v="1666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x v="1668"/>
    <x v="1667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x v="1669"/>
    <x v="1668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x v="1670"/>
    <x v="1669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x v="1671"/>
    <x v="1670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x v="1672"/>
    <x v="1671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x v="1673"/>
    <x v="1672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x v="1674"/>
    <x v="1673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x v="1675"/>
    <x v="1674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x v="1676"/>
    <x v="1675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x v="1677"/>
    <x v="1676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x v="1678"/>
    <x v="1677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x v="1679"/>
    <x v="1678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x v="1680"/>
    <x v="1679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x v="1681"/>
    <x v="1680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x v="1682"/>
    <x v="1681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x v="1683"/>
    <x v="1682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x v="1684"/>
    <x v="1683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x v="1685"/>
    <x v="168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x v="1686"/>
    <x v="1685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x v="1687"/>
    <x v="168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x v="1688"/>
    <x v="1687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x v="1689"/>
    <x v="1688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x v="1690"/>
    <x v="168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x v="1691"/>
    <x v="1690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x v="1692"/>
    <x v="1691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x v="1693"/>
    <x v="1692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x v="1694"/>
    <x v="1693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x v="1695"/>
    <x v="1694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x v="1696"/>
    <x v="1695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x v="1697"/>
    <x v="1696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x v="1698"/>
    <x v="1697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x v="1699"/>
    <x v="1698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x v="1700"/>
    <x v="1699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x v="1701"/>
    <x v="1700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x v="1702"/>
    <x v="170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x v="1703"/>
    <x v="1702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x v="1704"/>
    <x v="1703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x v="1705"/>
    <x v="1704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x v="1706"/>
    <x v="1705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x v="1707"/>
    <x v="1706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x v="1708"/>
    <x v="1707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x v="1709"/>
    <x v="1708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x v="1710"/>
    <x v="1709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x v="1711"/>
    <x v="171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x v="1712"/>
    <x v="1711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x v="1713"/>
    <x v="1712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x v="1714"/>
    <x v="1713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x v="1715"/>
    <x v="1714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x v="1716"/>
    <x v="1715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x v="1717"/>
    <x v="1716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x v="1718"/>
    <x v="1717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x v="1719"/>
    <x v="1718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x v="1720"/>
    <x v="1719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x v="1721"/>
    <x v="172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x v="1722"/>
    <x v="172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x v="1723"/>
    <x v="1722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x v="1724"/>
    <x v="1723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x v="1725"/>
    <x v="172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x v="1726"/>
    <x v="1725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x v="1727"/>
    <x v="1726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x v="1728"/>
    <x v="1727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x v="1729"/>
    <x v="1728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x v="1730"/>
    <x v="1729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x v="1731"/>
    <x v="173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x v="1732"/>
    <x v="1731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x v="1733"/>
    <x v="1732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x v="1734"/>
    <x v="1733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x v="1735"/>
    <x v="1734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x v="1736"/>
    <x v="1735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x v="1737"/>
    <x v="1736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x v="1738"/>
    <x v="173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x v="1739"/>
    <x v="1738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x v="1740"/>
    <x v="1739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x v="1741"/>
    <x v="1740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x v="1742"/>
    <x v="1741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x v="1743"/>
    <x v="1742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x v="1744"/>
    <x v="1743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x v="1745"/>
    <x v="1744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x v="1746"/>
    <x v="1745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x v="1747"/>
    <x v="1746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x v="1748"/>
    <x v="174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x v="1749"/>
    <x v="1748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x v="1750"/>
    <x v="1749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x v="1751"/>
    <x v="1750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x v="1752"/>
    <x v="175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x v="1753"/>
    <x v="1752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x v="1754"/>
    <x v="1753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x v="1755"/>
    <x v="1754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x v="1756"/>
    <x v="1755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x v="1757"/>
    <x v="1756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x v="1758"/>
    <x v="1757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x v="1759"/>
    <x v="175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x v="1760"/>
    <x v="1759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x v="1761"/>
    <x v="1760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x v="1762"/>
    <x v="1761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x v="1763"/>
    <x v="1762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x v="1764"/>
    <x v="176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x v="1765"/>
    <x v="1764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x v="1766"/>
    <x v="1765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x v="1767"/>
    <x v="1766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x v="1768"/>
    <x v="176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x v="1769"/>
    <x v="1768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x v="1770"/>
    <x v="1769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x v="1771"/>
    <x v="1770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x v="1772"/>
    <x v="1771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x v="1773"/>
    <x v="1772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x v="1774"/>
    <x v="1773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x v="1775"/>
    <x v="1774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x v="1776"/>
    <x v="1775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x v="1777"/>
    <x v="1776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x v="1778"/>
    <x v="1777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x v="1779"/>
    <x v="1778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x v="1780"/>
    <x v="1779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x v="1781"/>
    <x v="1780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x v="1782"/>
    <x v="1781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x v="1783"/>
    <x v="1782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x v="1784"/>
    <x v="178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x v="1785"/>
    <x v="1784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x v="1786"/>
    <x v="1785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</r>
  <r>
    <x v="1787"/>
    <x v="1786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x v="1788"/>
    <x v="1787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x v="1789"/>
    <x v="1788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x v="1790"/>
    <x v="1789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x v="1791"/>
    <x v="1790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x v="1792"/>
    <x v="1791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x v="1793"/>
    <x v="1792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x v="1794"/>
    <x v="1793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x v="1795"/>
    <x v="1794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x v="1796"/>
    <x v="1795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x v="1797"/>
    <x v="1796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x v="1798"/>
    <x v="1797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x v="1799"/>
    <x v="1798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x v="1800"/>
    <x v="1799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x v="1801"/>
    <x v="1800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x v="1802"/>
    <x v="1801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x v="1803"/>
    <x v="180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x v="1804"/>
    <x v="180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x v="1805"/>
    <x v="1804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x v="1806"/>
    <x v="1805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x v="1807"/>
    <x v="1806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x v="1808"/>
    <x v="1807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x v="1809"/>
    <x v="180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x v="1810"/>
    <x v="1809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x v="1811"/>
    <x v="1810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x v="1812"/>
    <x v="1811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x v="1813"/>
    <x v="1812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x v="1814"/>
    <x v="1813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x v="1815"/>
    <x v="1814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x v="1816"/>
    <x v="181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x v="1817"/>
    <x v="1816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x v="1818"/>
    <x v="1817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x v="1819"/>
    <x v="1818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x v="1820"/>
    <x v="1819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x v="1821"/>
    <x v="1820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x v="1822"/>
    <x v="1821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x v="1823"/>
    <x v="182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x v="1824"/>
    <x v="1823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x v="1825"/>
    <x v="18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x v="1826"/>
    <x v="1825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x v="1827"/>
    <x v="1826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x v="1828"/>
    <x v="18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x v="1829"/>
    <x v="1828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x v="1830"/>
    <x v="182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x v="1831"/>
    <x v="1830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x v="1832"/>
    <x v="1831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x v="1833"/>
    <x v="1832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x v="1834"/>
    <x v="1833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x v="1835"/>
    <x v="1834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x v="1836"/>
    <x v="1835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x v="1837"/>
    <x v="1836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x v="1838"/>
    <x v="1837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x v="1839"/>
    <x v="1838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x v="1840"/>
    <x v="183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x v="1841"/>
    <x v="1840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x v="1842"/>
    <x v="1841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x v="1843"/>
    <x v="1842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x v="1844"/>
    <x v="1843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x v="1845"/>
    <x v="1844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x v="1846"/>
    <x v="1845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x v="1847"/>
    <x v="1846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x v="1848"/>
    <x v="1847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x v="1849"/>
    <x v="1848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x v="1850"/>
    <x v="1849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x v="1851"/>
    <x v="1850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x v="1852"/>
    <x v="185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x v="1853"/>
    <x v="1852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x v="1854"/>
    <x v="1853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</r>
  <r>
    <x v="1855"/>
    <x v="185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</r>
  <r>
    <x v="1856"/>
    <x v="1855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x v="1857"/>
    <x v="1856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x v="1858"/>
    <x v="1857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x v="1859"/>
    <x v="1858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x v="1860"/>
    <x v="1859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x v="1861"/>
    <x v="18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x v="1862"/>
    <x v="1861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x v="1863"/>
    <x v="1862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x v="1864"/>
    <x v="186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x v="1865"/>
    <x v="1864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x v="1866"/>
    <x v="1865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x v="1867"/>
    <x v="1866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x v="1868"/>
    <x v="1867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x v="1869"/>
    <x v="186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x v="1870"/>
    <x v="1869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x v="1871"/>
    <x v="1870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x v="1872"/>
    <x v="187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x v="1873"/>
    <x v="1872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x v="1874"/>
    <x v="1873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x v="1875"/>
    <x v="1874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x v="1876"/>
    <x v="1875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x v="1877"/>
    <x v="1876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x v="1878"/>
    <x v="1877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x v="1879"/>
    <x v="1878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x v="1880"/>
    <x v="1879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x v="1881"/>
    <x v="1880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x v="1882"/>
    <x v="1881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x v="1883"/>
    <x v="1882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x v="1884"/>
    <x v="1883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x v="1885"/>
    <x v="188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x v="1886"/>
    <x v="1885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x v="1887"/>
    <x v="1886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x v="1888"/>
    <x v="1887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x v="1889"/>
    <x v="1888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x v="1890"/>
    <x v="188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x v="1891"/>
    <x v="1890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x v="1892"/>
    <x v="1891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x v="1893"/>
    <x v="1892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x v="1894"/>
    <x v="1893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x v="1895"/>
    <x v="1894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x v="1896"/>
    <x v="1895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x v="1897"/>
    <x v="1896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x v="1898"/>
    <x v="1897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x v="1899"/>
    <x v="1898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x v="1900"/>
    <x v="1899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x v="1901"/>
    <x v="1900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x v="1902"/>
    <x v="1901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x v="1903"/>
    <x v="190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x v="1904"/>
    <x v="1903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x v="1905"/>
    <x v="1904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x v="1906"/>
    <x v="1905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x v="1907"/>
    <x v="1906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x v="1908"/>
    <x v="1907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x v="1909"/>
    <x v="1908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x v="1910"/>
    <x v="1909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x v="1911"/>
    <x v="1910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x v="1912"/>
    <x v="1911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x v="1913"/>
    <x v="1912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x v="1914"/>
    <x v="1913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x v="1915"/>
    <x v="1914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x v="1916"/>
    <x v="1915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x v="1917"/>
    <x v="191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x v="1918"/>
    <x v="1917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x v="1919"/>
    <x v="1918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x v="1920"/>
    <x v="1919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x v="1921"/>
    <x v="1920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x v="1922"/>
    <x v="1921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x v="1923"/>
    <x v="1922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x v="1924"/>
    <x v="1923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x v="1925"/>
    <x v="1924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x v="1926"/>
    <x v="192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x v="1927"/>
    <x v="1926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x v="1928"/>
    <x v="1927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x v="1929"/>
    <x v="192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x v="1930"/>
    <x v="1929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x v="1931"/>
    <x v="1930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x v="1932"/>
    <x v="1931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x v="1933"/>
    <x v="1932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x v="1934"/>
    <x v="1933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x v="1935"/>
    <x v="19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x v="1936"/>
    <x v="19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x v="1937"/>
    <x v="1936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x v="1938"/>
    <x v="1937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x v="1939"/>
    <x v="1938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x v="1940"/>
    <x v="1939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x v="1941"/>
    <x v="1940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x v="1942"/>
    <x v="1941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x v="1943"/>
    <x v="1942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x v="1944"/>
    <x v="194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x v="1945"/>
    <x v="1944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x v="1946"/>
    <x v="1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x v="1947"/>
    <x v="1946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x v="1948"/>
    <x v="1947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x v="1949"/>
    <x v="1948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x v="1950"/>
    <x v="194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x v="1951"/>
    <x v="1950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x v="1952"/>
    <x v="1474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x v="1953"/>
    <x v="195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x v="1954"/>
    <x v="1952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x v="1955"/>
    <x v="1953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x v="1956"/>
    <x v="1954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x v="1957"/>
    <x v="1955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x v="1958"/>
    <x v="1956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x v="1959"/>
    <x v="1957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x v="1960"/>
    <x v="195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x v="1961"/>
    <x v="1959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x v="1962"/>
    <x v="1960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x v="1963"/>
    <x v="1961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x v="1964"/>
    <x v="196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x v="1965"/>
    <x v="1963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x v="1966"/>
    <x v="1964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x v="1967"/>
    <x v="1965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x v="1968"/>
    <x v="1966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x v="1969"/>
    <x v="1967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x v="1970"/>
    <x v="1968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x v="1971"/>
    <x v="1969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x v="1972"/>
    <x v="1970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x v="1973"/>
    <x v="19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x v="1974"/>
    <x v="1972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x v="1975"/>
    <x v="1973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x v="1976"/>
    <x v="1974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x v="1977"/>
    <x v="1975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x v="1978"/>
    <x v="1976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x v="1979"/>
    <x v="1977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x v="1980"/>
    <x v="1978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x v="1981"/>
    <x v="1979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x v="1982"/>
    <x v="1980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x v="1983"/>
    <x v="1981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x v="1984"/>
    <x v="1982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x v="1985"/>
    <x v="1983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x v="1986"/>
    <x v="198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x v="1987"/>
    <x v="1985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x v="1988"/>
    <x v="1986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x v="1989"/>
    <x v="1987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x v="1990"/>
    <x v="1988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x v="1991"/>
    <x v="198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x v="1992"/>
    <x v="1990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x v="1993"/>
    <x v="1991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x v="1994"/>
    <x v="1992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x v="1995"/>
    <x v="1993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x v="1996"/>
    <x v="1994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x v="1997"/>
    <x v="1995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x v="1998"/>
    <x v="1996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x v="1999"/>
    <x v="1997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x v="2000"/>
    <x v="1998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x v="2001"/>
    <x v="199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x v="2002"/>
    <x v="2000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x v="2003"/>
    <x v="2001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x v="2004"/>
    <x v="2002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x v="2005"/>
    <x v="2003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x v="2006"/>
    <x v="2004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x v="2007"/>
    <x v="2005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x v="2008"/>
    <x v="2006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x v="2009"/>
    <x v="2007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x v="2010"/>
    <x v="2008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x v="2011"/>
    <x v="2009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x v="2012"/>
    <x v="2010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x v="2013"/>
    <x v="2011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x v="2014"/>
    <x v="2012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x v="2015"/>
    <x v="2013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x v="2016"/>
    <x v="2014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x v="2017"/>
    <x v="2015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x v="2018"/>
    <x v="2016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x v="2019"/>
    <x v="2017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x v="2020"/>
    <x v="2018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x v="2021"/>
    <x v="2019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x v="2022"/>
    <x v="2020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x v="2023"/>
    <x v="2021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x v="2024"/>
    <x v="2022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x v="2025"/>
    <x v="2023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x v="2026"/>
    <x v="2024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x v="2027"/>
    <x v="20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x v="2028"/>
    <x v="2026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x v="2029"/>
    <x v="2027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x v="2030"/>
    <x v="2028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x v="2031"/>
    <x v="2029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x v="2032"/>
    <x v="2030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x v="2033"/>
    <x v="2031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x v="2034"/>
    <x v="2032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x v="2035"/>
    <x v="2033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x v="2036"/>
    <x v="203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x v="2037"/>
    <x v="2035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x v="2038"/>
    <x v="619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x v="2039"/>
    <x v="2036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x v="2040"/>
    <x v="2037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x v="2041"/>
    <x v="2038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x v="2042"/>
    <x v="2039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x v="2043"/>
    <x v="2040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x v="2044"/>
    <x v="204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x v="2045"/>
    <x v="2042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x v="2046"/>
    <x v="2043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x v="2047"/>
    <x v="2044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x v="2048"/>
    <x v="2045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x v="2049"/>
    <x v="2046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x v="2050"/>
    <x v="204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x v="2051"/>
    <x v="2048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x v="2052"/>
    <x v="2049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x v="2053"/>
    <x v="2050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x v="2054"/>
    <x v="2051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x v="2055"/>
    <x v="2052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x v="2056"/>
    <x v="2053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x v="2057"/>
    <x v="2054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x v="2058"/>
    <x v="2055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x v="2059"/>
    <x v="2056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x v="2060"/>
    <x v="2057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x v="2061"/>
    <x v="205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x v="2062"/>
    <x v="20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x v="2063"/>
    <x v="2060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x v="2064"/>
    <x v="206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x v="2065"/>
    <x v="2062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x v="2066"/>
    <x v="2063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x v="2067"/>
    <x v="2064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x v="2068"/>
    <x v="2065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x v="2069"/>
    <x v="2066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x v="2070"/>
    <x v="2067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x v="2071"/>
    <x v="2068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x v="2072"/>
    <x v="206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x v="2073"/>
    <x v="2070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x v="2074"/>
    <x v="207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x v="2075"/>
    <x v="2072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x v="2076"/>
    <x v="2073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x v="2077"/>
    <x v="207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x v="2078"/>
    <x v="2075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x v="2079"/>
    <x v="2076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x v="2080"/>
    <x v="2077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x v="2081"/>
    <x v="2078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x v="2082"/>
    <x v="2079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x v="2083"/>
    <x v="208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x v="2084"/>
    <x v="2081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x v="2085"/>
    <x v="2082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x v="2086"/>
    <x v="2083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x v="2087"/>
    <x v="2084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x v="2088"/>
    <x v="2085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x v="2089"/>
    <x v="208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x v="2090"/>
    <x v="2087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x v="2091"/>
    <x v="2088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x v="2092"/>
    <x v="2089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x v="2093"/>
    <x v="209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x v="2094"/>
    <x v="2091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x v="2095"/>
    <x v="2092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x v="2096"/>
    <x v="2093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x v="2097"/>
    <x v="2094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x v="2098"/>
    <x v="2095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x v="2099"/>
    <x v="2096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x v="2100"/>
    <x v="2097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x v="2101"/>
    <x v="2098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x v="2102"/>
    <x v="2099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x v="2103"/>
    <x v="2100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x v="2104"/>
    <x v="2101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x v="2105"/>
    <x v="2102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x v="2106"/>
    <x v="2103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x v="2107"/>
    <x v="210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x v="2108"/>
    <x v="2105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x v="2109"/>
    <x v="2106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</r>
  <r>
    <x v="2110"/>
    <x v="2107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x v="2111"/>
    <x v="2108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</r>
  <r>
    <x v="2112"/>
    <x v="2109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x v="2113"/>
    <x v="2110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x v="2114"/>
    <x v="211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x v="2115"/>
    <x v="2112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x v="2116"/>
    <x v="2113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</r>
  <r>
    <x v="2117"/>
    <x v="2114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</r>
  <r>
    <x v="2118"/>
    <x v="2115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</r>
  <r>
    <x v="2119"/>
    <x v="2116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</r>
  <r>
    <x v="2120"/>
    <x v="211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x v="2121"/>
    <x v="2118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x v="2122"/>
    <x v="211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x v="2123"/>
    <x v="2120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x v="2124"/>
    <x v="2121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x v="2125"/>
    <x v="21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x v="2126"/>
    <x v="2123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x v="2127"/>
    <x v="2124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x v="2128"/>
    <x v="212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x v="2129"/>
    <x v="2126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x v="2130"/>
    <x v="2127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x v="2131"/>
    <x v="2128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x v="2132"/>
    <x v="212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x v="2133"/>
    <x v="2130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x v="2134"/>
    <x v="2131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x v="2135"/>
    <x v="2132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x v="2136"/>
    <x v="2133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x v="2137"/>
    <x v="2134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x v="2138"/>
    <x v="2135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x v="2139"/>
    <x v="2136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x v="2140"/>
    <x v="2137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x v="2141"/>
    <x v="2138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x v="2142"/>
    <x v="2139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x v="2143"/>
    <x v="2140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x v="2144"/>
    <x v="2141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x v="2145"/>
    <x v="2142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x v="2146"/>
    <x v="2143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x v="2147"/>
    <x v="2144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x v="2148"/>
    <x v="2145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x v="2149"/>
    <x v="2146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x v="2150"/>
    <x v="2147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</r>
  <r>
    <x v="2151"/>
    <x v="2148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x v="2152"/>
    <x v="2149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x v="2153"/>
    <x v="2150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x v="2154"/>
    <x v="215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x v="2155"/>
    <x v="2152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x v="2156"/>
    <x v="2153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x v="2157"/>
    <x v="2154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x v="2158"/>
    <x v="2155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x v="2159"/>
    <x v="2156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x v="2160"/>
    <x v="2157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x v="2161"/>
    <x v="2158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x v="2162"/>
    <x v="2159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x v="2163"/>
    <x v="2160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x v="2164"/>
    <x v="2161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x v="2165"/>
    <x v="2162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x v="2166"/>
    <x v="216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x v="2167"/>
    <x v="2164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x v="2168"/>
    <x v="2165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x v="2169"/>
    <x v="2166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x v="2170"/>
    <x v="2167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</r>
  <r>
    <x v="2171"/>
    <x v="2168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x v="2172"/>
    <x v="2169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x v="2173"/>
    <x v="217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x v="2174"/>
    <x v="2171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x v="2175"/>
    <x v="2172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</r>
  <r>
    <x v="2176"/>
    <x v="2173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x v="2177"/>
    <x v="2174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</r>
  <r>
    <x v="2178"/>
    <x v="2175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x v="2179"/>
    <x v="2176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x v="2180"/>
    <x v="2177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x v="2181"/>
    <x v="2178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x v="2182"/>
    <x v="21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x v="2183"/>
    <x v="2180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x v="2184"/>
    <x v="218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</r>
  <r>
    <x v="2185"/>
    <x v="2182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x v="2186"/>
    <x v="2183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x v="2187"/>
    <x v="2184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x v="2188"/>
    <x v="2185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x v="2189"/>
    <x v="2186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x v="2190"/>
    <x v="2187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x v="2191"/>
    <x v="218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x v="2192"/>
    <x v="218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x v="2193"/>
    <x v="2190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x v="2194"/>
    <x v="2191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x v="2195"/>
    <x v="2192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x v="2196"/>
    <x v="219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x v="2197"/>
    <x v="219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x v="2198"/>
    <x v="2195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x v="2199"/>
    <x v="2196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x v="2200"/>
    <x v="2197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x v="2201"/>
    <x v="2198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x v="2202"/>
    <x v="2199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x v="2203"/>
    <x v="2200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x v="2204"/>
    <x v="22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x v="2205"/>
    <x v="2202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x v="2206"/>
    <x v="2203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x v="2207"/>
    <x v="2204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x v="2208"/>
    <x v="2205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x v="2209"/>
    <x v="2206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x v="2210"/>
    <x v="2207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x v="2211"/>
    <x v="2208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x v="2212"/>
    <x v="2209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x v="2213"/>
    <x v="2210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x v="2214"/>
    <x v="221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x v="2215"/>
    <x v="2212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x v="2216"/>
    <x v="2213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x v="2217"/>
    <x v="2214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x v="2218"/>
    <x v="221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x v="2219"/>
    <x v="2216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x v="2220"/>
    <x v="2217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x v="2221"/>
    <x v="2218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x v="2222"/>
    <x v="2219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x v="2223"/>
    <x v="2220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x v="2224"/>
    <x v="2221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x v="2225"/>
    <x v="2222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x v="2226"/>
    <x v="2223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x v="2227"/>
    <x v="2224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x v="2228"/>
    <x v="2225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x v="2229"/>
    <x v="2226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x v="2230"/>
    <x v="2227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x v="2231"/>
    <x v="2228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x v="2232"/>
    <x v="2229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x v="2233"/>
    <x v="2230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x v="2234"/>
    <x v="2231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x v="2235"/>
    <x v="2232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x v="2236"/>
    <x v="2233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x v="2237"/>
    <x v="2234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x v="2238"/>
    <x v="2235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x v="2239"/>
    <x v="2236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x v="2240"/>
    <x v="2237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x v="2241"/>
    <x v="2238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x v="2242"/>
    <x v="2239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x v="2243"/>
    <x v="2240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x v="2244"/>
    <x v="224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x v="2245"/>
    <x v="2242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x v="2246"/>
    <x v="2243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x v="2247"/>
    <x v="2244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x v="2248"/>
    <x v="2245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x v="2249"/>
    <x v="2246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x v="2250"/>
    <x v="2247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x v="2251"/>
    <x v="2248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x v="2252"/>
    <x v="2249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x v="2253"/>
    <x v="2250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x v="2254"/>
    <x v="2251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x v="2255"/>
    <x v="2252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x v="2256"/>
    <x v="2253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x v="2257"/>
    <x v="2254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x v="2258"/>
    <x v="2255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x v="2259"/>
    <x v="2256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x v="2260"/>
    <x v="2257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x v="2261"/>
    <x v="2258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x v="2262"/>
    <x v="2259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x v="2263"/>
    <x v="2260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x v="2264"/>
    <x v="2261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x v="2265"/>
    <x v="2262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x v="2266"/>
    <x v="226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x v="2267"/>
    <x v="2264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x v="2268"/>
    <x v="2265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x v="2269"/>
    <x v="2266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x v="2270"/>
    <x v="2267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x v="2271"/>
    <x v="2268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x v="2272"/>
    <x v="2269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x v="2273"/>
    <x v="2270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x v="2274"/>
    <x v="2271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x v="2275"/>
    <x v="2272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x v="2276"/>
    <x v="2273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x v="2277"/>
    <x v="2274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x v="2278"/>
    <x v="2275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x v="2279"/>
    <x v="2276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x v="2280"/>
    <x v="2277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x v="2281"/>
    <x v="2278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x v="2282"/>
    <x v="2279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x v="2283"/>
    <x v="2280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x v="2284"/>
    <x v="2281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x v="2285"/>
    <x v="2282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x v="2286"/>
    <x v="2283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x v="2287"/>
    <x v="2284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x v="2288"/>
    <x v="2285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x v="2289"/>
    <x v="2286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x v="2290"/>
    <x v="2287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x v="2291"/>
    <x v="2288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x v="2292"/>
    <x v="2289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x v="2293"/>
    <x v="2290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x v="2294"/>
    <x v="2291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x v="2295"/>
    <x v="2292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x v="2296"/>
    <x v="2293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x v="2297"/>
    <x v="2294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x v="2298"/>
    <x v="2295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x v="2299"/>
    <x v="2296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x v="2300"/>
    <x v="2297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x v="2301"/>
    <x v="2298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x v="2302"/>
    <x v="2299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x v="2303"/>
    <x v="2300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x v="2304"/>
    <x v="2301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x v="2305"/>
    <x v="2302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x v="2306"/>
    <x v="2303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x v="2307"/>
    <x v="2304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x v="2308"/>
    <x v="2305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x v="2309"/>
    <x v="2306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x v="2310"/>
    <x v="2307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x v="2311"/>
    <x v="2308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x v="2312"/>
    <x v="2309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x v="2313"/>
    <x v="2310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x v="2314"/>
    <x v="2311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x v="2315"/>
    <x v="2312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x v="2316"/>
    <x v="2313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x v="2317"/>
    <x v="2314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x v="2318"/>
    <x v="2315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x v="2319"/>
    <x v="2316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x v="2320"/>
    <x v="2317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x v="2321"/>
    <x v="2318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x v="2322"/>
    <x v="2319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x v="2323"/>
    <x v="2320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x v="2324"/>
    <x v="2321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x v="2325"/>
    <x v="2322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x v="2326"/>
    <x v="2323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x v="2327"/>
    <x v="2324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x v="2328"/>
    <x v="2325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x v="2329"/>
    <x v="2326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x v="2330"/>
    <x v="2327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x v="2331"/>
    <x v="2328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x v="2332"/>
    <x v="2329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x v="2333"/>
    <x v="2330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x v="2334"/>
    <x v="2331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x v="2335"/>
    <x v="2332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x v="2336"/>
    <x v="2333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x v="2337"/>
    <x v="2334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x v="2338"/>
    <x v="2335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x v="2339"/>
    <x v="2336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x v="2340"/>
    <x v="2337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x v="2341"/>
    <x v="2338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x v="2342"/>
    <x v="2339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x v="2343"/>
    <x v="2340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x v="2344"/>
    <x v="2341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x v="2345"/>
    <x v="2342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x v="2346"/>
    <x v="2343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x v="2347"/>
    <x v="2344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x v="2348"/>
    <x v="2345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x v="2349"/>
    <x v="2346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x v="2350"/>
    <x v="2347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x v="2351"/>
    <x v="2348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x v="2352"/>
    <x v="2349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x v="2353"/>
    <x v="2350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x v="2354"/>
    <x v="2351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x v="2355"/>
    <x v="2352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x v="2356"/>
    <x v="2353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x v="2357"/>
    <x v="2354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x v="2358"/>
    <x v="2355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x v="2359"/>
    <x v="2356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x v="2360"/>
    <x v="2357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x v="2361"/>
    <x v="2358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x v="2362"/>
    <x v="2359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x v="2363"/>
    <x v="2360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x v="2364"/>
    <x v="2361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x v="2365"/>
    <x v="2362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x v="2366"/>
    <x v="2363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x v="2367"/>
    <x v="2364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x v="2368"/>
    <x v="2365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x v="2369"/>
    <x v="2366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x v="2370"/>
    <x v="2367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x v="2371"/>
    <x v="2368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x v="2372"/>
    <x v="2369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x v="2373"/>
    <x v="2370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x v="2374"/>
    <x v="2371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x v="2375"/>
    <x v="2372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x v="2376"/>
    <x v="2373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x v="2377"/>
    <x v="2374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x v="2378"/>
    <x v="2375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x v="2379"/>
    <x v="2376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x v="2380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x v="2381"/>
    <x v="2378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x v="2382"/>
    <x v="2379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x v="2383"/>
    <x v="2380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x v="2384"/>
    <x v="2381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x v="2385"/>
    <x v="2382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x v="2386"/>
    <x v="2383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x v="2387"/>
    <x v="2384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x v="2388"/>
    <x v="2385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x v="2389"/>
    <x v="2386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x v="2390"/>
    <x v="2387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x v="2391"/>
    <x v="2388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x v="2392"/>
    <x v="2389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x v="2393"/>
    <x v="2390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x v="2394"/>
    <x v="2391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x v="2395"/>
    <x v="2392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x v="2396"/>
    <x v="2393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x v="2397"/>
    <x v="2394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x v="2398"/>
    <x v="2395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x v="2399"/>
    <x v="2396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x v="2400"/>
    <x v="2397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x v="2401"/>
    <x v="2398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x v="2402"/>
    <x v="2399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x v="2403"/>
    <x v="2400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x v="2404"/>
    <x v="2401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x v="2405"/>
    <x v="2402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x v="2406"/>
    <x v="2403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x v="2407"/>
    <x v="2404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x v="2408"/>
    <x v="2405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x v="2409"/>
    <x v="2406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x v="2410"/>
    <x v="2407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x v="2411"/>
    <x v="2408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x v="2412"/>
    <x v="2409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x v="2413"/>
    <x v="2410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x v="2414"/>
    <x v="2411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x v="2415"/>
    <x v="2412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x v="2416"/>
    <x v="2413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x v="2417"/>
    <x v="2414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x v="2418"/>
    <x v="2415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x v="2419"/>
    <x v="2416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x v="2420"/>
    <x v="2417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x v="2421"/>
    <x v="2418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x v="2422"/>
    <x v="2419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x v="2423"/>
    <x v="2420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x v="2424"/>
    <x v="2421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x v="2425"/>
    <x v="2422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x v="2426"/>
    <x v="2423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x v="2427"/>
    <x v="2424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x v="2428"/>
    <x v="2425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x v="2429"/>
    <x v="2426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x v="2430"/>
    <x v="2427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x v="2431"/>
    <x v="2428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x v="2432"/>
    <x v="2429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x v="2433"/>
    <x v="2430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x v="2434"/>
    <x v="2431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x v="2435"/>
    <x v="2432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x v="2436"/>
    <x v="2433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x v="2437"/>
    <x v="2434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x v="2438"/>
    <x v="2435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x v="2439"/>
    <x v="2436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x v="2440"/>
    <x v="2437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x v="2441"/>
    <x v="2438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x v="2442"/>
    <x v="2439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x v="2443"/>
    <x v="2440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x v="2444"/>
    <x v="2441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x v="2445"/>
    <x v="2442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x v="2446"/>
    <x v="2443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x v="2447"/>
    <x v="2444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x v="2448"/>
    <x v="2445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x v="2449"/>
    <x v="2446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x v="2450"/>
    <x v="2447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x v="2451"/>
    <x v="2448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x v="2452"/>
    <x v="2449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x v="2453"/>
    <x v="2450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x v="2454"/>
    <x v="2451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x v="2455"/>
    <x v="2452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x v="2456"/>
    <x v="2453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x v="2457"/>
    <x v="2454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x v="2458"/>
    <x v="2455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x v="2459"/>
    <x v="2456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x v="2460"/>
    <x v="2457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x v="2461"/>
    <x v="2458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x v="2462"/>
    <x v="2459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x v="2463"/>
    <x v="2460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x v="2464"/>
    <x v="2461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x v="2465"/>
    <x v="2462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x v="2466"/>
    <x v="2463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x v="2467"/>
    <x v="2464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x v="2468"/>
    <x v="2465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x v="2469"/>
    <x v="2466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x v="2470"/>
    <x v="2467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x v="2471"/>
    <x v="2468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x v="2472"/>
    <x v="2469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x v="2473"/>
    <x v="2470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x v="2474"/>
    <x v="2471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x v="2475"/>
    <x v="2472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x v="2476"/>
    <x v="2473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x v="2477"/>
    <x v="2474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x v="2478"/>
    <x v="247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x v="2479"/>
    <x v="2476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x v="2480"/>
    <x v="2477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x v="2481"/>
    <x v="2478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x v="2482"/>
    <x v="2479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x v="2483"/>
    <x v="2480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x v="2484"/>
    <x v="2481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x v="2485"/>
    <x v="2482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x v="2486"/>
    <x v="2483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x v="2487"/>
    <x v="2484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x v="2488"/>
    <x v="2485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x v="2489"/>
    <x v="2486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x v="2490"/>
    <x v="2487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x v="2491"/>
    <x v="2488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x v="2492"/>
    <x v="1067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x v="2493"/>
    <x v="2489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x v="2494"/>
    <x v="2490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x v="2495"/>
    <x v="2491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x v="2496"/>
    <x v="2492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x v="2497"/>
    <x v="2493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x v="2498"/>
    <x v="2494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x v="2499"/>
    <x v="2495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x v="2500"/>
    <x v="2496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x v="2501"/>
    <x v="2497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x v="2502"/>
    <x v="2498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x v="2503"/>
    <x v="2499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x v="2504"/>
    <x v="2500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x v="2505"/>
    <x v="2501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x v="2506"/>
    <x v="2502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x v="2507"/>
    <x v="2503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x v="2508"/>
    <x v="2504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x v="2509"/>
    <x v="2505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x v="2510"/>
    <x v="2506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x v="2511"/>
    <x v="2507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x v="2512"/>
    <x v="2508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x v="2513"/>
    <x v="2509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x v="2514"/>
    <x v="183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x v="2515"/>
    <x v="2510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x v="2516"/>
    <x v="2511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x v="2517"/>
    <x v="2512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x v="2518"/>
    <x v="2513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x v="2519"/>
    <x v="2514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x v="2520"/>
    <x v="2515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</r>
  <r>
    <x v="2521"/>
    <x v="2516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x v="2522"/>
    <x v="2517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x v="2523"/>
    <x v="2518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x v="2524"/>
    <x v="2519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x v="2525"/>
    <x v="2520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x v="2526"/>
    <x v="2521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x v="2527"/>
    <x v="2522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x v="2528"/>
    <x v="2523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x v="2529"/>
    <x v="2524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x v="2530"/>
    <x v="2525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x v="2531"/>
    <x v="2526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x v="2532"/>
    <x v="2527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x v="2533"/>
    <x v="2528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x v="2534"/>
    <x v="2529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x v="2535"/>
    <x v="2530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x v="2536"/>
    <x v="2531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x v="2537"/>
    <x v="2532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x v="2538"/>
    <x v="2533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x v="2539"/>
    <x v="253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x v="2540"/>
    <x v="2535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x v="2541"/>
    <x v="2536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x v="2542"/>
    <x v="2537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x v="2543"/>
    <x v="2538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x v="2544"/>
    <x v="2539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x v="2545"/>
    <x v="2540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x v="2546"/>
    <x v="2541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x v="2547"/>
    <x v="2542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x v="2548"/>
    <x v="2543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x v="2549"/>
    <x v="2544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x v="2550"/>
    <x v="2545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x v="2551"/>
    <x v="2546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x v="2552"/>
    <x v="2547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x v="2553"/>
    <x v="2548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x v="2554"/>
    <x v="2549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x v="2555"/>
    <x v="2550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x v="2556"/>
    <x v="2551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x v="2557"/>
    <x v="2552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x v="2558"/>
    <x v="2553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x v="2559"/>
    <x v="2554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x v="2560"/>
    <x v="2555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x v="2561"/>
    <x v="2556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x v="2562"/>
    <x v="2557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x v="2563"/>
    <x v="2558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x v="2564"/>
    <x v="2559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x v="2565"/>
    <x v="2560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x v="2566"/>
    <x v="2561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x v="2567"/>
    <x v="2562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x v="2568"/>
    <x v="2563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x v="2569"/>
    <x v="2564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x v="2570"/>
    <x v="2565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x v="2571"/>
    <x v="2566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x v="2572"/>
    <x v="2567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x v="2573"/>
    <x v="2568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x v="2574"/>
    <x v="2569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x v="2575"/>
    <x v="2570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x v="2576"/>
    <x v="2571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x v="2577"/>
    <x v="2572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x v="2578"/>
    <x v="2573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x v="2579"/>
    <x v="2574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x v="2580"/>
    <x v="2575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x v="2581"/>
    <x v="2576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x v="2582"/>
    <x v="2577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x v="2583"/>
    <x v="2578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x v="2584"/>
    <x v="2579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x v="2585"/>
    <x v="2580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x v="2586"/>
    <x v="2581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x v="2587"/>
    <x v="2582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x v="2588"/>
    <x v="2583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x v="2589"/>
    <x v="2584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x v="2590"/>
    <x v="2585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x v="2591"/>
    <x v="2586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x v="2592"/>
    <x v="2587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x v="2593"/>
    <x v="2588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x v="2594"/>
    <x v="2589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x v="2595"/>
    <x v="2590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x v="2596"/>
    <x v="2591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x v="2597"/>
    <x v="2592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x v="2598"/>
    <x v="2593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x v="2599"/>
    <x v="2594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x v="2600"/>
    <x v="2595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x v="2601"/>
    <x v="2596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x v="2602"/>
    <x v="2597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x v="2603"/>
    <x v="2598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x v="2604"/>
    <x v="2599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x v="2605"/>
    <x v="2600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x v="2606"/>
    <x v="2601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x v="2607"/>
    <x v="2602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x v="2608"/>
    <x v="2603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x v="2609"/>
    <x v="2604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x v="2610"/>
    <x v="2605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x v="2611"/>
    <x v="2606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x v="2612"/>
    <x v="2607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x v="2613"/>
    <x v="2608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x v="2614"/>
    <x v="2609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x v="2615"/>
    <x v="2610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x v="2616"/>
    <x v="2611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x v="2617"/>
    <x v="2612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x v="2618"/>
    <x v="2613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x v="2619"/>
    <x v="2614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x v="2620"/>
    <x v="2615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x v="2621"/>
    <x v="2616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x v="2622"/>
    <x v="2617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x v="2623"/>
    <x v="2618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x v="2624"/>
    <x v="2619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x v="2625"/>
    <x v="2620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x v="2626"/>
    <x v="2621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x v="2627"/>
    <x v="2622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x v="2628"/>
    <x v="2623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x v="2629"/>
    <x v="262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x v="2630"/>
    <x v="2625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x v="2631"/>
    <x v="2626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x v="2632"/>
    <x v="2627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x v="2633"/>
    <x v="2628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x v="2634"/>
    <x v="2629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x v="2635"/>
    <x v="2630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x v="2636"/>
    <x v="2631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x v="2637"/>
    <x v="2632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x v="2638"/>
    <x v="2633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x v="2639"/>
    <x v="2634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x v="2640"/>
    <x v="2635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x v="2641"/>
    <x v="2636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x v="2642"/>
    <x v="2637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x v="2643"/>
    <x v="2638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x v="2644"/>
    <x v="2639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x v="2645"/>
    <x v="2640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x v="2646"/>
    <x v="2641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x v="2647"/>
    <x v="2642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x v="2648"/>
    <x v="2643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x v="2649"/>
    <x v="2644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x v="2650"/>
    <x v="2645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x v="2651"/>
    <x v="2646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x v="2652"/>
    <x v="2647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x v="2653"/>
    <x v="2648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x v="2654"/>
    <x v="2649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x v="2655"/>
    <x v="2650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x v="2656"/>
    <x v="2651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x v="2657"/>
    <x v="2652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x v="2658"/>
    <x v="2653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x v="2659"/>
    <x v="2654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x v="2660"/>
    <x v="2655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x v="2661"/>
    <x v="2656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x v="2662"/>
    <x v="2657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x v="2663"/>
    <x v="2658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x v="2664"/>
    <x v="2659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x v="2665"/>
    <x v="2660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x v="2666"/>
    <x v="2661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x v="2667"/>
    <x v="2662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x v="2668"/>
    <x v="2663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x v="2669"/>
    <x v="2664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x v="2670"/>
    <x v="2665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x v="2671"/>
    <x v="2666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x v="2672"/>
    <x v="2667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x v="2673"/>
    <x v="2668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x v="2674"/>
    <x v="2669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x v="2675"/>
    <x v="2670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</r>
  <r>
    <x v="2676"/>
    <x v="2671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x v="2677"/>
    <x v="2672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x v="2678"/>
    <x v="2673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x v="2679"/>
    <x v="2674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x v="2680"/>
    <x v="2675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x v="2681"/>
    <x v="2676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x v="2682"/>
    <x v="2677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x v="2683"/>
    <x v="2678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x v="2684"/>
    <x v="2679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x v="2685"/>
    <x v="2680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x v="2686"/>
    <x v="2681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x v="2687"/>
    <x v="2682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x v="2688"/>
    <x v="2683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x v="2689"/>
    <x v="2684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x v="2690"/>
    <x v="2685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x v="2691"/>
    <x v="2686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x v="2692"/>
    <x v="2687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x v="2693"/>
    <x v="2688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x v="2694"/>
    <x v="2689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</r>
  <r>
    <x v="2695"/>
    <x v="2690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x v="2696"/>
    <x v="2691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x v="2697"/>
    <x v="2692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x v="2698"/>
    <x v="2693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x v="2699"/>
    <x v="2694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x v="2700"/>
    <x v="2695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x v="2701"/>
    <x v="2696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x v="2702"/>
    <x v="2697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x v="2703"/>
    <x v="2698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x v="2704"/>
    <x v="2699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x v="2705"/>
    <x v="2700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x v="2706"/>
    <x v="2701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x v="2707"/>
    <x v="2702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x v="2708"/>
    <x v="2703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x v="2709"/>
    <x v="2704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x v="2710"/>
    <x v="2705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x v="2711"/>
    <x v="2706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x v="2712"/>
    <x v="2707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x v="2713"/>
    <x v="2708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x v="2714"/>
    <x v="2709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x v="2715"/>
    <x v="2710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x v="2716"/>
    <x v="2711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x v="2717"/>
    <x v="2712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x v="2718"/>
    <x v="2713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x v="2719"/>
    <x v="2714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x v="2720"/>
    <x v="2715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x v="2721"/>
    <x v="2716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x v="2722"/>
    <x v="2717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x v="2723"/>
    <x v="2718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x v="2724"/>
    <x v="2719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x v="2725"/>
    <x v="2720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x v="2726"/>
    <x v="2721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x v="2727"/>
    <x v="2722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x v="2728"/>
    <x v="2723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x v="2729"/>
    <x v="2724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x v="2730"/>
    <x v="2725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x v="2731"/>
    <x v="2726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x v="2732"/>
    <x v="2727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x v="2733"/>
    <x v="2728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x v="2734"/>
    <x v="2729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x v="2735"/>
    <x v="2730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x v="2736"/>
    <x v="2731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x v="2737"/>
    <x v="2732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x v="2738"/>
    <x v="2733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x v="2739"/>
    <x v="2734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x v="2740"/>
    <x v="2735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x v="2741"/>
    <x v="2736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x v="2742"/>
    <x v="2737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x v="2743"/>
    <x v="2738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x v="2744"/>
    <x v="2739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x v="2745"/>
    <x v="2740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x v="2746"/>
    <x v="2741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x v="2747"/>
    <x v="2742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x v="2748"/>
    <x v="2743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x v="2749"/>
    <x v="2744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x v="2750"/>
    <x v="2745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x v="2751"/>
    <x v="2746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x v="2752"/>
    <x v="2747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x v="2753"/>
    <x v="2748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x v="2754"/>
    <x v="2749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x v="2755"/>
    <x v="2750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x v="2756"/>
    <x v="2751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x v="2757"/>
    <x v="2752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x v="2758"/>
    <x v="2753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x v="2759"/>
    <x v="2754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x v="2760"/>
    <x v="2755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x v="2761"/>
    <x v="2756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x v="2762"/>
    <x v="2757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x v="2763"/>
    <x v="2758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x v="2764"/>
    <x v="2759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x v="2765"/>
    <x v="2760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x v="2766"/>
    <x v="2761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x v="2767"/>
    <x v="2762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x v="2768"/>
    <x v="2763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x v="2769"/>
    <x v="2764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x v="2770"/>
    <x v="2765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x v="2771"/>
    <x v="2766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x v="2772"/>
    <x v="2767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x v="2773"/>
    <x v="2768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x v="2774"/>
    <x v="2769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x v="2775"/>
    <x v="2770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x v="2776"/>
    <x v="2771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x v="2777"/>
    <x v="2772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x v="2778"/>
    <x v="2773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x v="2779"/>
    <x v="2774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x v="2780"/>
    <x v="2775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x v="2781"/>
    <x v="2776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x v="2782"/>
    <x v="2777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x v="2783"/>
    <x v="2778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x v="2784"/>
    <x v="2779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x v="2785"/>
    <x v="2780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x v="2786"/>
    <x v="2781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x v="2787"/>
    <x v="2782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x v="2788"/>
    <x v="2783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x v="2789"/>
    <x v="2784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x v="2790"/>
    <x v="2785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x v="2791"/>
    <x v="2786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x v="2792"/>
    <x v="2787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x v="2793"/>
    <x v="2788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x v="2794"/>
    <x v="2789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x v="2795"/>
    <x v="2790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x v="2796"/>
    <x v="2791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x v="2797"/>
    <x v="2792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x v="2798"/>
    <x v="2793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x v="2799"/>
    <x v="2794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x v="2800"/>
    <x v="2795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x v="2801"/>
    <x v="2796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x v="2802"/>
    <x v="2797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x v="2803"/>
    <x v="2798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x v="2804"/>
    <x v="2799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x v="2805"/>
    <x v="2800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x v="2806"/>
    <x v="2801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x v="2807"/>
    <x v="2802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x v="2808"/>
    <x v="2803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x v="2809"/>
    <x v="2804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x v="2810"/>
    <x v="2805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x v="2811"/>
    <x v="2806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x v="2812"/>
    <x v="2807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x v="2813"/>
    <x v="2808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x v="2814"/>
    <x v="2809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x v="2815"/>
    <x v="2810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</r>
  <r>
    <x v="2816"/>
    <x v="2811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x v="2817"/>
    <x v="2812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x v="2818"/>
    <x v="2813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x v="2819"/>
    <x v="2814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x v="2820"/>
    <x v="2815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x v="2821"/>
    <x v="2816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x v="2822"/>
    <x v="2817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x v="2823"/>
    <x v="2818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x v="2824"/>
    <x v="2819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x v="2825"/>
    <x v="2820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x v="2826"/>
    <x v="2821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x v="2827"/>
    <x v="2822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x v="2828"/>
    <x v="2823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x v="2829"/>
    <x v="2824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x v="2830"/>
    <x v="2825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x v="2831"/>
    <x v="2826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x v="2832"/>
    <x v="2827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x v="2833"/>
    <x v="2828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x v="2834"/>
    <x v="2829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x v="2835"/>
    <x v="2830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x v="2836"/>
    <x v="2831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x v="2837"/>
    <x v="2832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x v="2838"/>
    <x v="2833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x v="2839"/>
    <x v="2834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x v="2840"/>
    <x v="2835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x v="2841"/>
    <x v="2836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x v="2842"/>
    <x v="2837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x v="2843"/>
    <x v="2838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x v="2844"/>
    <x v="2839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x v="2845"/>
    <x v="284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x v="2846"/>
    <x v="2841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x v="2847"/>
    <x v="2842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x v="2848"/>
    <x v="2843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x v="2849"/>
    <x v="2844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x v="2850"/>
    <x v="2845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x v="2851"/>
    <x v="2846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x v="2852"/>
    <x v="2847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x v="2853"/>
    <x v="2848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x v="2854"/>
    <x v="2849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x v="2855"/>
    <x v="2850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x v="2856"/>
    <x v="2851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x v="2857"/>
    <x v="2852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x v="2858"/>
    <x v="285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x v="2859"/>
    <x v="2854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x v="2860"/>
    <x v="2855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x v="2861"/>
    <x v="2856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x v="2862"/>
    <x v="2857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</r>
  <r>
    <x v="2863"/>
    <x v="2858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x v="2864"/>
    <x v="2859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</r>
  <r>
    <x v="2865"/>
    <x v="2860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x v="2866"/>
    <x v="2861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x v="2867"/>
    <x v="2862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x v="2868"/>
    <x v="2863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x v="2869"/>
    <x v="2864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x v="2870"/>
    <x v="2865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x v="2871"/>
    <x v="2866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x v="2872"/>
    <x v="2867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x v="2873"/>
    <x v="2868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x v="2874"/>
    <x v="2869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x v="2875"/>
    <x v="2870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x v="2876"/>
    <x v="2871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x v="2877"/>
    <x v="2872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x v="2878"/>
    <x v="2873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x v="2879"/>
    <x v="2874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x v="2880"/>
    <x v="2875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x v="2881"/>
    <x v="2876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x v="2882"/>
    <x v="2877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x v="2883"/>
    <x v="2878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x v="2884"/>
    <x v="2879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x v="2885"/>
    <x v="2880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x v="2886"/>
    <x v="2881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x v="2887"/>
    <x v="2882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x v="2888"/>
    <x v="2883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x v="2889"/>
    <x v="2884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x v="2890"/>
    <x v="2885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x v="2891"/>
    <x v="2886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x v="2892"/>
    <x v="2887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x v="2893"/>
    <x v="2888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x v="2894"/>
    <x v="2889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x v="2895"/>
    <x v="2890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x v="2896"/>
    <x v="2891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x v="2897"/>
    <x v="2892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x v="2898"/>
    <x v="2893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x v="2899"/>
    <x v="2894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x v="2900"/>
    <x v="289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x v="2901"/>
    <x v="2896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x v="2902"/>
    <x v="2897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x v="2903"/>
    <x v="1408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x v="2904"/>
    <x v="2898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x v="2905"/>
    <x v="2899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x v="2906"/>
    <x v="2900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x v="2907"/>
    <x v="2901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x v="2908"/>
    <x v="2902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x v="2909"/>
    <x v="2903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x v="2910"/>
    <x v="2904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x v="2911"/>
    <x v="2905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x v="2912"/>
    <x v="2906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x v="2913"/>
    <x v="2907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x v="2914"/>
    <x v="2908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x v="2915"/>
    <x v="2909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x v="2916"/>
    <x v="2910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x v="2917"/>
    <x v="2911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x v="2918"/>
    <x v="2912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x v="2919"/>
    <x v="2913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x v="2920"/>
    <x v="2914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x v="2921"/>
    <x v="2915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x v="2922"/>
    <x v="2916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x v="2923"/>
    <x v="2917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x v="2924"/>
    <x v="2918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x v="2925"/>
    <x v="2919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x v="2926"/>
    <x v="2920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x v="2927"/>
    <x v="2921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x v="2928"/>
    <x v="2922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x v="2929"/>
    <x v="2923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x v="2930"/>
    <x v="2924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x v="2931"/>
    <x v="2925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x v="2932"/>
    <x v="2926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x v="2933"/>
    <x v="2927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x v="2934"/>
    <x v="2928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x v="2935"/>
    <x v="2929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x v="2936"/>
    <x v="2930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x v="2937"/>
    <x v="2931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x v="2938"/>
    <x v="2932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x v="2939"/>
    <x v="2933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x v="2940"/>
    <x v="2934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x v="2941"/>
    <x v="2935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x v="2942"/>
    <x v="2936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x v="2943"/>
    <x v="2937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x v="2944"/>
    <x v="2938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x v="2945"/>
    <x v="2939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x v="2946"/>
    <x v="2940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x v="2947"/>
    <x v="2941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x v="2948"/>
    <x v="2942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x v="2949"/>
    <x v="2943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x v="2950"/>
    <x v="2944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x v="2951"/>
    <x v="2945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x v="2952"/>
    <x v="2946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x v="2953"/>
    <x v="2947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x v="2954"/>
    <x v="2948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x v="2955"/>
    <x v="2949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x v="2956"/>
    <x v="2950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x v="2957"/>
    <x v="2951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x v="2958"/>
    <x v="2952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x v="2959"/>
    <x v="2953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x v="2960"/>
    <x v="2954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x v="2961"/>
    <x v="2955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x v="2962"/>
    <x v="2956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x v="2963"/>
    <x v="2957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x v="2964"/>
    <x v="2958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x v="2965"/>
    <x v="2959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x v="2966"/>
    <x v="2960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x v="2967"/>
    <x v="2961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x v="2968"/>
    <x v="2962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x v="2969"/>
    <x v="296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x v="2970"/>
    <x v="2964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x v="2971"/>
    <x v="2965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x v="2972"/>
    <x v="2966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x v="2973"/>
    <x v="2967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x v="2974"/>
    <x v="2968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x v="2975"/>
    <x v="2969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x v="2976"/>
    <x v="2970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x v="2977"/>
    <x v="2971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x v="2978"/>
    <x v="2972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x v="2979"/>
    <x v="2973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x v="2980"/>
    <x v="2974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x v="2981"/>
    <x v="297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x v="2982"/>
    <x v="2976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x v="2983"/>
    <x v="2977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x v="2984"/>
    <x v="2978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x v="2985"/>
    <x v="2979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x v="2986"/>
    <x v="2980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x v="2987"/>
    <x v="2981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x v="2988"/>
    <x v="2982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x v="2989"/>
    <x v="2983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x v="2990"/>
    <x v="2984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x v="2991"/>
    <x v="2985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x v="2992"/>
    <x v="2986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x v="2993"/>
    <x v="2987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x v="2994"/>
    <x v="2988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x v="2995"/>
    <x v="2989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x v="2996"/>
    <x v="2990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x v="2997"/>
    <x v="2991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x v="2998"/>
    <x v="2992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x v="2999"/>
    <x v="2993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x v="3000"/>
    <x v="2994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x v="3001"/>
    <x v="299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x v="3002"/>
    <x v="2996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x v="3003"/>
    <x v="2997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x v="3004"/>
    <x v="2998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x v="3005"/>
    <x v="2999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x v="3006"/>
    <x v="3000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x v="3007"/>
    <x v="3001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x v="3008"/>
    <x v="3002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x v="3009"/>
    <x v="3003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x v="3010"/>
    <x v="3004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x v="3011"/>
    <x v="3005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x v="3012"/>
    <x v="3006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x v="3013"/>
    <x v="3007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x v="3014"/>
    <x v="3008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x v="3015"/>
    <x v="3009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x v="3016"/>
    <x v="3010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x v="3017"/>
    <x v="3011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x v="3018"/>
    <x v="3012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x v="3019"/>
    <x v="3013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x v="3020"/>
    <x v="3014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x v="3021"/>
    <x v="3015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x v="3022"/>
    <x v="3016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x v="3023"/>
    <x v="3017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x v="3024"/>
    <x v="3018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x v="3025"/>
    <x v="3019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x v="3026"/>
    <x v="3020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x v="3027"/>
    <x v="3021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x v="3028"/>
    <x v="3022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x v="3029"/>
    <x v="3023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x v="3030"/>
    <x v="3024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x v="3031"/>
    <x v="3025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x v="3032"/>
    <x v="3026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x v="3033"/>
    <x v="3027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x v="3034"/>
    <x v="3028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x v="3035"/>
    <x v="3029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x v="3036"/>
    <x v="3030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x v="3037"/>
    <x v="3031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x v="3038"/>
    <x v="3032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x v="3039"/>
    <x v="3033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x v="3040"/>
    <x v="3034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x v="3041"/>
    <x v="3035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x v="3042"/>
    <x v="3036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x v="3043"/>
    <x v="3037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x v="3044"/>
    <x v="3038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x v="3045"/>
    <x v="3039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x v="3046"/>
    <x v="3040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x v="3047"/>
    <x v="3041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x v="3048"/>
    <x v="3042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x v="3049"/>
    <x v="3043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x v="3050"/>
    <x v="3044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x v="3051"/>
    <x v="3045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x v="3052"/>
    <x v="304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x v="3053"/>
    <x v="3047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x v="3054"/>
    <x v="3048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x v="3055"/>
    <x v="3049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x v="3056"/>
    <x v="3050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x v="3057"/>
    <x v="3051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x v="3058"/>
    <x v="3052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x v="3059"/>
    <x v="3053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x v="3060"/>
    <x v="3054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x v="3061"/>
    <x v="3055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x v="3062"/>
    <x v="3056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</r>
  <r>
    <x v="3063"/>
    <x v="3057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x v="3064"/>
    <x v="3058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x v="3065"/>
    <x v="3059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x v="3066"/>
    <x v="3060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x v="3067"/>
    <x v="3061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x v="3068"/>
    <x v="3062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x v="3069"/>
    <x v="3063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x v="3070"/>
    <x v="3064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x v="3071"/>
    <x v="3065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x v="3072"/>
    <x v="3066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x v="3073"/>
    <x v="3067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x v="3074"/>
    <x v="3068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x v="3075"/>
    <x v="3069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x v="3076"/>
    <x v="3070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x v="3077"/>
    <x v="307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x v="3078"/>
    <x v="3072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x v="3079"/>
    <x v="3073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x v="3080"/>
    <x v="3074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x v="3081"/>
    <x v="3075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x v="3082"/>
    <x v="3076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x v="3083"/>
    <x v="3077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x v="3084"/>
    <x v="3078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x v="3085"/>
    <x v="3079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x v="3086"/>
    <x v="3080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x v="3087"/>
    <x v="3081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x v="3088"/>
    <x v="3082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x v="3089"/>
    <x v="3083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x v="3090"/>
    <x v="3084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x v="3091"/>
    <x v="3085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x v="3092"/>
    <x v="3086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x v="3093"/>
    <x v="3087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x v="3094"/>
    <x v="3088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x v="3095"/>
    <x v="3089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x v="3096"/>
    <x v="3090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x v="3097"/>
    <x v="3091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x v="3098"/>
    <x v="3092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x v="3099"/>
    <x v="3093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x v="3100"/>
    <x v="3094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x v="3101"/>
    <x v="3095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x v="3102"/>
    <x v="3096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x v="3103"/>
    <x v="3097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x v="3104"/>
    <x v="3098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x v="3105"/>
    <x v="3099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x v="3106"/>
    <x v="3100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x v="3107"/>
    <x v="3101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x v="3108"/>
    <x v="3102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x v="3109"/>
    <x v="3103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x v="3110"/>
    <x v="3104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x v="3111"/>
    <x v="3105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x v="3112"/>
    <x v="3106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x v="3113"/>
    <x v="3107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x v="3114"/>
    <x v="3108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x v="3115"/>
    <x v="3109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x v="3116"/>
    <x v="3110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x v="3117"/>
    <x v="3111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x v="3118"/>
    <x v="3112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x v="3119"/>
    <x v="3113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x v="3120"/>
    <x v="3114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x v="3121"/>
    <x v="3115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x v="3122"/>
    <x v="3116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x v="3123"/>
    <x v="3117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x v="3124"/>
    <x v="3118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x v="3125"/>
    <x v="3119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x v="3126"/>
    <x v="3120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x v="3127"/>
    <x v="3121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x v="3128"/>
    <x v="3122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x v="3129"/>
    <x v="3123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x v="3130"/>
    <x v="3124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x v="3131"/>
    <x v="3125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x v="3132"/>
    <x v="3126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x v="3133"/>
    <x v="3127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x v="3134"/>
    <x v="3128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x v="3135"/>
    <x v="3129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x v="3136"/>
    <x v="3130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x v="3137"/>
    <x v="3131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x v="3138"/>
    <x v="3132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x v="3139"/>
    <x v="3133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x v="3140"/>
    <x v="3134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x v="3141"/>
    <x v="3135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x v="3142"/>
    <x v="3136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x v="3143"/>
    <x v="3137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x v="3144"/>
    <x v="3138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x v="3145"/>
    <x v="3139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x v="3146"/>
    <x v="3140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x v="3147"/>
    <x v="3141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x v="3148"/>
    <x v="3142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x v="3149"/>
    <x v="3143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x v="3150"/>
    <x v="3144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x v="3151"/>
    <x v="3145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x v="3152"/>
    <x v="3146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x v="3153"/>
    <x v="3147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x v="3154"/>
    <x v="3148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x v="3155"/>
    <x v="3149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x v="3156"/>
    <x v="3150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x v="3157"/>
    <x v="3151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x v="3158"/>
    <x v="3152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x v="3159"/>
    <x v="3153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x v="3160"/>
    <x v="3154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x v="3161"/>
    <x v="3155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x v="3162"/>
    <x v="3156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x v="3163"/>
    <x v="3157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x v="3164"/>
    <x v="3158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x v="3165"/>
    <x v="3159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x v="3166"/>
    <x v="3160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x v="3167"/>
    <x v="3161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x v="3168"/>
    <x v="3162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x v="3169"/>
    <x v="3163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x v="3170"/>
    <x v="3164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x v="3171"/>
    <x v="3165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x v="3172"/>
    <x v="3166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x v="3173"/>
    <x v="3167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x v="3174"/>
    <x v="3168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x v="3175"/>
    <x v="3169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x v="3176"/>
    <x v="3170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x v="3177"/>
    <x v="3171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x v="3178"/>
    <x v="3172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x v="3179"/>
    <x v="3173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x v="3180"/>
    <x v="317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x v="3181"/>
    <x v="3175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x v="3182"/>
    <x v="317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x v="3183"/>
    <x v="31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x v="3184"/>
    <x v="3178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x v="3185"/>
    <x v="3179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x v="3186"/>
    <x v="3180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x v="3187"/>
    <x v="3181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</r>
  <r>
    <x v="3188"/>
    <x v="3182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</r>
  <r>
    <x v="3189"/>
    <x v="3183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x v="3190"/>
    <x v="3184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</r>
  <r>
    <x v="3191"/>
    <x v="318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x v="3192"/>
    <x v="3186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x v="3193"/>
    <x v="3187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x v="3194"/>
    <x v="3188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x v="3195"/>
    <x v="3189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x v="3196"/>
    <x v="3190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x v="3197"/>
    <x v="3191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x v="3198"/>
    <x v="3192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x v="3199"/>
    <x v="3193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x v="3200"/>
    <x v="3194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x v="3201"/>
    <x v="3195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x v="3202"/>
    <x v="3196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x v="3203"/>
    <x v="3197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x v="3204"/>
    <x v="3198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x v="3205"/>
    <x v="319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x v="3206"/>
    <x v="3200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x v="3207"/>
    <x v="3201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x v="3208"/>
    <x v="3202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x v="3209"/>
    <x v="3203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x v="3210"/>
    <x v="3204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x v="3211"/>
    <x v="3205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x v="3212"/>
    <x v="3206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x v="3213"/>
    <x v="3207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x v="3214"/>
    <x v="3208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x v="3215"/>
    <x v="3209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x v="3216"/>
    <x v="3210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x v="3217"/>
    <x v="3211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x v="3218"/>
    <x v="3212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x v="3219"/>
    <x v="3213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x v="3220"/>
    <x v="3214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x v="3221"/>
    <x v="3215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x v="3222"/>
    <x v="3216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x v="3223"/>
    <x v="3217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x v="3224"/>
    <x v="3218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x v="3225"/>
    <x v="3219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x v="3226"/>
    <x v="3220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x v="3227"/>
    <x v="3221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x v="3228"/>
    <x v="3222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x v="3229"/>
    <x v="3223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x v="3230"/>
    <x v="3224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x v="3231"/>
    <x v="3225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x v="3232"/>
    <x v="3226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x v="3233"/>
    <x v="3227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x v="3234"/>
    <x v="3228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x v="3235"/>
    <x v="3229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x v="3236"/>
    <x v="323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x v="3237"/>
    <x v="3231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x v="3238"/>
    <x v="3232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x v="3239"/>
    <x v="3233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x v="3240"/>
    <x v="3234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x v="3241"/>
    <x v="3235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x v="3242"/>
    <x v="3236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x v="3243"/>
    <x v="3237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x v="3244"/>
    <x v="3238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x v="3245"/>
    <x v="3239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x v="3246"/>
    <x v="3240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x v="3247"/>
    <x v="3241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x v="3248"/>
    <x v="3242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x v="3249"/>
    <x v="3243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x v="3250"/>
    <x v="3244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x v="3251"/>
    <x v="3245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x v="3252"/>
    <x v="3246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x v="3253"/>
    <x v="3247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x v="3254"/>
    <x v="3248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x v="3255"/>
    <x v="3249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x v="3256"/>
    <x v="3250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x v="3257"/>
    <x v="3251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x v="3258"/>
    <x v="3252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x v="3259"/>
    <x v="3253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x v="3260"/>
    <x v="3254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x v="3261"/>
    <x v="3255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x v="3262"/>
    <x v="3256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x v="3263"/>
    <x v="3257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x v="3264"/>
    <x v="3258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x v="3265"/>
    <x v="3259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x v="3266"/>
    <x v="3260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x v="3267"/>
    <x v="3261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x v="3268"/>
    <x v="3262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x v="3269"/>
    <x v="3263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x v="3270"/>
    <x v="3264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x v="3271"/>
    <x v="3265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x v="3272"/>
    <x v="3266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x v="3273"/>
    <x v="3267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x v="3274"/>
    <x v="3268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x v="3275"/>
    <x v="3269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x v="3276"/>
    <x v="3270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x v="3277"/>
    <x v="3271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x v="3278"/>
    <x v="3272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x v="3279"/>
    <x v="3273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x v="3280"/>
    <x v="3274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x v="3281"/>
    <x v="3275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x v="3282"/>
    <x v="3276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x v="3283"/>
    <x v="3277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x v="3284"/>
    <x v="3278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x v="3285"/>
    <x v="3279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x v="3286"/>
    <x v="3280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x v="3287"/>
    <x v="3281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x v="3288"/>
    <x v="3282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x v="3289"/>
    <x v="3283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x v="3290"/>
    <x v="3284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x v="3291"/>
    <x v="328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x v="3292"/>
    <x v="3286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x v="3293"/>
    <x v="3287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x v="3294"/>
    <x v="3288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x v="3295"/>
    <x v="3289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x v="3296"/>
    <x v="3290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x v="3297"/>
    <x v="3291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x v="3298"/>
    <x v="3292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x v="3299"/>
    <x v="3293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x v="3300"/>
    <x v="3294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x v="3301"/>
    <x v="3295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x v="3302"/>
    <x v="3296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x v="3303"/>
    <x v="329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x v="3304"/>
    <x v="3298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x v="3305"/>
    <x v="3299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x v="3306"/>
    <x v="3300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x v="3307"/>
    <x v="3301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x v="3308"/>
    <x v="3302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x v="3309"/>
    <x v="3303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x v="3310"/>
    <x v="3304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x v="3311"/>
    <x v="3305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x v="3312"/>
    <x v="3306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x v="3313"/>
    <x v="3307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x v="3314"/>
    <x v="3308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x v="3315"/>
    <x v="3309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x v="3316"/>
    <x v="3310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x v="3317"/>
    <x v="3311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x v="3318"/>
    <x v="3312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x v="3319"/>
    <x v="3313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x v="3320"/>
    <x v="3314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x v="3321"/>
    <x v="3315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x v="3322"/>
    <x v="3316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x v="3323"/>
    <x v="3317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x v="3324"/>
    <x v="3318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x v="3325"/>
    <x v="3319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x v="3326"/>
    <x v="3320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x v="3327"/>
    <x v="3321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x v="3328"/>
    <x v="3322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x v="3329"/>
    <x v="3323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x v="3330"/>
    <x v="3324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x v="3331"/>
    <x v="3325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x v="3332"/>
    <x v="3326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x v="3333"/>
    <x v="3327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x v="3334"/>
    <x v="3328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x v="3335"/>
    <x v="3329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x v="3336"/>
    <x v="3330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x v="3337"/>
    <x v="3331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x v="3338"/>
    <x v="3332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x v="3339"/>
    <x v="3333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x v="3340"/>
    <x v="3334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x v="3341"/>
    <x v="3335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x v="3342"/>
    <x v="3336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x v="3343"/>
    <x v="3337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x v="3344"/>
    <x v="3338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x v="3345"/>
    <x v="3339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x v="3346"/>
    <x v="3340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x v="3347"/>
    <x v="3341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x v="3348"/>
    <x v="3342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x v="3349"/>
    <x v="3343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x v="3350"/>
    <x v="3344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x v="3351"/>
    <x v="3345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x v="3352"/>
    <x v="3346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x v="3353"/>
    <x v="3347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x v="3354"/>
    <x v="3348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x v="3355"/>
    <x v="3349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x v="3356"/>
    <x v="3350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x v="3357"/>
    <x v="3351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x v="3358"/>
    <x v="3352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x v="3359"/>
    <x v="3353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x v="3360"/>
    <x v="3354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x v="3361"/>
    <x v="3355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x v="3362"/>
    <x v="3356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x v="3363"/>
    <x v="3357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x v="3364"/>
    <x v="3358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x v="3365"/>
    <x v="3359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x v="3366"/>
    <x v="3360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x v="3367"/>
    <x v="3361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x v="3368"/>
    <x v="3362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x v="3369"/>
    <x v="3363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x v="3370"/>
    <x v="3364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x v="3371"/>
    <x v="3365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x v="3372"/>
    <x v="3366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x v="3373"/>
    <x v="336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x v="3374"/>
    <x v="3368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x v="3375"/>
    <x v="3369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x v="3376"/>
    <x v="3370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x v="3377"/>
    <x v="3371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x v="3378"/>
    <x v="3372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x v="3379"/>
    <x v="3373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x v="3380"/>
    <x v="3374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x v="3381"/>
    <x v="3375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x v="3382"/>
    <x v="3376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x v="3383"/>
    <x v="3377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x v="3384"/>
    <x v="3378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x v="3385"/>
    <x v="3379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x v="3386"/>
    <x v="3380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x v="3387"/>
    <x v="3381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x v="3388"/>
    <x v="338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x v="3389"/>
    <x v="3383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x v="3390"/>
    <x v="3384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x v="3391"/>
    <x v="3385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x v="3392"/>
    <x v="3386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x v="3393"/>
    <x v="3387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x v="3394"/>
    <x v="3388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x v="3395"/>
    <x v="3389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x v="3396"/>
    <x v="3390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x v="3397"/>
    <x v="3391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x v="3398"/>
    <x v="3392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x v="3399"/>
    <x v="3393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x v="3400"/>
    <x v="3394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x v="3401"/>
    <x v="3395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x v="3402"/>
    <x v="3396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x v="3403"/>
    <x v="3397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x v="3404"/>
    <x v="3398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x v="3405"/>
    <x v="3399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x v="3406"/>
    <x v="3400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x v="3407"/>
    <x v="3401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x v="3408"/>
    <x v="3402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x v="3409"/>
    <x v="3403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x v="3410"/>
    <x v="3404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x v="3411"/>
    <x v="3405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x v="3412"/>
    <x v="3406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x v="3413"/>
    <x v="3407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x v="3414"/>
    <x v="3408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x v="3415"/>
    <x v="3409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x v="3416"/>
    <x v="3409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x v="3417"/>
    <x v="3410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x v="3418"/>
    <x v="3411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x v="3419"/>
    <x v="3412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x v="3420"/>
    <x v="3413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x v="3421"/>
    <x v="3414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x v="3422"/>
    <x v="3415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x v="3423"/>
    <x v="3416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x v="3424"/>
    <x v="3417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x v="3425"/>
    <x v="3418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x v="3426"/>
    <x v="3419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x v="3427"/>
    <x v="3420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x v="3428"/>
    <x v="3421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x v="3429"/>
    <x v="3422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x v="3430"/>
    <x v="3423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x v="3431"/>
    <x v="3424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x v="3432"/>
    <x v="3425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x v="3433"/>
    <x v="3426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x v="3434"/>
    <x v="3427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x v="3435"/>
    <x v="3428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x v="3436"/>
    <x v="3429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x v="3437"/>
    <x v="3430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x v="3438"/>
    <x v="3431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x v="3439"/>
    <x v="343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x v="3440"/>
    <x v="3433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x v="3441"/>
    <x v="3434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x v="3442"/>
    <x v="3435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x v="3443"/>
    <x v="3436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x v="3444"/>
    <x v="3437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x v="3445"/>
    <x v="3438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x v="3446"/>
    <x v="3439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x v="3447"/>
    <x v="3440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</r>
  <r>
    <x v="3448"/>
    <x v="3441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x v="3449"/>
    <x v="3442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</r>
  <r>
    <x v="3450"/>
    <x v="3443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</r>
  <r>
    <x v="3451"/>
    <x v="3444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</r>
  <r>
    <x v="3452"/>
    <x v="3445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x v="3453"/>
    <x v="3446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x v="3454"/>
    <x v="3447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x v="3455"/>
    <x v="3448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x v="3456"/>
    <x v="344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x v="3457"/>
    <x v="3450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x v="3458"/>
    <x v="3451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x v="3459"/>
    <x v="3452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x v="3460"/>
    <x v="3453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x v="3461"/>
    <x v="3454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x v="3462"/>
    <x v="3455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x v="3463"/>
    <x v="3456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x v="3464"/>
    <x v="3457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x v="3465"/>
    <x v="3458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x v="3466"/>
    <x v="3459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x v="3467"/>
    <x v="3460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x v="3468"/>
    <x v="3461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x v="3469"/>
    <x v="3462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x v="3470"/>
    <x v="3463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x v="3471"/>
    <x v="3464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x v="3472"/>
    <x v="3465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x v="3473"/>
    <x v="3466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x v="3474"/>
    <x v="3467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x v="3475"/>
    <x v="3468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x v="3476"/>
    <x v="3469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x v="3477"/>
    <x v="3470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x v="3478"/>
    <x v="3471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x v="3479"/>
    <x v="3472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x v="3480"/>
    <x v="3473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x v="3481"/>
    <x v="3474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x v="3482"/>
    <x v="3475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x v="3483"/>
    <x v="3476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x v="3484"/>
    <x v="3477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x v="3485"/>
    <x v="3478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x v="3486"/>
    <x v="3479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x v="3487"/>
    <x v="3480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x v="3488"/>
    <x v="3481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x v="3489"/>
    <x v="3482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x v="3490"/>
    <x v="3483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x v="3491"/>
    <x v="3484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x v="3492"/>
    <x v="3485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x v="3493"/>
    <x v="3486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x v="3494"/>
    <x v="3487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x v="3495"/>
    <x v="3488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x v="3496"/>
    <x v="3489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x v="3497"/>
    <x v="3490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x v="3498"/>
    <x v="3491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x v="3499"/>
    <x v="3492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x v="3500"/>
    <x v="3493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x v="3501"/>
    <x v="3494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x v="3502"/>
    <x v="3495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x v="3503"/>
    <x v="3496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x v="3504"/>
    <x v="3497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x v="3505"/>
    <x v="3498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x v="3506"/>
    <x v="3499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x v="3507"/>
    <x v="3500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x v="3508"/>
    <x v="3501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x v="3509"/>
    <x v="3502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x v="3510"/>
    <x v="3503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x v="3511"/>
    <x v="3504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</r>
  <r>
    <x v="3512"/>
    <x v="3505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x v="3513"/>
    <x v="3506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x v="3514"/>
    <x v="3507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</r>
  <r>
    <x v="3515"/>
    <x v="3508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</r>
  <r>
    <x v="3516"/>
    <x v="3509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x v="3517"/>
    <x v="3510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</r>
  <r>
    <x v="3518"/>
    <x v="3511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x v="3519"/>
    <x v="3512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x v="3520"/>
    <x v="3513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x v="3521"/>
    <x v="3514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x v="3522"/>
    <x v="3515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x v="3523"/>
    <x v="3516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x v="3524"/>
    <x v="3517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x v="3525"/>
    <x v="3518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x v="3526"/>
    <x v="3519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x v="3527"/>
    <x v="3520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x v="3528"/>
    <x v="3521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x v="3529"/>
    <x v="3522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x v="3530"/>
    <x v="3523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x v="3531"/>
    <x v="3524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x v="3532"/>
    <x v="3525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x v="3533"/>
    <x v="3526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x v="3534"/>
    <x v="3527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x v="3535"/>
    <x v="3528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x v="3536"/>
    <x v="3529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x v="3537"/>
    <x v="3530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x v="3538"/>
    <x v="3531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x v="3539"/>
    <x v="3532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x v="3540"/>
    <x v="3533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x v="3541"/>
    <x v="3534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x v="3542"/>
    <x v="3535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x v="3543"/>
    <x v="3536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x v="3544"/>
    <x v="3537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x v="3545"/>
    <x v="3538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x v="3546"/>
    <x v="3539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x v="3547"/>
    <x v="3540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x v="3548"/>
    <x v="3541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x v="3549"/>
    <x v="3542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x v="3550"/>
    <x v="3543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x v="3551"/>
    <x v="3544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x v="3552"/>
    <x v="3545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x v="3553"/>
    <x v="3546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x v="3554"/>
    <x v="3547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x v="3555"/>
    <x v="3548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x v="3556"/>
    <x v="3549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x v="3557"/>
    <x v="3550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x v="3558"/>
    <x v="3551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x v="3559"/>
    <x v="3552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x v="3560"/>
    <x v="3553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x v="3561"/>
    <x v="3554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x v="3562"/>
    <x v="3555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x v="3563"/>
    <x v="3556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x v="3564"/>
    <x v="3557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x v="3565"/>
    <x v="3558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x v="3566"/>
    <x v="3559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x v="3567"/>
    <x v="3560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x v="3568"/>
    <x v="3561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x v="3569"/>
    <x v="3562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x v="3570"/>
    <x v="3563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x v="3571"/>
    <x v="3564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x v="3572"/>
    <x v="356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x v="3573"/>
    <x v="3566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x v="3574"/>
    <x v="3567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x v="3575"/>
    <x v="3568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x v="3576"/>
    <x v="3569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x v="3577"/>
    <x v="3570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x v="3578"/>
    <x v="3571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x v="3579"/>
    <x v="3572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x v="3580"/>
    <x v="3573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x v="3581"/>
    <x v="3574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x v="3582"/>
    <x v="3575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x v="3583"/>
    <x v="3576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x v="3584"/>
    <x v="3577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x v="3585"/>
    <x v="3578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x v="3586"/>
    <x v="3579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x v="3587"/>
    <x v="3580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x v="3588"/>
    <x v="3581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x v="3589"/>
    <x v="3582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x v="3590"/>
    <x v="3583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x v="3591"/>
    <x v="3584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x v="3592"/>
    <x v="3585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x v="3593"/>
    <x v="3586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x v="3594"/>
    <x v="3587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x v="3595"/>
    <x v="3588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x v="3596"/>
    <x v="3589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x v="3597"/>
    <x v="3590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x v="3598"/>
    <x v="3591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x v="3599"/>
    <x v="3592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x v="3600"/>
    <x v="3593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x v="3601"/>
    <x v="3594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x v="3602"/>
    <x v="3595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x v="3603"/>
    <x v="3596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x v="3604"/>
    <x v="3597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x v="3605"/>
    <x v="3598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x v="3606"/>
    <x v="3599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x v="3607"/>
    <x v="3600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x v="3608"/>
    <x v="3601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x v="3609"/>
    <x v="3602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x v="3610"/>
    <x v="3603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x v="3611"/>
    <x v="3604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x v="3612"/>
    <x v="3605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x v="3613"/>
    <x v="3606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x v="3614"/>
    <x v="3607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x v="3615"/>
    <x v="3608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x v="3616"/>
    <x v="3609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x v="3617"/>
    <x v="3610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x v="3618"/>
    <x v="3611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x v="3619"/>
    <x v="3612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x v="3620"/>
    <x v="3613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x v="3621"/>
    <x v="3614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x v="3622"/>
    <x v="3615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x v="3623"/>
    <x v="3616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x v="3624"/>
    <x v="3617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x v="3625"/>
    <x v="3618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x v="3626"/>
    <x v="3619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x v="3627"/>
    <x v="3620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x v="3628"/>
    <x v="3621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x v="3629"/>
    <x v="3622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x v="3630"/>
    <x v="3623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x v="3631"/>
    <x v="3624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x v="3632"/>
    <x v="3625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x v="3633"/>
    <x v="3626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x v="3634"/>
    <x v="3627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x v="3635"/>
    <x v="3628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x v="3636"/>
    <x v="3629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x v="3637"/>
    <x v="3630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x v="3638"/>
    <x v="3631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x v="3639"/>
    <x v="3632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x v="3640"/>
    <x v="3633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x v="3641"/>
    <x v="3634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x v="3642"/>
    <x v="3635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x v="3643"/>
    <x v="3636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x v="3644"/>
    <x v="3637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x v="3645"/>
    <x v="3638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x v="3646"/>
    <x v="3639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x v="3647"/>
    <x v="3640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x v="3648"/>
    <x v="3641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x v="3649"/>
    <x v="3642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x v="3650"/>
    <x v="3643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x v="3651"/>
    <x v="3644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x v="3652"/>
    <x v="3645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x v="3653"/>
    <x v="3646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x v="3654"/>
    <x v="3647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x v="3655"/>
    <x v="3648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x v="3656"/>
    <x v="3649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x v="3657"/>
    <x v="3650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x v="3658"/>
    <x v="3651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x v="3659"/>
    <x v="3652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x v="3660"/>
    <x v="3653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x v="3661"/>
    <x v="3654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x v="3662"/>
    <x v="3655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x v="3663"/>
    <x v="3656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x v="3664"/>
    <x v="3657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x v="3665"/>
    <x v="3658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x v="3666"/>
    <x v="3659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x v="3667"/>
    <x v="3660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x v="3668"/>
    <x v="3661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x v="3669"/>
    <x v="3662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x v="3670"/>
    <x v="3663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x v="3671"/>
    <x v="3664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x v="3672"/>
    <x v="3665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x v="3673"/>
    <x v="3666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x v="3674"/>
    <x v="3667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x v="3675"/>
    <x v="3668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x v="3676"/>
    <x v="3669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x v="3677"/>
    <x v="3670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x v="3678"/>
    <x v="3671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x v="3679"/>
    <x v="3672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x v="3680"/>
    <x v="3673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x v="3681"/>
    <x v="3674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x v="3682"/>
    <x v="3675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x v="3683"/>
    <x v="3676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x v="3684"/>
    <x v="3677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x v="3685"/>
    <x v="367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x v="3686"/>
    <x v="3679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x v="3687"/>
    <x v="3680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x v="3688"/>
    <x v="3681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x v="3689"/>
    <x v="3682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x v="3690"/>
    <x v="3683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x v="3691"/>
    <x v="3684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x v="3692"/>
    <x v="3685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x v="3693"/>
    <x v="368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x v="3694"/>
    <x v="3687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x v="3695"/>
    <x v="3688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x v="3696"/>
    <x v="3689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x v="3697"/>
    <x v="3690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x v="3698"/>
    <x v="3691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x v="3699"/>
    <x v="3692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x v="3700"/>
    <x v="3693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x v="3701"/>
    <x v="3694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x v="3702"/>
    <x v="3695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x v="3703"/>
    <x v="3696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x v="3704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x v="3705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x v="3706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x v="3707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x v="3708"/>
    <x v="370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x v="3709"/>
    <x v="3702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x v="3710"/>
    <x v="3703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x v="3711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x v="3712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x v="3713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x v="3714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x v="3715"/>
    <x v="3708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x v="3716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x v="3717"/>
    <x v="3710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x v="3718"/>
    <x v="3711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x v="3719"/>
    <x v="3712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x v="3720"/>
    <x v="3713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x v="3721"/>
    <x v="3714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x v="3722"/>
    <x v="3715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x v="3723"/>
    <x v="3716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x v="3724"/>
    <x v="3717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x v="3725"/>
    <x v="3718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x v="3726"/>
    <x v="3719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x v="3727"/>
    <x v="3720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x v="3728"/>
    <x v="3721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x v="3729"/>
    <x v="3722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x v="3730"/>
    <x v="3723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x v="3731"/>
    <x v="3724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x v="3732"/>
    <x v="3725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x v="3733"/>
    <x v="3726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x v="3734"/>
    <x v="3727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x v="3735"/>
    <x v="3728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x v="3736"/>
    <x v="3729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x v="3737"/>
    <x v="3730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x v="3738"/>
    <x v="3731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x v="3739"/>
    <x v="3732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x v="3740"/>
    <x v="3733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x v="3741"/>
    <x v="3734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x v="3742"/>
    <x v="3735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x v="3743"/>
    <x v="3736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x v="3744"/>
    <x v="3737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x v="3745"/>
    <x v="3738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x v="3746"/>
    <x v="3739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x v="3747"/>
    <x v="3740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x v="3748"/>
    <x v="3741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x v="3749"/>
    <x v="3742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x v="3750"/>
    <x v="3743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x v="3751"/>
    <x v="3744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x v="3752"/>
    <x v="3745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x v="3753"/>
    <x v="3746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x v="3754"/>
    <x v="3747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x v="3755"/>
    <x v="3748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x v="3756"/>
    <x v="3749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x v="3757"/>
    <x v="3750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x v="3758"/>
    <x v="3751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x v="3759"/>
    <x v="3752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x v="3760"/>
    <x v="3753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x v="3761"/>
    <x v="3754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x v="3762"/>
    <x v="3755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x v="3763"/>
    <x v="3756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x v="3764"/>
    <x v="3757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x v="3765"/>
    <x v="3758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x v="3766"/>
    <x v="3759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x v="3767"/>
    <x v="3760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x v="3768"/>
    <x v="3761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x v="3769"/>
    <x v="3762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x v="3770"/>
    <x v="3763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x v="3771"/>
    <x v="3764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x v="3772"/>
    <x v="3765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x v="3773"/>
    <x v="3766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x v="3774"/>
    <x v="3767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x v="3775"/>
    <x v="3768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x v="3776"/>
    <x v="3769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x v="3777"/>
    <x v="3770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x v="3778"/>
    <x v="3771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x v="3779"/>
    <x v="3772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x v="3780"/>
    <x v="3773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x v="3781"/>
    <x v="3774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x v="3782"/>
    <x v="3775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x v="3783"/>
    <x v="3776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x v="3784"/>
    <x v="3777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x v="3785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x v="3786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x v="378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x v="3788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x v="3789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x v="3790"/>
    <x v="3783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x v="3791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x v="3792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x v="3793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x v="3794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x v="3795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x v="3796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x v="3797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x v="379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x v="3799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x v="3800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x v="3801"/>
    <x v="3794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x v="3802"/>
    <x v="3795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x v="3803"/>
    <x v="3796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x v="3804"/>
    <x v="3797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x v="3805"/>
    <x v="3798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x v="3806"/>
    <x v="3799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x v="3807"/>
    <x v="3800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x v="3808"/>
    <x v="3801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x v="3809"/>
    <x v="3802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x v="3810"/>
    <x v="3803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x v="3811"/>
    <x v="3804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x v="3812"/>
    <x v="3805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x v="3813"/>
    <x v="3806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x v="3814"/>
    <x v="3807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x v="3815"/>
    <x v="3808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x v="3816"/>
    <x v="3809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x v="3817"/>
    <x v="3810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x v="3818"/>
    <x v="3811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x v="3819"/>
    <x v="3812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x v="3820"/>
    <x v="3813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x v="3821"/>
    <x v="3814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x v="3822"/>
    <x v="3815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x v="3823"/>
    <x v="3816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x v="3824"/>
    <x v="3817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x v="3825"/>
    <x v="3818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x v="3826"/>
    <x v="3819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x v="3827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x v="3828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x v="3829"/>
    <x v="3822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x v="3830"/>
    <x v="3823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x v="383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x v="383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x v="3833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x v="3834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x v="3835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x v="3836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x v="3837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x v="3838"/>
    <x v="3831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x v="3839"/>
    <x v="3832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x v="3840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x v="3841"/>
    <x v="3834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x v="3842"/>
    <x v="3835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x v="3843"/>
    <x v="3836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x v="3844"/>
    <x v="3837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x v="3845"/>
    <x v="3838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x v="3846"/>
    <x v="3839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x v="3847"/>
    <x v="3840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x v="3848"/>
    <x v="3841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x v="3849"/>
    <x v="3842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x v="3850"/>
    <x v="3843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x v="3851"/>
    <x v="3844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x v="3852"/>
    <x v="3845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x v="3853"/>
    <x v="3846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x v="3854"/>
    <x v="3847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x v="3855"/>
    <x v="3848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x v="3856"/>
    <x v="3849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x v="3857"/>
    <x v="3850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x v="3858"/>
    <x v="3851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x v="3859"/>
    <x v="3852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x v="3860"/>
    <x v="3853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x v="3861"/>
    <x v="3854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x v="3862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x v="3863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x v="3864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x v="3865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x v="3866"/>
    <x v="3859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x v="386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x v="3868"/>
    <x v="3861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x v="3869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x v="3870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x v="3871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x v="3872"/>
    <x v="3865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x v="3873"/>
    <x v="3866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x v="3874"/>
    <x v="3867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x v="3875"/>
    <x v="3868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x v="3876"/>
    <x v="3869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x v="3877"/>
    <x v="3870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x v="3878"/>
    <x v="3871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x v="3879"/>
    <x v="3872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x v="3880"/>
    <x v="3873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x v="3881"/>
    <x v="3874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x v="3882"/>
    <x v="3875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x v="3883"/>
    <x v="3876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x v="3884"/>
    <x v="3877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x v="3885"/>
    <x v="387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x v="3886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x v="3887"/>
    <x v="388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x v="388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x v="388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x v="389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x v="3891"/>
    <x v="3884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x v="3892"/>
    <x v="3885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x v="3893"/>
    <x v="3886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x v="3894"/>
    <x v="3887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x v="3895"/>
    <x v="3888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x v="3896"/>
    <x v="3889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x v="3897"/>
    <x v="3890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x v="3898"/>
    <x v="3891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x v="3899"/>
    <x v="3892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x v="3900"/>
    <x v="3893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x v="3901"/>
    <x v="3894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x v="3902"/>
    <x v="3895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x v="3903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x v="3904"/>
    <x v="3897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x v="3905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x v="3906"/>
    <x v="3899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x v="3907"/>
    <x v="3900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x v="3908"/>
    <x v="3901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x v="3909"/>
    <x v="3902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x v="3910"/>
    <x v="3903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x v="3911"/>
    <x v="3904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x v="3912"/>
    <x v="3905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x v="3913"/>
    <x v="3906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x v="3914"/>
    <x v="3907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x v="3915"/>
    <x v="3908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x v="3916"/>
    <x v="3909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x v="3917"/>
    <x v="3910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x v="3918"/>
    <x v="3911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x v="3919"/>
    <x v="3912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x v="3920"/>
    <x v="3913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x v="3921"/>
    <x v="3914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x v="3922"/>
    <x v="3915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x v="3923"/>
    <x v="3916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x v="3924"/>
    <x v="3917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x v="3925"/>
    <x v="3918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x v="3926"/>
    <x v="3919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x v="3927"/>
    <x v="3920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x v="3928"/>
    <x v="3921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x v="3929"/>
    <x v="3922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x v="3930"/>
    <x v="3923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x v="3931"/>
    <x v="3924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x v="3932"/>
    <x v="3925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x v="3933"/>
    <x v="3926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x v="3934"/>
    <x v="3927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x v="3935"/>
    <x v="3928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x v="3936"/>
    <x v="3929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x v="3937"/>
    <x v="3930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x v="3938"/>
    <x v="3931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x v="3939"/>
    <x v="3932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x v="3940"/>
    <x v="3933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x v="3941"/>
    <x v="3934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x v="3942"/>
    <x v="3935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x v="3943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x v="3944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x v="39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x v="3946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x v="3947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x v="3948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x v="3949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x v="3950"/>
    <x v="3943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x v="3951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x v="3952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x v="3953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x v="3954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x v="3955"/>
    <x v="3948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x v="3956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x v="3957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x v="3958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x v="3959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x v="3960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x v="3961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x v="3962"/>
    <x v="3955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x v="3963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x v="3964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x v="3965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x v="3966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x v="396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x v="396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x v="396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x v="397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x v="3971"/>
    <x v="3964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x v="3972"/>
    <x v="3965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x v="3973"/>
    <x v="3966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x v="3974"/>
    <x v="3967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x v="3975"/>
    <x v="3968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x v="3976"/>
    <x v="3969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x v="3977"/>
    <x v="3970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x v="3978"/>
    <x v="3971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x v="3979"/>
    <x v="3972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x v="3980"/>
    <x v="3973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x v="3981"/>
    <x v="3974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x v="3982"/>
    <x v="3975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x v="3983"/>
    <x v="3976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x v="3984"/>
    <x v="3977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x v="3985"/>
    <x v="3978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x v="3986"/>
    <x v="3979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x v="3987"/>
    <x v="3980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x v="3988"/>
    <x v="3981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x v="3989"/>
    <x v="3982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x v="3990"/>
    <x v="3983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x v="399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x v="3992"/>
    <x v="3985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x v="3993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x v="3994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x v="3995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x v="3996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x v="3997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x v="3998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x v="3999"/>
    <x v="3992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x v="4000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x v="4001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x v="4002"/>
    <x v="3995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x v="4003"/>
    <x v="3996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x v="4004"/>
    <x v="3997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x v="4005"/>
    <x v="3998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x v="4006"/>
    <x v="3999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x v="4007"/>
    <x v="4000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x v="4008"/>
    <x v="4001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x v="4009"/>
    <x v="4002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x v="4010"/>
    <x v="4003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x v="4011"/>
    <x v="4004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x v="4012"/>
    <x v="4005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x v="4013"/>
    <x v="4006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x v="4014"/>
    <x v="4007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x v="4015"/>
    <x v="4008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x v="4016"/>
    <x v="4009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x v="4017"/>
    <x v="4010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x v="4018"/>
    <x v="4011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x v="4019"/>
    <x v="4012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x v="4020"/>
    <x v="4013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x v="4021"/>
    <x v="4014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x v="4022"/>
    <x v="4015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x v="4023"/>
    <x v="4016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x v="4024"/>
    <x v="4017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x v="4025"/>
    <x v="4018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x v="4026"/>
    <x v="4019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x v="4027"/>
    <x v="4020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x v="4028"/>
    <x v="4021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x v="4029"/>
    <x v="4022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x v="4030"/>
    <x v="4023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x v="4031"/>
    <x v="4024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x v="4032"/>
    <x v="4025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x v="4033"/>
    <x v="4026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x v="4034"/>
    <x v="4027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x v="4035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x v="4036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x v="4037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x v="4038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x v="4039"/>
    <x v="4032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x v="4040"/>
    <x v="4033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x v="4041"/>
    <x v="4034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x v="4042"/>
    <x v="4035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x v="4043"/>
    <x v="4036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x v="4044"/>
    <x v="4037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x v="4045"/>
    <x v="4038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x v="4046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x v="4047"/>
    <x v="4040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x v="4048"/>
    <x v="4041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x v="4049"/>
    <x v="4042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x v="4050"/>
    <x v="4043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x v="4051"/>
    <x v="4044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x v="4052"/>
    <x v="4045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x v="4053"/>
    <x v="4046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x v="4054"/>
    <x v="4047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x v="4055"/>
    <x v="4048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x v="4056"/>
    <x v="4049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x v="4057"/>
    <x v="4050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x v="4058"/>
    <x v="4051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x v="4059"/>
    <x v="4052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x v="4060"/>
    <x v="4053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x v="4061"/>
    <x v="4054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x v="4062"/>
    <x v="4055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x v="4063"/>
    <x v="4056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x v="4064"/>
    <x v="4057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x v="4065"/>
    <x v="4058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x v="4066"/>
    <x v="4059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x v="4067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x v="4068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x v="4069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x v="4070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x v="4071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x v="407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x v="407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x v="407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x v="407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x v="4076"/>
    <x v="4069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x v="4077"/>
    <x v="4070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x v="4078"/>
    <x v="4071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x v="4079"/>
    <x v="4072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x v="4080"/>
    <x v="4073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x v="4081"/>
    <x v="4074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x v="4082"/>
    <x v="4075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x v="4083"/>
    <x v="4076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x v="4084"/>
    <x v="4077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x v="4085"/>
    <x v="4078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x v="4086"/>
    <x v="4079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x v="4087"/>
    <x v="4080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x v="4088"/>
    <x v="4081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x v="4089"/>
    <x v="4082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x v="4090"/>
    <x v="4083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x v="4091"/>
    <x v="4084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x v="4092"/>
    <x v="4085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x v="4093"/>
    <x v="4086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x v="4094"/>
    <x v="4087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x v="4095"/>
    <x v="4088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x v="4096"/>
    <x v="4089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x v="4097"/>
    <x v="4090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x v="4098"/>
    <x v="4091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x v="4099"/>
    <x v="4092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x v="4100"/>
    <x v="4093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x v="4101"/>
    <x v="4094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x v="4102"/>
    <x v="4095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x v="4103"/>
    <x v="4096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x v="4104"/>
    <x v="4097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x v="4105"/>
    <x v="4098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x v="4106"/>
    <x v="4099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x v="4107"/>
    <x v="4100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x v="4108"/>
    <x v="4101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x v="4109"/>
    <x v="4102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x v="4110"/>
    <x v="4103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x v="4111"/>
    <x v="4104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x v="4112"/>
    <x v="4105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x v="4113"/>
    <x v="4106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8473F-F18E-CA42-954D-D6905918202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1856"/>
        <item x="1818"/>
        <item x="2157"/>
        <item x="1431"/>
        <item x="1510"/>
        <item x="2535"/>
        <item x="3095"/>
        <item x="1403"/>
        <item x="868"/>
        <item x="3186"/>
        <item x="2562"/>
        <item x="659"/>
        <item x="1292"/>
        <item x="2171"/>
        <item x="661"/>
        <item x="198"/>
        <item x="1278"/>
        <item x="3510"/>
        <item x="2835"/>
        <item x="2886"/>
        <item x="2546"/>
        <item x="2478"/>
        <item x="1674"/>
        <item x="1499"/>
        <item x="4086"/>
        <item x="3643"/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3016"/>
        <item x="916"/>
        <item x="1295"/>
        <item x="273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043"/>
        <item x="2004"/>
        <item x="3799"/>
        <item x="1190"/>
        <item x="2188"/>
        <item x="1377"/>
        <item x="3960"/>
        <item x="3289"/>
        <item x="1191"/>
        <item x="631"/>
        <item x="3113"/>
        <item x="2976"/>
        <item x="497"/>
        <item x="2156"/>
        <item x="4034"/>
        <item x="3869"/>
        <item x="1060"/>
        <item x="2588"/>
        <item x="3182"/>
        <item x="2789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277"/>
        <item x="1929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986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1437"/>
        <item x="451"/>
        <item x="347"/>
        <item x="1907"/>
        <item x="1212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110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3096"/>
        <item x="2205"/>
        <item x="2520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847"/>
        <item x="305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88"/>
        <item x="3320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383"/>
        <item x="1432"/>
        <item x="2040"/>
        <item x="252"/>
        <item x="927"/>
        <item x="3071"/>
        <item x="798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3563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823"/>
        <item x="309"/>
        <item x="315"/>
        <item x="3555"/>
        <item x="2861"/>
        <item x="370"/>
        <item x="1848"/>
        <item x="1177"/>
        <item x="2030"/>
        <item x="441"/>
        <item x="153"/>
        <item x="3779"/>
        <item x="3589"/>
        <item x="2870"/>
        <item x="2433"/>
        <item x="1443"/>
        <item x="4053"/>
        <item x="1289"/>
        <item x="3632"/>
        <item x="3042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966"/>
        <item x="3371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19"/>
        <item x="3471"/>
        <item x="3622"/>
        <item x="2000"/>
        <item x="3564"/>
        <item x="3227"/>
        <item x="3854"/>
        <item x="3839"/>
        <item x="2093"/>
        <item x="1981"/>
        <item x="3686"/>
        <item x="2800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847"/>
        <item x="2083"/>
        <item x="2972"/>
        <item x="168"/>
        <item x="288"/>
        <item x="1553"/>
        <item x="1950"/>
        <item x="1230"/>
        <item x="1011"/>
        <item x="1209"/>
        <item x="1226"/>
        <item x="2798"/>
        <item x="1107"/>
        <item x="816"/>
        <item x="3281"/>
        <item x="617"/>
        <item x="325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455"/>
        <item x="3648"/>
        <item x="1198"/>
        <item x="3075"/>
        <item x="2341"/>
        <item x="1474"/>
        <item x="2173"/>
        <item x="3183"/>
        <item x="3759"/>
        <item x="1374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3651"/>
        <item x="2036"/>
        <item x="1855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18"/>
        <item x="236"/>
        <item x="725"/>
        <item x="2636"/>
        <item x="1701"/>
        <item x="3046"/>
        <item x="1288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1533"/>
        <item x="3410"/>
        <item x="1256"/>
        <item x="1017"/>
        <item x="1200"/>
        <item x="2839"/>
        <item x="3967"/>
        <item x="414"/>
        <item x="2410"/>
        <item x="3908"/>
        <item x="2931"/>
        <item x="1478"/>
        <item x="1578"/>
        <item x="997"/>
        <item x="2595"/>
        <item x="1758"/>
        <item x="1599"/>
        <item x="2687"/>
        <item x="788"/>
        <item x="3836"/>
        <item x="76"/>
        <item x="3509"/>
        <item x="1585"/>
        <item x="3204"/>
        <item x="3957"/>
        <item x="244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221"/>
        <item x="426"/>
        <item x="2617"/>
        <item x="1357"/>
        <item x="2599"/>
        <item x="3261"/>
        <item x="3642"/>
        <item x="3803"/>
        <item x="3875"/>
        <item x="1559"/>
        <item x="1345"/>
        <item x="1883"/>
        <item x="3348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3264"/>
        <item x="1655"/>
        <item x="961"/>
        <item x="2460"/>
        <item x="89"/>
        <item x="1705"/>
        <item x="1483"/>
        <item x="322"/>
        <item x="2067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92"/>
        <item x="2773"/>
        <item x="2896"/>
        <item x="584"/>
        <item x="872"/>
        <item x="1057"/>
        <item x="256"/>
        <item x="2665"/>
        <item x="265"/>
        <item x="3541"/>
        <item x="2985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639"/>
        <item x="1062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2670"/>
        <item x="1962"/>
        <item x="1826"/>
        <item x="2142"/>
        <item x="439"/>
        <item x="201"/>
        <item x="2959"/>
        <item x="1708"/>
        <item x="3853"/>
        <item x="2753"/>
        <item x="1625"/>
        <item x="1735"/>
        <item x="310"/>
        <item x="549"/>
        <item x="2605"/>
        <item x="2339"/>
        <item x="658"/>
        <item x="3784"/>
        <item x="3899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2803"/>
        <item x="1952"/>
        <item x="3877"/>
        <item x="1734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4038"/>
        <item x="1422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1670"/>
        <item x="2799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2283"/>
        <item x="1769"/>
        <item x="865"/>
        <item x="276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789"/>
        <item x="3631"/>
        <item x="3079"/>
        <item x="398"/>
        <item x="361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2424"/>
        <item x="576"/>
        <item x="68"/>
        <item x="718"/>
        <item x="3058"/>
        <item x="363"/>
        <item x="2780"/>
        <item x="2756"/>
        <item x="2439"/>
        <item x="529"/>
        <item x="2920"/>
        <item x="2555"/>
        <item x="218"/>
        <item x="3911"/>
        <item x="973"/>
        <item x="2352"/>
        <item x="1018"/>
        <item x="481"/>
        <item x="2285"/>
        <item x="3705"/>
        <item x="3078"/>
        <item x="3675"/>
        <item x="2591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623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536"/>
        <item x="2907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3786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2428"/>
        <item x="1206"/>
        <item x="1077"/>
        <item x="1069"/>
        <item x="1447"/>
        <item x="2215"/>
        <item x="3466"/>
        <item x="2841"/>
        <item x="705"/>
        <item x="2450"/>
        <item x="641"/>
        <item x="1522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1719"/>
        <item x="444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991"/>
        <item x="1203"/>
        <item x="939"/>
        <item x="131"/>
        <item x="4078"/>
        <item x="2376"/>
        <item x="2017"/>
        <item x="2069"/>
        <item x="4073"/>
        <item x="2479"/>
        <item x="1188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1960"/>
        <item x="280"/>
        <item x="2008"/>
        <item x="331"/>
        <item x="999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294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1535"/>
        <item x="3518"/>
        <item x="3513"/>
        <item x="2184"/>
        <item x="345"/>
        <item x="339"/>
        <item x="1319"/>
        <item x="0"/>
        <item x="1008"/>
        <item x="2630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1681"/>
        <item x="3413"/>
        <item x="812"/>
        <item x="234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520"/>
        <item x="103"/>
        <item x="2281"/>
        <item x="3045"/>
        <item x="3416"/>
        <item x="2890"/>
        <item x="2025"/>
        <item x="3528"/>
        <item x="1024"/>
        <item x="2719"/>
        <item x="2003"/>
        <item x="3674"/>
        <item x="3531"/>
        <item x="4064"/>
        <item x="2325"/>
        <item x="2661"/>
        <item x="1520"/>
        <item x="2139"/>
        <item x="4099"/>
        <item x="2469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3126"/>
        <item x="1095"/>
        <item x="830"/>
        <item x="920"/>
        <item x="2193"/>
        <item x="582"/>
        <item x="3621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2710"/>
        <item x="3238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622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562"/>
        <item x="3958"/>
        <item x="389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2401"/>
        <item x="3534"/>
        <item x="887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t="default"/>
      </items>
    </pivotField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>
      <items count="4115">
        <item x="824"/>
        <item x="1544"/>
        <item x="2723"/>
        <item x="820"/>
        <item x="2939"/>
        <item x="1568"/>
        <item x="3748"/>
        <item x="3903"/>
        <item x="1570"/>
        <item x="2461"/>
        <item x="1983"/>
        <item x="1598"/>
        <item x="1076"/>
        <item x="1494"/>
        <item x="1579"/>
        <item x="1895"/>
        <item x="2709"/>
        <item x="480"/>
        <item x="1031"/>
        <item x="713"/>
        <item x="309"/>
        <item x="2942"/>
        <item x="2002"/>
        <item x="579"/>
        <item x="221"/>
        <item x="1867"/>
        <item x="288"/>
        <item x="1127"/>
        <item x="1423"/>
        <item x="3813"/>
        <item x="363"/>
        <item x="2312"/>
        <item x="1516"/>
        <item x="2334"/>
        <item x="1711"/>
        <item x="1527"/>
        <item x="998"/>
        <item x="1398"/>
        <item x="2672"/>
        <item x="1066"/>
        <item x="1454"/>
        <item x="3821"/>
        <item x="3816"/>
        <item x="2107"/>
        <item x="124"/>
        <item x="967"/>
        <item x="568"/>
        <item x="3942"/>
        <item x="1513"/>
        <item x="225"/>
        <item x="347"/>
        <item x="1591"/>
        <item x="971"/>
        <item x="2682"/>
        <item x="2094"/>
        <item x="1783"/>
        <item x="580"/>
        <item x="3018"/>
        <item x="3819"/>
        <item x="2994"/>
        <item x="266"/>
        <item x="1517"/>
        <item x="2700"/>
        <item x="878"/>
        <item x="307"/>
        <item x="1921"/>
        <item x="127"/>
        <item x="261"/>
        <item x="1969"/>
        <item x="680"/>
        <item x="3135"/>
        <item x="2963"/>
        <item x="1136"/>
        <item x="400"/>
        <item x="357"/>
        <item x="1376"/>
        <item x="1205"/>
        <item x="1917"/>
        <item x="1650"/>
        <item x="195"/>
        <item x="831"/>
        <item x="1978"/>
        <item x="1034"/>
        <item x="208"/>
        <item x="870"/>
        <item x="764"/>
        <item x="107"/>
        <item x="1451"/>
        <item x="3229"/>
        <item x="3863"/>
        <item x="215"/>
        <item x="504"/>
        <item x="1411"/>
        <item x="138"/>
        <item x="2102"/>
        <item x="1370"/>
        <item x="918"/>
        <item x="739"/>
        <item x="1035"/>
        <item x="848"/>
        <item x="3100"/>
        <item x="847"/>
        <item x="255"/>
        <item x="1958"/>
        <item x="320"/>
        <item x="1815"/>
        <item x="1578"/>
        <item x="112"/>
        <item x="1729"/>
        <item x="1573"/>
        <item x="437"/>
        <item x="1275"/>
        <item x="1312"/>
        <item x="539"/>
        <item x="564"/>
        <item x="369"/>
        <item x="1740"/>
        <item x="2342"/>
        <item x="2103"/>
        <item x="1997"/>
        <item x="1619"/>
        <item x="782"/>
        <item x="1855"/>
        <item x="965"/>
        <item x="338"/>
        <item x="558"/>
        <item x="2610"/>
        <item x="3008"/>
        <item x="1013"/>
        <item x="690"/>
        <item x="273"/>
        <item x="3251"/>
        <item x="2035"/>
        <item x="286"/>
        <item x="2123"/>
        <item x="1110"/>
        <item x="1491"/>
        <item x="1337"/>
        <item x="1461"/>
        <item x="1114"/>
        <item x="1186"/>
        <item x="1306"/>
        <item x="2770"/>
        <item x="1393"/>
        <item x="3770"/>
        <item x="3757"/>
        <item x="1407"/>
        <item x="2016"/>
        <item x="3254"/>
        <item x="2070"/>
        <item x="895"/>
        <item x="1473"/>
        <item x="577"/>
        <item x="1054"/>
        <item x="315"/>
        <item x="2112"/>
        <item x="1072"/>
        <item x="692"/>
        <item x="2545"/>
        <item x="1452"/>
        <item x="1596"/>
        <item x="1470"/>
        <item x="3060"/>
        <item x="1531"/>
        <item x="1971"/>
        <item x="1823"/>
        <item x="3032"/>
        <item x="2779"/>
        <item x="1806"/>
        <item x="3895"/>
        <item x="520"/>
        <item x="2404"/>
        <item x="629"/>
        <item x="2128"/>
        <item x="2515"/>
        <item x="926"/>
        <item x="1541"/>
        <item x="1877"/>
        <item x="1935"/>
        <item x="1620"/>
        <item x="1057"/>
        <item x="49"/>
        <item x="3815"/>
        <item x="873"/>
        <item x="194"/>
        <item x="613"/>
        <item x="734"/>
        <item x="3305"/>
        <item x="1599"/>
        <item x="1633"/>
        <item x="1135"/>
        <item x="2058"/>
        <item x="2061"/>
        <item x="1647"/>
        <item x="2536"/>
        <item x="2090"/>
        <item x="902"/>
        <item x="3845"/>
        <item x="3545"/>
        <item x="548"/>
        <item x="3128"/>
        <item x="1831"/>
        <item x="1118"/>
        <item x="1143"/>
        <item x="1838"/>
        <item x="2129"/>
        <item x="1563"/>
        <item x="1122"/>
        <item x="1246"/>
        <item x="1374"/>
        <item x="928"/>
        <item x="1121"/>
        <item x="430"/>
        <item x="1019"/>
        <item x="1706"/>
        <item x="2389"/>
        <item x="1705"/>
        <item x="1218"/>
        <item x="944"/>
        <item x="608"/>
        <item x="2662"/>
        <item x="2880"/>
        <item x="1970"/>
        <item x="1640"/>
        <item x="1043"/>
        <item x="2970"/>
        <item x="3089"/>
        <item x="1984"/>
        <item x="773"/>
        <item x="1567"/>
        <item x="1985"/>
        <item x="1869"/>
        <item x="2087"/>
        <item x="3233"/>
        <item x="2980"/>
        <item x="719"/>
        <item x="3394"/>
        <item x="3824"/>
        <item x="1938"/>
        <item x="3868"/>
        <item x="587"/>
        <item x="1052"/>
        <item x="1175"/>
        <item x="670"/>
        <item x="2855"/>
        <item x="481"/>
        <item x="2121"/>
        <item x="171"/>
        <item x="1526"/>
        <item x="370"/>
        <item x="497"/>
        <item x="1359"/>
        <item x="521"/>
        <item x="1003"/>
        <item x="2884"/>
        <item x="913"/>
        <item x="987"/>
        <item x="1964"/>
        <item x="551"/>
        <item x="126"/>
        <item x="573"/>
        <item x="3245"/>
        <item x="1641"/>
        <item x="451"/>
        <item x="982"/>
        <item x="2006"/>
        <item x="995"/>
        <item x="2789"/>
        <item x="618"/>
        <item x="519"/>
        <item x="2818"/>
        <item x="2843"/>
        <item x="825"/>
        <item x="792"/>
        <item x="167"/>
        <item x="2657"/>
        <item x="826"/>
        <item x="207"/>
        <item x="2122"/>
        <item x="798"/>
        <item x="2031"/>
        <item x="1826"/>
        <item x="1987"/>
        <item x="1555"/>
        <item x="1367"/>
        <item x="636"/>
        <item x="3123"/>
        <item x="2974"/>
        <item x="1116"/>
        <item x="3152"/>
        <item x="401"/>
        <item x="76"/>
        <item x="1642"/>
        <item x="748"/>
        <item x="1695"/>
        <item x="1103"/>
        <item x="463"/>
        <item x="2604"/>
        <item x="404"/>
        <item x="1032"/>
        <item x="1065"/>
        <item x="3539"/>
        <item x="1845"/>
        <item x="977"/>
        <item x="2309"/>
        <item x="861"/>
        <item x="503"/>
        <item x="609"/>
        <item x="1508"/>
        <item x="1944"/>
        <item x="3823"/>
        <item x="768"/>
        <item x="3181"/>
        <item x="505"/>
        <item x="3202"/>
        <item x="956"/>
        <item x="1342"/>
        <item x="456"/>
        <item x="1996"/>
        <item x="3761"/>
        <item x="859"/>
        <item x="325"/>
        <item x="3905"/>
        <item x="459"/>
        <item x="1284"/>
        <item x="166"/>
        <item x="3231"/>
        <item x="201"/>
        <item x="2088"/>
        <item x="1323"/>
        <item x="89"/>
        <item x="1696"/>
        <item x="769"/>
        <item x="1557"/>
        <item x="1067"/>
        <item x="313"/>
        <item x="815"/>
        <item x="2794"/>
        <item x="1001"/>
        <item x="1713"/>
        <item x="1382"/>
        <item x="923"/>
        <item x="2885"/>
        <item x="3580"/>
        <item x="908"/>
        <item x="732"/>
        <item x="3822"/>
        <item x="728"/>
        <item x="1331"/>
        <item x="3216"/>
        <item x="1874"/>
        <item x="88"/>
        <item x="1916"/>
        <item x="1654"/>
        <item x="811"/>
        <item x="1502"/>
        <item x="752"/>
        <item x="896"/>
        <item x="2080"/>
        <item x="1338"/>
        <item x="1805"/>
        <item x="3811"/>
        <item x="1664"/>
        <item x="3157"/>
        <item x="2406"/>
        <item x="440"/>
        <item x="547"/>
        <item x="1062"/>
        <item x="1048"/>
        <item x="684"/>
        <item x="396"/>
        <item x="2394"/>
        <item x="822"/>
        <item x="28"/>
        <item x="1515"/>
        <item x="3758"/>
        <item x="2420"/>
        <item x="2484"/>
        <item x="1648"/>
        <item x="3891"/>
        <item x="1049"/>
        <item x="486"/>
        <item x="3303"/>
        <item x="2033"/>
        <item x="243"/>
        <item x="281"/>
        <item x="812"/>
        <item x="1156"/>
        <item x="1539"/>
        <item x="2069"/>
        <item x="1936"/>
        <item x="1950"/>
        <item x="39"/>
        <item x="766"/>
        <item x="1358"/>
        <item x="555"/>
        <item x="1883"/>
        <item x="556"/>
        <item x="130"/>
        <item x="950"/>
        <item x="776"/>
        <item x="4010"/>
        <item x="1379"/>
        <item x="1483"/>
        <item x="383"/>
        <item x="2949"/>
        <item x="1839"/>
        <item x="1380"/>
        <item x="1514"/>
        <item x="335"/>
        <item x="1148"/>
        <item x="324"/>
        <item x="946"/>
        <item x="704"/>
        <item x="53"/>
        <item x="263"/>
        <item x="3300"/>
        <item x="1609"/>
        <item x="1959"/>
        <item x="590"/>
        <item x="716"/>
        <item x="3866"/>
        <item x="630"/>
        <item x="408"/>
        <item x="1887"/>
        <item x="3765"/>
        <item x="203"/>
        <item x="417"/>
        <item x="2111"/>
        <item x="3818"/>
        <item x="2532"/>
        <item x="407"/>
        <item x="1414"/>
        <item x="1868"/>
        <item x="1492"/>
        <item x="3368"/>
        <item x="3867"/>
        <item x="789"/>
        <item x="3248"/>
        <item x="889"/>
        <item x="883"/>
        <item x="1339"/>
        <item x="2489"/>
        <item x="410"/>
        <item x="1934"/>
        <item x="3509"/>
        <item x="1915"/>
        <item x="17"/>
        <item x="176"/>
        <item x="942"/>
        <item x="300"/>
        <item x="758"/>
        <item x="26"/>
        <item x="2953"/>
        <item x="910"/>
        <item x="50"/>
        <item x="1276"/>
        <item x="851"/>
        <item x="2952"/>
        <item x="2722"/>
        <item x="1129"/>
        <item x="875"/>
        <item x="189"/>
        <item x="1217"/>
        <item x="2811"/>
        <item x="3266"/>
        <item x="446"/>
        <item x="405"/>
        <item x="2030"/>
        <item x="1347"/>
        <item x="1211"/>
        <item x="964"/>
        <item x="1796"/>
        <item x="354"/>
        <item x="2972"/>
        <item x="2679"/>
        <item x="3139"/>
        <item x="311"/>
        <item x="46"/>
        <item x="2013"/>
        <item x="473"/>
        <item x="1818"/>
        <item x="1270"/>
        <item x="2135"/>
        <item x="3212"/>
        <item x="4014"/>
        <item x="1558"/>
        <item x="2104"/>
        <item x="3893"/>
        <item x="48"/>
        <item x="569"/>
        <item x="929"/>
        <item x="1730"/>
        <item x="1268"/>
        <item x="3812"/>
        <item x="206"/>
        <item x="791"/>
        <item x="1408"/>
        <item x="2470"/>
        <item x="3308"/>
        <item x="1456"/>
        <item x="606"/>
        <item x="1581"/>
        <item x="245"/>
        <item x="2029"/>
        <item x="1747"/>
        <item x="3312"/>
        <item x="544"/>
        <item x="487"/>
        <item x="160"/>
        <item x="3054"/>
        <item x="278"/>
        <item x="197"/>
        <item x="1261"/>
        <item x="2264"/>
        <item x="912"/>
        <item x="1185"/>
        <item x="409"/>
        <item x="3257"/>
        <item x="1082"/>
        <item x="1605"/>
        <item x="3170"/>
        <item x="745"/>
        <item x="3495"/>
        <item x="4015"/>
        <item x="685"/>
        <item x="1016"/>
        <item x="474"/>
        <item x="2796"/>
        <item x="1355"/>
        <item x="741"/>
        <item x="2105"/>
        <item x="491"/>
        <item x="2311"/>
        <item x="93"/>
        <item x="1214"/>
        <item x="442"/>
        <item x="1120"/>
        <item x="1493"/>
        <item x="2677"/>
        <item x="3809"/>
        <item x="1267"/>
        <item x="368"/>
        <item x="1055"/>
        <item x="984"/>
        <item x="1387"/>
        <item x="1717"/>
        <item x="1485"/>
        <item x="170"/>
        <item x="298"/>
        <item x="1151"/>
        <item x="91"/>
        <item x="737"/>
        <item x="256"/>
        <item x="1378"/>
        <item x="584"/>
        <item x="2602"/>
        <item x="2605"/>
        <item x="419"/>
        <item x="601"/>
        <item x="888"/>
        <item x="35"/>
        <item x="235"/>
        <item x="1225"/>
        <item x="1150"/>
        <item x="30"/>
        <item x="10"/>
        <item x="530"/>
        <item x="230"/>
        <item x="1058"/>
        <item x="25"/>
        <item x="4"/>
        <item x="78"/>
        <item x="1301"/>
        <item x="462"/>
        <item x="16"/>
        <item x="2137"/>
        <item x="151"/>
        <item x="378"/>
        <item x="3619"/>
        <item x="141"/>
        <item x="350"/>
        <item x="2966"/>
        <item x="951"/>
        <item x="981"/>
        <item x="2651"/>
        <item x="1259"/>
        <item x="1853"/>
        <item x="659"/>
        <item x="1101"/>
        <item x="344"/>
        <item x="428"/>
        <item x="1318"/>
        <item x="1638"/>
        <item x="1597"/>
        <item x="976"/>
        <item x="2049"/>
        <item x="3084"/>
        <item x="188"/>
        <item x="2452"/>
        <item x="2130"/>
        <item x="306"/>
        <item x="1243"/>
        <item x="2456"/>
        <item x="795"/>
        <item x="1547"/>
        <item x="1656"/>
        <item x="2134"/>
        <item x="3421"/>
        <item x="582"/>
        <item x="1181"/>
        <item x="1018"/>
        <item x="845"/>
        <item x="2754"/>
        <item x="1802"/>
        <item x="2483"/>
        <item x="1237"/>
        <item x="1793"/>
        <item x="819"/>
        <item x="454"/>
        <item x="1766"/>
        <item x="272"/>
        <item x="3904"/>
        <item x="906"/>
        <item x="1688"/>
        <item x="106"/>
        <item x="650"/>
        <item x="2012"/>
        <item x="22"/>
        <item x="66"/>
        <item x="3246"/>
        <item x="1450"/>
        <item x="1752"/>
        <item x="698"/>
        <item x="983"/>
        <item x="596"/>
        <item x="3756"/>
        <item x="746"/>
        <item x="2964"/>
        <item x="455"/>
        <item x="3846"/>
        <item x="3894"/>
        <item x="4013"/>
        <item x="583"/>
        <item x="3111"/>
        <item x="2735"/>
        <item x="464"/>
        <item x="625"/>
        <item x="21"/>
        <item x="81"/>
        <item x="962"/>
        <item x="292"/>
        <item x="619"/>
        <item x="323"/>
        <item x="109"/>
        <item x="1690"/>
        <item x="1574"/>
        <item x="1486"/>
        <item x="3660"/>
        <item x="98"/>
        <item x="2933"/>
        <item x="1023"/>
        <item x="1807"/>
        <item x="13"/>
        <item x="1718"/>
        <item x="1904"/>
        <item x="833"/>
        <item x="1909"/>
        <item x="3750"/>
        <item x="3265"/>
        <item x="373"/>
        <item x="1147"/>
        <item x="961"/>
        <item x="927"/>
        <item x="1229"/>
        <item x="2528"/>
        <item x="3485"/>
        <item x="706"/>
        <item x="3494"/>
        <item x="993"/>
        <item x="3220"/>
        <item x="1356"/>
        <item x="337"/>
        <item x="381"/>
        <item x="2851"/>
        <item x="226"/>
        <item x="3385"/>
        <item x="2999"/>
        <item x="1235"/>
        <item x="14"/>
        <item x="2078"/>
        <item x="700"/>
        <item x="3088"/>
        <item x="1086"/>
        <item x="3684"/>
        <item x="1865"/>
        <item x="204"/>
        <item x="3234"/>
        <item x="939"/>
        <item x="1617"/>
        <item x="2888"/>
        <item x="3022"/>
        <item x="597"/>
        <item x="2391"/>
        <item x="1139"/>
        <item x="1931"/>
        <item x="1107"/>
        <item x="3462"/>
        <item x="513"/>
        <item x="1551"/>
        <item x="262"/>
        <item x="1161"/>
        <item x="1685"/>
        <item x="534"/>
        <item x="3034"/>
        <item x="770"/>
        <item x="1167"/>
        <item x="3551"/>
        <item x="4016"/>
        <item x="2303"/>
        <item x="1679"/>
        <item x="1848"/>
        <item x="545"/>
        <item x="477"/>
        <item x="1765"/>
        <item x="359"/>
        <item x="3271"/>
        <item x="1610"/>
        <item x="1010"/>
        <item x="1017"/>
        <item x="1507"/>
        <item x="3753"/>
        <item x="1432"/>
        <item x="3048"/>
        <item x="3153"/>
        <item x="3275"/>
        <item x="2011"/>
        <item x="2633"/>
        <item x="1594"/>
        <item x="628"/>
        <item x="3371"/>
        <item x="169"/>
        <item x="1808"/>
        <item x="393"/>
        <item x="3820"/>
        <item x="2203"/>
        <item x="2133"/>
        <item x="18"/>
        <item x="2899"/>
        <item x="2539"/>
        <item x="1334"/>
        <item x="2332"/>
        <item x="1975"/>
        <item x="667"/>
        <item x="2396"/>
        <item x="843"/>
        <item x="2995"/>
        <item x="2854"/>
        <item x="2842"/>
        <item x="2836"/>
        <item x="133"/>
        <item x="186"/>
        <item x="122"/>
        <item x="247"/>
        <item x="1896"/>
        <item x="1343"/>
        <item x="2981"/>
        <item x="774"/>
        <item x="1951"/>
        <item x="969"/>
        <item x="1662"/>
        <item x="1939"/>
        <item x="1313"/>
        <item x="3808"/>
        <item x="1071"/>
        <item x="2219"/>
        <item x="1910"/>
        <item x="830"/>
        <item x="2440"/>
        <item x="424"/>
        <item x="260"/>
        <item x="635"/>
        <item x="2306"/>
        <item x="3175"/>
        <item x="341"/>
        <item x="1881"/>
        <item x="1247"/>
        <item x="190"/>
        <item x="1518"/>
        <item x="1042"/>
        <item x="2807"/>
        <item x="3023"/>
        <item x="1440"/>
        <item x="3496"/>
        <item x="1844"/>
        <item x="1244"/>
        <item x="2004"/>
        <item x="2699"/>
        <item x="3692"/>
        <item x="1009"/>
        <item x="2077"/>
        <item x="1601"/>
        <item x="1420"/>
        <item x="3754"/>
        <item x="2125"/>
        <item x="1880"/>
        <item x="3817"/>
        <item x="2875"/>
        <item x="3046"/>
        <item x="3541"/>
        <item x="1611"/>
        <item x="1658"/>
        <item x="142"/>
        <item x="3235"/>
        <item x="842"/>
        <item x="3503"/>
        <item x="3118"/>
        <item x="3242"/>
        <item x="588"/>
        <item x="735"/>
        <item x="1920"/>
        <item x="849"/>
        <item x="8"/>
        <item x="3565"/>
        <item x="2989"/>
        <item x="1716"/>
        <item x="900"/>
        <item x="868"/>
        <item x="694"/>
        <item x="2215"/>
        <item x="1833"/>
        <item x="1033"/>
        <item x="62"/>
        <item x="793"/>
        <item x="102"/>
        <item x="1588"/>
        <item x="2901"/>
        <item x="295"/>
        <item x="1314"/>
        <item x="1724"/>
        <item x="2798"/>
        <item x="1731"/>
        <item x="3814"/>
        <item x="703"/>
        <item x="1140"/>
        <item x="3334"/>
        <item x="1479"/>
        <item x="3464"/>
        <item x="2701"/>
        <item x="450"/>
        <item x="1146"/>
        <item x="880"/>
        <item x="3471"/>
        <item x="801"/>
        <item x="1484"/>
        <item x="115"/>
        <item x="1250"/>
        <item x="1645"/>
        <item x="2650"/>
        <item x="3021"/>
        <item x="586"/>
        <item x="1236"/>
        <item x="1468"/>
        <item x="2813"/>
        <item x="2778"/>
        <item x="2916"/>
        <item x="1299"/>
        <item x="1571"/>
        <item x="265"/>
        <item x="1572"/>
        <item x="3425"/>
        <item x="1817"/>
        <item x="1203"/>
        <item x="1859"/>
        <item x="92"/>
        <item x="788"/>
        <item x="3419"/>
        <item x="2607"/>
        <item x="2740"/>
        <item x="697"/>
        <item x="724"/>
        <item x="308"/>
        <item x="1179"/>
        <item x="3353"/>
        <item x="2086"/>
        <item x="42"/>
        <item x="99"/>
        <item x="1784"/>
        <item x="804"/>
        <item x="1040"/>
        <item x="1272"/>
        <item x="444"/>
        <item x="2294"/>
        <item x="2397"/>
        <item x="1566"/>
        <item x="2782"/>
        <item x="2059"/>
        <item x="270"/>
        <item x="1989"/>
        <item x="615"/>
        <item x="1914"/>
        <item x="2731"/>
        <item x="2482"/>
        <item x="269"/>
        <item x="717"/>
        <item x="403"/>
        <item x="899"/>
        <item x="1084"/>
        <item x="3412"/>
        <item x="1810"/>
        <item x="3344"/>
        <item x="2594"/>
        <item x="1745"/>
        <item x="2359"/>
        <item x="4011"/>
        <item x="1941"/>
        <item x="1801"/>
        <item x="1446"/>
        <item x="1074"/>
        <item x="2944"/>
        <item x="626"/>
        <item x="1775"/>
        <item x="550"/>
        <item x="238"/>
        <item x="2762"/>
        <item x="3038"/>
        <item x="814"/>
        <item x="2143"/>
        <item x="1278"/>
        <item x="3392"/>
        <item x="2028"/>
        <item x="43"/>
        <item x="3222"/>
        <item x="2053"/>
        <item x="240"/>
        <item x="2472"/>
        <item x="1604"/>
        <item x="132"/>
        <item x="4101"/>
        <item x="3650"/>
        <item x="1550"/>
        <item x="2157"/>
        <item x="2337"/>
        <item x="2418"/>
        <item x="2496"/>
        <item x="2304"/>
        <item x="4063"/>
        <item x="2579"/>
        <item x="1366"/>
        <item x="1556"/>
        <item x="3397"/>
        <item x="229"/>
        <item x="443"/>
        <item x="581"/>
        <item x="2868"/>
        <item x="1751"/>
        <item x="2660"/>
        <item x="1906"/>
        <item x="761"/>
        <item x="158"/>
        <item x="529"/>
        <item x="1315"/>
        <item x="3356"/>
        <item x="3935"/>
        <item x="2627"/>
        <item x="1269"/>
        <item x="838"/>
        <item x="4088"/>
        <item x="1932"/>
        <item x="1288"/>
        <item x="3843"/>
        <item x="1126"/>
        <item x="1977"/>
        <item x="2044"/>
        <item x="3933"/>
        <item x="1661"/>
        <item x="1709"/>
        <item x="872"/>
        <item x="2827"/>
        <item x="3707"/>
        <item x="2410"/>
        <item x="1234"/>
        <item x="2551"/>
        <item x="3906"/>
        <item x="2490"/>
        <item x="2978"/>
        <item x="1025"/>
        <item x="3398"/>
        <item x="1995"/>
        <item x="863"/>
        <item x="1554"/>
        <item x="1584"/>
        <item x="1965"/>
        <item x="2741"/>
        <item x="1174"/>
        <item x="3070"/>
        <item x="901"/>
        <item x="921"/>
        <item x="723"/>
        <item x="2653"/>
        <item x="677"/>
        <item x="1637"/>
        <item x="264"/>
        <item x="3338"/>
        <item x="4018"/>
        <item x="616"/>
        <item x="1274"/>
        <item x="1652"/>
        <item x="418"/>
        <item x="1141"/>
        <item x="1154"/>
        <item x="1683"/>
        <item x="1178"/>
        <item x="2589"/>
        <item x="2051"/>
        <item x="3116"/>
        <item x="3383"/>
        <item x="1702"/>
        <item x="2623"/>
        <item x="2177"/>
        <item x="2184"/>
        <item x="2368"/>
        <item x="1088"/>
        <item x="1864"/>
        <item x="1791"/>
        <item x="490"/>
        <item x="3576"/>
        <item x="1903"/>
        <item x="2774"/>
        <item x="2036"/>
        <item x="365"/>
        <item x="1349"/>
        <item x="2507"/>
        <item x="1629"/>
        <item x="2163"/>
        <item x="858"/>
        <item x="3645"/>
        <item x="2553"/>
        <item x="2595"/>
        <item x="2688"/>
        <item x="3227"/>
        <item x="385"/>
        <item x="4060"/>
        <item x="4061"/>
        <item x="1395"/>
        <item x="2845"/>
        <item x="2173"/>
        <item x="1697"/>
        <item x="973"/>
        <item x="2541"/>
        <item x="3465"/>
        <item x="1352"/>
        <item x="2430"/>
        <item x="540"/>
        <item x="1704"/>
        <item x="3542"/>
        <item x="2469"/>
        <item x="695"/>
        <item x="2847"/>
        <item x="751"/>
        <item x="3472"/>
        <item x="1455"/>
        <item x="1421"/>
        <item x="1885"/>
        <item x="200"/>
        <item x="3939"/>
        <item x="1836"/>
        <item x="2428"/>
        <item x="3292"/>
        <item x="1677"/>
        <item x="1993"/>
        <item x="920"/>
        <item x="125"/>
        <item x="3289"/>
        <item x="3592"/>
        <item x="594"/>
        <item x="3798"/>
        <item x="56"/>
        <item x="2277"/>
        <item x="3270"/>
        <item x="3870"/>
        <item x="1908"/>
        <item x="332"/>
        <item x="447"/>
        <item x="627"/>
        <item x="67"/>
        <item x="2437"/>
        <item x="797"/>
        <item x="1434"/>
        <item x="874"/>
        <item x="952"/>
        <item x="1930"/>
        <item x="866"/>
        <item x="2008"/>
        <item x="1426"/>
        <item x="855"/>
        <item x="232"/>
        <item x="1475"/>
        <item x="3567"/>
        <item x="1912"/>
        <item x="3415"/>
        <item x="2772"/>
        <item x="3194"/>
        <item x="2154"/>
        <item x="135"/>
        <item x="3197"/>
        <item x="2879"/>
        <item x="780"/>
        <item x="3358"/>
        <item x="2435"/>
        <item x="1087"/>
        <item x="3844"/>
        <item x="2540"/>
        <item x="1373"/>
        <item x="1119"/>
        <item x="916"/>
        <item x="1738"/>
        <item x="2629"/>
        <item x="3698"/>
        <item x="2592"/>
        <item x="2379"/>
        <item x="508"/>
        <item x="1882"/>
        <item x="3097"/>
        <item x="3885"/>
        <item x="1943"/>
        <item x="434"/>
        <item x="3050"/>
        <item x="1045"/>
        <item x="2713"/>
        <item x="3154"/>
        <item x="1258"/>
        <item x="2805"/>
        <item x="271"/>
        <item x="3277"/>
        <item x="1967"/>
        <item x="3993"/>
        <item x="1924"/>
        <item x="472"/>
        <item x="2188"/>
        <item x="2286"/>
        <item x="3574"/>
        <item x="2526"/>
        <item x="2932"/>
        <item x="2748"/>
        <item x="2073"/>
        <item x="1623"/>
        <item x="2034"/>
        <item x="2074"/>
        <item x="1968"/>
        <item x="3862"/>
        <item x="3759"/>
        <item x="425"/>
        <item x="1592"/>
        <item x="412"/>
        <item x="1585"/>
        <item x="3505"/>
        <item x="2464"/>
        <item x="853"/>
        <item x="3174"/>
        <item x="3612"/>
        <item x="3695"/>
        <item x="4086"/>
        <item x="389"/>
        <item x="3996"/>
        <item x="1757"/>
        <item x="1842"/>
        <item x="2844"/>
        <item x="1222"/>
        <item x="1922"/>
        <item x="710"/>
        <item x="3928"/>
        <item x="4008"/>
        <item x="3842"/>
        <item x="2965"/>
        <item x="3390"/>
        <item x="2152"/>
        <item x="3602"/>
        <item x="2230"/>
        <item x="3192"/>
        <item x="211"/>
        <item x="2937"/>
        <item x="3858"/>
        <item x="4000"/>
        <item x="2273"/>
        <item x="3637"/>
        <item x="3827"/>
        <item x="3573"/>
        <item x="2711"/>
        <item x="3888"/>
        <item x="3180"/>
        <item x="3109"/>
        <item x="3171"/>
        <item x="2045"/>
        <item x="3833"/>
        <item x="3974"/>
        <item x="3434"/>
        <item x="2693"/>
        <item x="612"/>
        <item x="2543"/>
        <item x="1170"/>
        <item x="2547"/>
        <item x="3274"/>
        <item x="2742"/>
        <item x="3237"/>
        <item x="864"/>
        <item x="1890"/>
        <item x="4042"/>
        <item x="2015"/>
        <item x="2239"/>
        <item x="2580"/>
        <item x="237"/>
        <item x="2479"/>
        <item x="2912"/>
        <item x="947"/>
        <item x="3249"/>
        <item x="1324"/>
        <item x="3984"/>
        <item x="3314"/>
        <item x="4023"/>
        <item x="2182"/>
        <item x="3871"/>
        <item x="246"/>
        <item x="3133"/>
        <item x="762"/>
        <item x="937"/>
        <item x="3755"/>
        <item x="3480"/>
        <item x="3659"/>
        <item x="3803"/>
        <item x="2229"/>
        <item x="3896"/>
        <item x="3316"/>
        <item x="3672"/>
        <item x="3433"/>
        <item x="492"/>
        <item x="954"/>
        <item x="2408"/>
        <item x="2164"/>
        <item x="3069"/>
        <item x="1834"/>
        <item x="632"/>
        <item x="2871"/>
        <item x="2429"/>
        <item x="3860"/>
        <item x="3306"/>
        <item x="222"/>
        <item x="1438"/>
        <item x="2948"/>
        <item x="3614"/>
        <item x="1876"/>
        <item x="840"/>
        <item x="2564"/>
        <item x="60"/>
        <item x="3994"/>
        <item x="602"/>
        <item x="4044"/>
        <item x="257"/>
        <item x="3449"/>
        <item x="3463"/>
        <item x="3142"/>
        <item x="2453"/>
        <item x="217"/>
        <item x="3000"/>
        <item x="2550"/>
        <item x="1680"/>
        <item x="3529"/>
        <item x="2704"/>
        <item x="578"/>
        <item x="1804"/>
        <item x="2446"/>
        <item x="3940"/>
        <item x="100"/>
        <item x="3279"/>
        <item x="3416"/>
        <item x="3597"/>
        <item x="2168"/>
        <item x="3786"/>
        <item x="2922"/>
        <item x="3690"/>
        <item x="3831"/>
        <item x="2109"/>
        <item x="2433"/>
        <item x="2336"/>
        <item x="1847"/>
        <item x="1436"/>
        <item x="4040"/>
        <item x="3102"/>
        <item x="2914"/>
        <item x="1852"/>
        <item x="1875"/>
        <item x="275"/>
        <item x="2694"/>
        <item x="2060"/>
        <item x="570"/>
        <item x="1622"/>
        <item x="1115"/>
        <item x="3399"/>
        <item x="3080"/>
        <item x="4073"/>
        <item x="3486"/>
        <item x="1624"/>
        <item x="2803"/>
        <item x="2"/>
        <item x="3500"/>
        <item x="3927"/>
        <item x="2172"/>
        <item x="3172"/>
        <item x="1311"/>
        <item x="2360"/>
        <item x="3727"/>
        <item x="3387"/>
        <item x="2913"/>
        <item x="3061"/>
        <item x="1317"/>
        <item x="2256"/>
        <item x="3533"/>
        <item x="3460"/>
        <item x="2940"/>
        <item x="154"/>
        <item x="284"/>
        <item x="3141"/>
        <item x="3357"/>
        <item x="274"/>
        <item x="2018"/>
        <item x="1905"/>
        <item x="3163"/>
        <item x="3424"/>
        <item x="701"/>
        <item x="439"/>
        <item x="3395"/>
        <item x="1733"/>
        <item x="4012"/>
        <item x="3096"/>
        <item x="4038"/>
        <item x="3099"/>
        <item x="2442"/>
        <item x="2127"/>
        <item x="3702"/>
        <item x="3448"/>
        <item x="2339"/>
        <item x="1201"/>
        <item x="1044"/>
        <item x="3013"/>
        <item x="1177"/>
        <item x="2585"/>
        <item x="2438"/>
        <item x="4077"/>
        <item x="1761"/>
        <item x="3208"/>
        <item x="1401"/>
        <item x="2977"/>
        <item x="2732"/>
        <item x="1132"/>
        <item x="2644"/>
        <item x="2614"/>
        <item x="1505"/>
        <item x="3263"/>
        <item x="2910"/>
        <item x="689"/>
        <item x="398"/>
        <item x="3853"/>
        <item x="1424"/>
        <item x="1553"/>
        <item x="3042"/>
        <item x="3130"/>
        <item x="34"/>
        <item x="2099"/>
        <item x="3656"/>
        <item x="2141"/>
        <item x="592"/>
        <item x="3535"/>
        <item x="3552"/>
        <item x="2298"/>
        <item x="658"/>
        <item x="2072"/>
        <item x="2973"/>
        <item x="654"/>
        <item x="3534"/>
        <item x="527"/>
        <item x="3679"/>
        <item x="2502"/>
        <item x="1226"/>
        <item x="1666"/>
        <item x="3224"/>
        <item x="1835"/>
        <item x="3075"/>
        <item x="328"/>
        <item x="61"/>
        <item x="813"/>
        <item x="2161"/>
        <item x="1785"/>
        <item x="2674"/>
        <item x="2260"/>
        <item x="1829"/>
        <item x="2457"/>
        <item x="3186"/>
        <item x="349"/>
        <item x="986"/>
        <item x="818"/>
        <item x="992"/>
        <item x="3706"/>
        <item x="3053"/>
        <item x="1281"/>
        <item x="882"/>
        <item x="1673"/>
        <item x="3355"/>
        <item x="2990"/>
        <item x="75"/>
        <item x="2542"/>
        <item x="2434"/>
        <item x="502"/>
        <item x="2021"/>
        <item x="3159"/>
        <item x="2098"/>
        <item x="2725"/>
        <item x="3092"/>
        <item x="3467"/>
        <item x="829"/>
        <item x="715"/>
        <item x="316"/>
        <item x="2346"/>
        <item x="3450"/>
        <item x="943"/>
        <item x="3132"/>
        <item x="624"/>
        <item x="705"/>
        <item x="2248"/>
        <item x="721"/>
        <item x="2224"/>
        <item x="2267"/>
        <item x="4006"/>
        <item x="2599"/>
        <item x="979"/>
        <item x="1180"/>
        <item x="469"/>
        <item x="1372"/>
        <item x="2096"/>
        <item x="2512"/>
        <item x="1481"/>
        <item x="1953"/>
        <item x="3861"/>
        <item x="3944"/>
        <item x="1192"/>
        <item x="134"/>
        <item x="1085"/>
        <item x="4056"/>
        <item x="1888"/>
        <item x="3691"/>
        <item x="533"/>
        <item x="595"/>
        <item x="2476"/>
        <item x="1171"/>
        <item x="2351"/>
        <item x="2344"/>
        <item x="1832"/>
        <item x="2079"/>
        <item x="2590"/>
        <item x="37"/>
        <item x="2343"/>
        <item x="3716"/>
        <item x="2375"/>
        <item x="2753"/>
        <item x="3401"/>
        <item x="1763"/>
        <item x="1657"/>
        <item x="2608"/>
        <item x="3543"/>
        <item x="268"/>
        <item x="4105"/>
        <item x="2721"/>
        <item x="2791"/>
        <item x="2495"/>
        <item x="2588"/>
        <item x="3703"/>
        <item x="3426"/>
        <item x="3144"/>
        <item x="919"/>
        <item x="3335"/>
        <item x="3728"/>
        <item x="2423"/>
        <item x="671"/>
        <item x="799"/>
        <item x="3294"/>
        <item x="1488"/>
        <item x="3164"/>
        <item x="2499"/>
        <item x="3121"/>
        <item x="3384"/>
        <item x="1336"/>
        <item x="1039"/>
        <item x="2862"/>
        <item x="1357"/>
        <item x="104"/>
        <item x="3517"/>
        <item x="642"/>
        <item x="116"/>
        <item x="1360"/>
        <item x="3890"/>
        <item x="4028"/>
        <item x="1974"/>
        <item x="3103"/>
        <item x="1789"/>
        <item x="1830"/>
        <item x="3558"/>
        <item x="1050"/>
        <item x="3443"/>
        <item x="3752"/>
        <item x="1053"/>
        <item x="881"/>
        <item x="2806"/>
        <item x="3027"/>
        <item x="1583"/>
        <item x="1689"/>
        <item x="2459"/>
        <item x="2695"/>
        <item x="4029"/>
        <item x="651"/>
        <item x="2962"/>
        <item x="2828"/>
        <item x="299"/>
        <item x="2212"/>
        <item x="2261"/>
        <item x="1872"/>
        <item x="2767"/>
        <item x="1443"/>
        <item x="708"/>
        <item x="1774"/>
        <item x="2765"/>
        <item x="3247"/>
        <item x="4080"/>
        <item x="423"/>
        <item x="3989"/>
        <item x="1781"/>
        <item x="3091"/>
        <item x="1415"/>
        <item x="3236"/>
        <item x="4111"/>
        <item x="3941"/>
        <item x="3268"/>
        <item x="3323"/>
        <item x="1418"/>
        <item x="1892"/>
        <item x="1954"/>
        <item x="3981"/>
        <item x="1777"/>
        <item x="2481"/>
        <item x="1070"/>
        <item x="2597"/>
        <item x="1106"/>
        <item x="2734"/>
        <item x="3643"/>
        <item x="2285"/>
        <item x="399"/>
        <item x="1256"/>
        <item x="3644"/>
        <item x="1081"/>
        <item x="1671"/>
        <item x="1199"/>
        <item x="1676"/>
        <item x="1319"/>
        <item x="2416"/>
        <item x="1300"/>
        <item x="3258"/>
        <item x="468"/>
        <item x="1430"/>
        <item x="1310"/>
        <item x="3083"/>
        <item x="844"/>
        <item x="3040"/>
        <item x="1506"/>
        <item x="3228"/>
        <item x="3333"/>
        <item x="1130"/>
        <item x="2920"/>
        <item x="2793"/>
        <item x="1542"/>
        <item x="996"/>
        <item x="3226"/>
        <item x="3506"/>
        <item x="3373"/>
        <item x="915"/>
        <item x="862"/>
        <item x="2352"/>
        <item x="2341"/>
        <item x="3615"/>
        <item x="3203"/>
        <item x="854"/>
        <item x="2703"/>
        <item x="380"/>
        <item x="3129"/>
        <item x="2861"/>
        <item x="3136"/>
        <item x="3030"/>
        <item x="187"/>
        <item x="4099"/>
        <item x="3343"/>
        <item x="2063"/>
        <item x="1131"/>
        <item x="312"/>
        <item x="3988"/>
        <item x="3589"/>
        <item x="1287"/>
        <item x="949"/>
        <item x="1368"/>
        <item x="1778"/>
        <item x="1602"/>
        <item x="2197"/>
        <item x="524"/>
        <item x="2852"/>
        <item x="3276"/>
        <item x="3872"/>
        <item x="1007"/>
        <item x="2938"/>
        <item x="1495"/>
        <item x="356"/>
        <item x="3363"/>
        <item x="2519"/>
        <item x="2882"/>
        <item x="2223"/>
        <item x="934"/>
        <item x="2776"/>
        <item x="2365"/>
        <item x="3350"/>
        <item x="599"/>
        <item x="374"/>
        <item x="3349"/>
        <item x="2415"/>
        <item x="4100"/>
        <item x="1077"/>
        <item x="4025"/>
        <item x="2563"/>
        <item x="1814"/>
        <item x="1400"/>
        <item x="1030"/>
        <item x="891"/>
        <item x="179"/>
        <item x="3562"/>
        <item x="3330"/>
        <item x="1061"/>
        <item x="3205"/>
        <item x="3322"/>
        <item x="2158"/>
        <item x="3669"/>
        <item x="1166"/>
        <item x="4076"/>
        <item x="4024"/>
        <item x="2412"/>
        <item x="3537"/>
        <item x="3963"/>
        <item x="1260"/>
        <item x="2395"/>
        <item x="1628"/>
        <item x="2201"/>
        <item x="1994"/>
        <item x="3318"/>
        <item x="3969"/>
        <item x="3634"/>
        <item x="1308"/>
        <item x="2609"/>
        <item x="3673"/>
        <item x="2274"/>
        <item x="3733"/>
        <item x="1196"/>
        <item x="277"/>
        <item x="3639"/>
        <item x="3382"/>
        <item x="3428"/>
        <item x="1827"/>
        <item x="2757"/>
        <item x="2619"/>
        <item x="2113"/>
        <item x="1854"/>
        <item x="2668"/>
        <item x="3360"/>
        <item x="1797"/>
        <item x="2354"/>
        <item x="940"/>
        <item x="1660"/>
        <item x="914"/>
        <item x="879"/>
        <item x="755"/>
        <item x="2826"/>
        <item x="84"/>
        <item x="3200"/>
        <item x="3964"/>
        <item x="2584"/>
        <item x="95"/>
        <item x="3110"/>
        <item x="2237"/>
        <item x="1528"/>
        <item x="3715"/>
        <item x="3120"/>
        <item x="3391"/>
        <item x="2649"/>
        <item x="1769"/>
        <item x="510"/>
        <item x="2421"/>
        <item x="3986"/>
        <item x="2187"/>
        <item x="2924"/>
        <item x="2399"/>
        <item x="2488"/>
        <item x="3635"/>
        <item x="3585"/>
        <item x="2877"/>
        <item x="631"/>
        <item x="3155"/>
        <item x="1155"/>
        <item x="3649"/>
        <item x="2919"/>
        <item x="835"/>
        <item x="3546"/>
        <item x="2687"/>
        <item x="2747"/>
        <item x="2390"/>
        <item x="3780"/>
        <item x="360"/>
        <item x="2598"/>
        <item x="1011"/>
        <item x="3967"/>
        <item x="3107"/>
        <item x="2817"/>
        <item x="3681"/>
        <item x="2046"/>
        <item x="2591"/>
        <item x="2810"/>
        <item x="3952"/>
        <item x="1091"/>
        <item x="2500"/>
        <item x="3453"/>
        <item x="1708"/>
        <item x="331"/>
        <item x="2003"/>
        <item x="2907"/>
        <item x="1346"/>
        <item x="2552"/>
        <item x="1476"/>
        <item x="3238"/>
        <item x="2308"/>
        <item x="2671"/>
        <item x="2323"/>
        <item x="2587"/>
        <item x="3468"/>
        <item x="3998"/>
        <item x="2988"/>
        <item x="2084"/>
        <item x="416"/>
        <item x="691"/>
        <item x="911"/>
        <item x="887"/>
        <item x="3452"/>
        <item x="1487"/>
        <item x="3140"/>
        <item x="924"/>
        <item x="1813"/>
        <item x="3352"/>
        <item x="2635"/>
        <item x="2216"/>
        <item x="1290"/>
        <item x="2683"/>
        <item x="1549"/>
        <item x="3041"/>
        <item x="3079"/>
        <item x="2751"/>
        <item x="2330"/>
        <item x="3975"/>
        <item x="1857"/>
        <item x="3432"/>
        <item x="2101"/>
        <item x="2064"/>
        <item x="391"/>
        <item x="1512"/>
        <item x="3221"/>
        <item x="4071"/>
        <item x="3931"/>
        <item x="2766"/>
        <item x="2335"/>
        <item x="3617"/>
        <item x="2319"/>
        <item x="317"/>
        <item x="1862"/>
        <item x="3908"/>
        <item x="1285"/>
        <item x="2400"/>
        <item x="4069"/>
        <item x="3865"/>
        <item x="2663"/>
        <item x="3653"/>
        <item x="3658"/>
        <item x="2276"/>
        <item x="2867"/>
        <item x="199"/>
        <item x="2654"/>
        <item x="760"/>
        <item x="2673"/>
        <item x="1402"/>
        <item x="3527"/>
        <item x="3108"/>
        <item x="3420"/>
        <item x="2146"/>
        <item x="3366"/>
        <item x="3507"/>
        <item x="970"/>
        <item x="1046"/>
        <item x="2575"/>
        <item x="1316"/>
        <item x="522"/>
        <item x="1667"/>
        <item x="1279"/>
        <item x="1469"/>
        <item x="2010"/>
        <item x="2241"/>
        <item x="3566"/>
        <item x="2040"/>
        <item x="3674"/>
        <item x="2848"/>
        <item x="1449"/>
        <item x="2393"/>
        <item x="1615"/>
        <item x="3177"/>
        <item x="1471"/>
        <item x="1340"/>
        <item x="669"/>
        <item x="2358"/>
        <item x="3598"/>
        <item x="3321"/>
        <item x="346"/>
        <item x="2706"/>
        <item x="675"/>
        <item x="2755"/>
        <item x="426"/>
        <item x="1190"/>
        <item x="3298"/>
        <item x="2225"/>
        <item x="3137"/>
        <item x="3807"/>
        <item x="2117"/>
        <item x="3851"/>
        <item x="3523"/>
        <item x="2363"/>
        <item x="3482"/>
        <item x="641"/>
        <item x="2243"/>
        <item x="925"/>
        <item x="366"/>
        <item x="2325"/>
        <item x="1482"/>
        <item x="2621"/>
        <item x="2537"/>
        <item x="1027"/>
        <item x="351"/>
        <item x="898"/>
        <item x="3621"/>
        <item x="1041"/>
        <item x="1607"/>
        <item x="852"/>
        <item x="2889"/>
        <item x="267"/>
        <item x="3459"/>
        <item x="4039"/>
        <item x="2535"/>
        <item x="3610"/>
        <item x="3479"/>
        <item x="2041"/>
        <item x="3855"/>
        <item x="2958"/>
        <item x="2680"/>
        <item x="3073"/>
        <item x="3493"/>
        <item x="3549"/>
        <item x="3694"/>
        <item x="740"/>
        <item x="2565"/>
        <item x="2631"/>
        <item x="2950"/>
        <item x="3735"/>
        <item x="3586"/>
        <item x="3608"/>
        <item x="3978"/>
        <item x="3417"/>
        <item x="2864"/>
        <item x="3094"/>
        <item x="291"/>
        <item x="196"/>
        <item x="2982"/>
        <item x="3381"/>
        <item x="2268"/>
        <item x="1293"/>
        <item x="3721"/>
        <item x="33"/>
        <item x="3632"/>
        <item x="3655"/>
        <item x="2297"/>
        <item x="3418"/>
        <item x="4046"/>
        <item x="436"/>
        <item x="3675"/>
        <item x="3934"/>
        <item x="805"/>
        <item x="441"/>
        <item x="1719"/>
        <item x="2775"/>
        <item x="1866"/>
        <item x="3148"/>
        <item x="1902"/>
        <item x="1478"/>
        <item x="2140"/>
        <item x="4030"/>
        <item x="1694"/>
        <item x="3595"/>
        <item x="3616"/>
        <item x="1271"/>
        <item x="665"/>
        <item x="2071"/>
        <item x="1760"/>
        <item x="2795"/>
        <item x="2176"/>
        <item x="2777"/>
        <item x="3629"/>
        <item x="2577"/>
        <item x="1863"/>
        <item x="3613"/>
        <item x="1026"/>
        <item x="1722"/>
        <item x="2915"/>
        <item x="327"/>
        <item x="1565"/>
        <item x="1754"/>
        <item x="1322"/>
        <item x="1105"/>
        <item x="3444"/>
        <item x="753"/>
        <item x="3587"/>
        <item x="1643"/>
        <item x="2409"/>
        <item x="3682"/>
        <item x="205"/>
        <item x="3064"/>
        <item x="467"/>
        <item x="3910"/>
        <item x="3838"/>
        <item x="3982"/>
        <item x="2377"/>
        <item x="1897"/>
        <item x="3720"/>
        <item x="2929"/>
        <item x="2422"/>
        <item x="3547"/>
        <item x="3837"/>
        <item x="3327"/>
        <item x="3280"/>
        <item x="841"/>
        <item x="3179"/>
        <item x="2042"/>
        <item x="1191"/>
        <item x="897"/>
        <item x="938"/>
        <item x="2068"/>
        <item x="860"/>
        <item x="1972"/>
        <item x="725"/>
        <item x="1678"/>
        <item x="2717"/>
        <item x="2904"/>
        <item x="3642"/>
        <item x="757"/>
        <item x="2213"/>
        <item x="3897"/>
        <item x="643"/>
        <item x="3713"/>
        <item x="1926"/>
        <item x="2799"/>
        <item x="617"/>
        <item x="2808"/>
        <item x="1911"/>
        <item x="644"/>
        <item x="1068"/>
        <item x="1189"/>
        <item x="1051"/>
        <item x="807"/>
        <item x="1780"/>
        <item x="3557"/>
        <item x="3219"/>
        <item x="3783"/>
        <item x="305"/>
        <item x="1898"/>
        <item x="219"/>
        <item x="2378"/>
        <item x="963"/>
        <item x="2562"/>
        <item x="2281"/>
        <item x="2171"/>
        <item x="3777"/>
        <item x="559"/>
        <item x="3262"/>
        <item x="3396"/>
        <item x="3835"/>
        <item x="2431"/>
        <item x="3169"/>
        <item x="523"/>
        <item x="593"/>
        <item x="1879"/>
        <item x="3661"/>
        <item x="2196"/>
        <item x="2091"/>
        <item x="3012"/>
        <item x="3945"/>
        <item x="3999"/>
        <item x="1580"/>
        <item x="3564"/>
        <item x="2142"/>
        <item x="3087"/>
        <item x="3165"/>
        <item x="2917"/>
        <item x="1204"/>
        <item x="3611"/>
        <item x="2247"/>
        <item x="433"/>
        <item x="1821"/>
        <item x="3556"/>
        <item x="2167"/>
        <item x="3410"/>
        <item x="3663"/>
        <item x="3427"/>
        <item x="1850"/>
        <item x="479"/>
        <item x="1079"/>
        <item x="3489"/>
        <item x="1224"/>
        <item x="2797"/>
        <item x="3447"/>
        <item x="2191"/>
        <item x="4074"/>
        <item x="2846"/>
        <item x="1406"/>
        <item x="2708"/>
        <item x="3762"/>
        <item x="3059"/>
        <item x="2250"/>
        <item x="767"/>
        <item x="3930"/>
        <item x="3026"/>
        <item x="2737"/>
        <item x="1158"/>
        <item x="140"/>
        <item x="3106"/>
        <item x="2373"/>
        <item x="29"/>
        <item x="509"/>
        <item x="2586"/>
        <item x="3161"/>
        <item x="1386"/>
        <item x="1955"/>
        <item x="3907"/>
        <item x="4093"/>
        <item x="3076"/>
        <item x="2316"/>
        <item x="2468"/>
        <item x="566"/>
        <item x="117"/>
        <item x="518"/>
        <item x="611"/>
        <item x="3722"/>
        <item x="2257"/>
        <item x="1750"/>
        <item x="3058"/>
        <item x="1595"/>
        <item x="3876"/>
        <item x="2340"/>
        <item x="3077"/>
        <item x="376"/>
        <item x="2019"/>
        <item x="2048"/>
        <item x="2645"/>
        <item x="3654"/>
        <item x="90"/>
        <item x="3995"/>
        <item x="4032"/>
        <item x="2768"/>
        <item x="322"/>
        <item x="3168"/>
        <item x="2116"/>
        <item x="743"/>
        <item x="3477"/>
        <item x="3057"/>
        <item x="495"/>
        <item x="3082"/>
        <item x="3183"/>
        <item x="2733"/>
        <item x="2246"/>
        <item x="2893"/>
        <item x="930"/>
        <item x="2139"/>
        <item x="1670"/>
        <item x="2986"/>
        <item x="2449"/>
        <item x="2132"/>
        <item x="3287"/>
        <item x="2669"/>
        <item x="3340"/>
        <item x="1183"/>
        <item x="784"/>
        <item x="2199"/>
        <item x="1257"/>
        <item x="3884"/>
        <item x="3788"/>
        <item x="2967"/>
        <item x="438"/>
        <item x="817"/>
        <item x="2195"/>
        <item x="1228"/>
        <item x="3406"/>
        <item x="2945"/>
        <item x="1889"/>
        <item x="525"/>
        <item x="869"/>
        <item x="730"/>
        <item x="3555"/>
        <item x="1981"/>
        <item x="1795"/>
        <item x="4004"/>
        <item x="2414"/>
        <item x="2467"/>
        <item x="2883"/>
        <item x="2398"/>
        <item x="330"/>
        <item x="3772"/>
        <item x="3874"/>
        <item x="3852"/>
        <item x="2529"/>
        <item x="1283"/>
        <item x="646"/>
        <item x="1238"/>
        <item x="2114"/>
        <item x="3296"/>
        <item x="821"/>
        <item x="3328"/>
        <item x="2355"/>
        <item x="3593"/>
        <item x="1540"/>
        <item x="2931"/>
        <item x="2761"/>
        <item x="3711"/>
        <item x="4094"/>
        <item x="718"/>
        <item x="3740"/>
        <item x="3583"/>
        <item x="3269"/>
        <item x="3670"/>
        <item x="2236"/>
        <item x="894"/>
        <item x="371"/>
        <item x="2145"/>
        <item x="302"/>
        <item x="358"/>
        <item x="3760"/>
        <item x="1441"/>
        <item x="2658"/>
        <item x="3215"/>
        <item x="1559"/>
        <item x="876"/>
        <item x="1933"/>
        <item x="3948"/>
        <item x="1894"/>
        <item x="1691"/>
        <item x="1353"/>
        <item x="2000"/>
        <item x="3604"/>
        <item x="733"/>
        <item x="3437"/>
        <item x="562"/>
        <item x="1961"/>
        <item x="2385"/>
        <item x="4058"/>
        <item x="972"/>
        <item x="1448"/>
        <item x="1309"/>
        <item x="1004"/>
        <item x="1651"/>
        <item x="3949"/>
        <item x="2568"/>
        <item x="2832"/>
        <item x="614"/>
        <item x="3983"/>
        <item x="233"/>
        <item x="3211"/>
        <item x="213"/>
        <item x="3402"/>
        <item x="192"/>
        <item x="3337"/>
        <item x="2227"/>
        <item x="3313"/>
        <item x="3680"/>
        <item x="3665"/>
        <item x="3376"/>
        <item x="682"/>
        <item x="4020"/>
        <item x="3796"/>
        <item x="2821"/>
        <item x="1207"/>
        <item x="3414"/>
        <item x="258"/>
        <item x="1564"/>
        <item x="2684"/>
        <item x="3291"/>
        <item x="991"/>
        <item x="3603"/>
        <item x="3423"/>
        <item x="2302"/>
        <item x="607"/>
        <item x="4084"/>
        <item x="1773"/>
        <item x="2108"/>
        <item x="2686"/>
        <item x="3553"/>
        <item x="2275"/>
        <item x="663"/>
        <item x="2746"/>
        <item x="3768"/>
        <item x="2349"/>
        <item x="2911"/>
        <item x="3705"/>
        <item x="781"/>
        <item x="73"/>
        <item x="4026"/>
        <item x="2927"/>
        <item x="2993"/>
        <item x="3388"/>
        <item x="476"/>
        <item x="702"/>
        <item x="1266"/>
        <item x="3883"/>
        <item x="2462"/>
        <item x="2991"/>
        <item x="1949"/>
        <item x="1165"/>
        <item x="4033"/>
        <item x="2641"/>
        <item x="1743"/>
        <item x="1768"/>
        <item x="1728"/>
        <item x="1138"/>
        <item x="390"/>
        <item x="3510"/>
        <item x="1665"/>
        <item x="1668"/>
        <item x="3899"/>
        <item x="3795"/>
        <item x="3857"/>
        <item x="3478"/>
        <item x="2624"/>
        <item x="2873"/>
        <item x="3578"/>
        <item x="3446"/>
        <item x="2925"/>
        <item x="1369"/>
        <item x="2659"/>
        <item x="2165"/>
        <item x="1634"/>
        <item x="3354"/>
        <item x="790"/>
        <item x="421"/>
        <item x="1732"/>
        <item x="2521"/>
        <item x="687"/>
        <item x="1699"/>
        <item x="3919"/>
        <item x="413"/>
        <item x="557"/>
        <item x="239"/>
        <item x="3062"/>
        <item x="3049"/>
        <item x="1928"/>
        <item x="1094"/>
        <item x="978"/>
        <item x="2522"/>
        <item x="1520"/>
        <item x="1639"/>
        <item x="2240"/>
        <item x="2032"/>
        <item x="3351"/>
        <item x="2802"/>
        <item x="3678"/>
        <item x="1112"/>
        <item x="3950"/>
        <item x="3036"/>
        <item x="1463"/>
        <item x="3438"/>
        <item x="1459"/>
        <item x="3191"/>
        <item x="2520"/>
        <item x="3189"/>
        <item x="178"/>
        <item x="427"/>
        <item x="3737"/>
        <item x="2830"/>
        <item x="1552"/>
        <item x="3729"/>
        <item x="1242"/>
        <item x="2314"/>
        <item x="2839"/>
        <item x="254"/>
        <item x="94"/>
        <item x="932"/>
        <item x="2760"/>
        <item x="375"/>
        <item x="620"/>
        <item x="541"/>
        <item x="471"/>
        <item x="2784"/>
        <item x="1841"/>
        <item x="1942"/>
        <item x="1277"/>
        <item x="3339"/>
        <item x="2946"/>
        <item x="2194"/>
        <item x="1381"/>
        <item x="1509"/>
        <item x="3881"/>
        <item x="177"/>
        <item x="496"/>
        <item x="4002"/>
        <item x="2872"/>
        <item x="289"/>
        <item x="2632"/>
        <item x="3196"/>
        <item x="903"/>
        <item x="2238"/>
        <item x="80"/>
        <item x="1416"/>
        <item x="1208"/>
        <item x="2715"/>
        <item x="2345"/>
        <item x="1232"/>
        <item x="1600"/>
        <item x="3284"/>
        <item x="3785"/>
        <item x="2221"/>
        <item x="1952"/>
        <item x="2387"/>
        <item x="2226"/>
        <item x="666"/>
        <item x="3282"/>
        <item x="1504"/>
        <item x="198"/>
        <item x="1149"/>
        <item x="2179"/>
        <item x="1144"/>
        <item x="397"/>
        <item x="234"/>
        <item x="2501"/>
        <item x="904"/>
        <item x="1530"/>
        <item x="1341"/>
        <item x="681"/>
        <item x="2160"/>
        <item x="2530"/>
        <item x="145"/>
        <item x="1522"/>
        <item x="3958"/>
        <item x="1464"/>
        <item x="2763"/>
        <item x="2865"/>
        <item x="3488"/>
        <item x="2642"/>
        <item x="259"/>
        <item x="803"/>
        <item x="1442"/>
        <item x="1771"/>
        <item x="3923"/>
        <item x="3435"/>
        <item x="4007"/>
        <item x="3856"/>
        <item x="3554"/>
        <item x="720"/>
        <item x="3166"/>
        <item x="3992"/>
        <item x="1886"/>
        <item x="1632"/>
        <item x="968"/>
        <item x="1083"/>
        <item x="108"/>
        <item x="1361"/>
        <item x="1303"/>
        <item x="3550"/>
        <item x="1700"/>
        <item x="3968"/>
        <item x="3307"/>
        <item x="676"/>
        <item x="2570"/>
        <item x="2270"/>
        <item x="2601"/>
        <item x="1822"/>
        <item x="501"/>
        <item x="1391"/>
        <item x="763"/>
        <item x="3646"/>
        <item x="1873"/>
        <item x="1332"/>
        <item x="1233"/>
        <item x="1966"/>
        <item x="361"/>
        <item x="57"/>
        <item x="2987"/>
        <item x="1861"/>
        <item x="164"/>
        <item x="3976"/>
        <item x="3190"/>
        <item x="3332"/>
        <item x="3850"/>
        <item x="3739"/>
        <item x="3744"/>
        <item x="2870"/>
        <item x="2081"/>
        <item x="3779"/>
        <item x="2115"/>
        <item x="3734"/>
        <item x="1535"/>
        <item x="856"/>
        <item x="933"/>
        <item x="2859"/>
        <item x="1437"/>
        <item x="1819"/>
        <item x="2039"/>
        <item x="3943"/>
        <item x="2785"/>
        <item x="974"/>
        <item x="3664"/>
        <item x="765"/>
        <item x="3532"/>
        <item x="3400"/>
        <item x="2975"/>
        <item x="1990"/>
        <item x="1429"/>
        <item x="2909"/>
        <item x="1307"/>
        <item x="506"/>
        <item x="2647"/>
        <item x="2007"/>
        <item x="4027"/>
        <item x="2559"/>
        <item x="2067"/>
        <item x="3926"/>
        <item x="1153"/>
        <item x="3769"/>
        <item x="3717"/>
        <item x="2364"/>
        <item x="3101"/>
        <item x="3378"/>
        <item x="4052"/>
        <item x="1770"/>
        <item x="3439"/>
        <item x="3929"/>
        <item x="3217"/>
        <item x="2850"/>
        <item x="2190"/>
        <item x="3413"/>
        <item x="605"/>
        <item x="948"/>
        <item x="3370"/>
        <item x="1653"/>
        <item x="3630"/>
        <item x="3877"/>
        <item x="484"/>
        <item x="2498"/>
        <item x="1157"/>
        <item x="553"/>
        <item x="3056"/>
        <item x="3548"/>
        <item x="610"/>
        <item x="1327"/>
        <item x="2815"/>
        <item x="1982"/>
        <item x="3633"/>
        <item x="3024"/>
        <item x="1537"/>
        <item x="3917"/>
        <item x="905"/>
        <item x="3456"/>
        <item x="2047"/>
        <item x="249"/>
        <item x="4067"/>
        <item x="3484"/>
        <item x="3875"/>
        <item x="2764"/>
        <item x="2555"/>
        <item x="4051"/>
        <item x="1168"/>
        <item x="2572"/>
        <item x="1320"/>
        <item x="3601"/>
        <item x="1399"/>
        <item x="1788"/>
        <item x="1825"/>
        <item x="216"/>
        <item x="1215"/>
        <item x="85"/>
        <item x="3067"/>
        <item x="1093"/>
        <item x="2878"/>
        <item x="537"/>
        <item x="1627"/>
        <item x="4078"/>
        <item x="2957"/>
        <item x="1782"/>
        <item x="1297"/>
        <item x="3176"/>
        <item x="2106"/>
        <item x="2436"/>
        <item x="3782"/>
        <item x="3901"/>
        <item x="512"/>
        <item x="2943"/>
        <item x="2714"/>
        <item x="2231"/>
        <item x="3801"/>
        <item x="3117"/>
        <item x="2001"/>
        <item x="3146"/>
        <item x="3723"/>
        <item x="3849"/>
        <item x="1021"/>
        <item x="1800"/>
        <item x="2538"/>
        <item x="3341"/>
        <item x="2466"/>
        <item x="890"/>
        <item x="2376"/>
        <item x="1169"/>
        <item x="1798"/>
        <item x="2076"/>
        <item x="1410"/>
        <item x="3864"/>
        <item x="1626"/>
        <item x="3001"/>
        <item x="3563"/>
        <item x="1447"/>
        <item x="2292"/>
        <item x="3009"/>
        <item x="3255"/>
        <item x="1693"/>
        <item x="1405"/>
        <item x="3243"/>
        <item x="668"/>
        <item x="837"/>
        <item x="2554"/>
        <item x="69"/>
        <item x="2961"/>
        <item x="297"/>
        <item x="3158"/>
        <item x="3946"/>
        <item x="137"/>
        <item x="1755"/>
        <item x="877"/>
        <item x="515"/>
        <item x="2726"/>
        <item x="15"/>
        <item x="3880"/>
        <item x="3113"/>
        <item x="2769"/>
        <item x="563"/>
        <item x="1669"/>
        <item x="1538"/>
        <item x="223"/>
        <item x="2054"/>
        <item x="3093"/>
        <item x="1856"/>
        <item x="23"/>
        <item x="3569"/>
        <item x="372"/>
        <item x="2710"/>
        <item x="1739"/>
        <item x="3074"/>
        <item x="2729"/>
        <item x="1925"/>
        <item x="1840"/>
        <item x="3347"/>
        <item x="1210"/>
        <item x="2095"/>
        <item x="1663"/>
        <item x="1364"/>
        <item x="3599"/>
        <item x="3240"/>
        <item x="2017"/>
        <item x="2052"/>
        <item x="415"/>
        <item x="1991"/>
        <item x="2954"/>
        <item x="3622"/>
        <item x="1603"/>
        <item x="3288"/>
        <item x="2057"/>
        <item x="1002"/>
        <item x="3847"/>
        <item x="3961"/>
        <item x="1187"/>
        <item x="4085"/>
        <item x="184"/>
        <item x="1428"/>
        <item x="3666"/>
        <item x="2947"/>
        <item x="3143"/>
        <item x="1345"/>
        <item x="1000"/>
        <item x="2317"/>
        <item x="809"/>
        <item x="531"/>
        <item x="3900"/>
        <item x="2025"/>
        <item x="1221"/>
        <item x="648"/>
        <item x="250"/>
        <item x="2291"/>
        <item x="82"/>
        <item x="2066"/>
        <item x="3710"/>
        <item x="1529"/>
        <item x="1496"/>
        <item x="2801"/>
        <item x="1787"/>
        <item x="3773"/>
        <item x="3528"/>
        <item x="3854"/>
        <item x="3972"/>
        <item x="2960"/>
        <item x="1612"/>
        <item x="656"/>
        <item x="2749"/>
        <item x="2593"/>
        <item x="4055"/>
        <item x="3011"/>
        <item x="3806"/>
        <item x="1960"/>
        <item x="2136"/>
        <item x="693"/>
        <item x="4082"/>
        <item x="3749"/>
        <item x="1946"/>
        <item x="1241"/>
        <item x="3044"/>
        <item x="2062"/>
        <item x="1123"/>
        <item x="3641"/>
        <item x="1849"/>
        <item x="3830"/>
        <item x="3145"/>
        <item x="1024"/>
        <item x="3081"/>
        <item x="2676"/>
        <item x="1038"/>
        <item x="1375"/>
        <item x="1976"/>
        <item x="3037"/>
        <item x="1396"/>
        <item x="86"/>
        <item x="2174"/>
        <item x="2233"/>
        <item x="387"/>
        <item x="2288"/>
        <item x="4053"/>
        <item x="1999"/>
        <item x="3962"/>
        <item x="3431"/>
        <item x="4001"/>
        <item x="823"/>
        <item x="2724"/>
        <item x="2853"/>
        <item x="3712"/>
        <item x="1812"/>
        <item x="2329"/>
        <item x="966"/>
        <item x="3090"/>
        <item x="2902"/>
        <item x="3902"/>
        <item x="3631"/>
        <item x="1206"/>
        <item x="3792"/>
        <item x="2455"/>
        <item x="326"/>
        <item x="402"/>
        <item x="3520"/>
        <item x="3718"/>
        <item x="3004"/>
        <item x="3916"/>
        <item x="2485"/>
        <item x="3473"/>
        <item x="2730"/>
        <item x="3017"/>
        <item x="2494"/>
        <item x="478"/>
        <item x="2348"/>
        <item x="2222"/>
        <item x="3047"/>
        <item x="2569"/>
        <item x="1655"/>
        <item x="1533"/>
        <item x="3810"/>
        <item x="3365"/>
        <item x="1128"/>
        <item x="3955"/>
        <item x="2450"/>
        <item x="3526"/>
        <item x="1417"/>
        <item x="2259"/>
        <item x="498"/>
        <item x="3324"/>
        <item x="1957"/>
        <item x="850"/>
        <item x="4066"/>
        <item x="672"/>
        <item x="2075"/>
        <item x="2022"/>
        <item x="857"/>
        <item x="3151"/>
        <item x="4068"/>
        <item x="3474"/>
        <item x="3731"/>
        <item x="1385"/>
        <item x="1184"/>
        <item x="3909"/>
        <item x="3051"/>
        <item x="2382"/>
        <item x="1097"/>
        <item x="3290"/>
        <item x="2881"/>
        <item x="3508"/>
        <item x="2301"/>
        <item x="3991"/>
        <item x="345"/>
        <item x="2860"/>
        <item x="953"/>
        <item x="1686"/>
        <item x="2211"/>
        <item x="466"/>
        <item x="3442"/>
        <item x="1056"/>
        <item x="3538"/>
        <item x="931"/>
        <item x="1193"/>
        <item x="3951"/>
        <item x="2324"/>
        <item x="1618"/>
        <item x="2630"/>
        <item x="2567"/>
        <item x="3979"/>
        <item x="1816"/>
        <item x="1472"/>
        <item x="1273"/>
        <item x="2692"/>
        <item x="2217"/>
        <item x="3364"/>
        <item x="4064"/>
        <item x="1212"/>
        <item x="756"/>
        <item x="1790"/>
        <item x="1521"/>
        <item x="2293"/>
        <item x="2100"/>
        <item x="105"/>
        <item x="3922"/>
        <item x="2166"/>
        <item x="3521"/>
        <item x="3457"/>
        <item x="2849"/>
        <item x="279"/>
        <item x="339"/>
        <item x="2841"/>
        <item x="1389"/>
        <item x="574"/>
        <item x="3638"/>
        <item x="3302"/>
        <item x="3965"/>
        <item x="2209"/>
        <item x="3524"/>
        <item x="1562"/>
        <item x="1435"/>
        <item x="802"/>
        <item x="2313"/>
        <item x="2426"/>
        <item x="329"/>
        <item x="2896"/>
        <item x="1613"/>
        <item x="1350"/>
        <item x="2353"/>
        <item x="1466"/>
        <item x="2366"/>
        <item x="2242"/>
        <item x="4097"/>
        <item x="2357"/>
        <item x="3781"/>
        <item x="828"/>
        <item x="148"/>
        <item x="3784"/>
        <item x="2432"/>
        <item x="2425"/>
        <item x="340"/>
        <item x="422"/>
        <item x="1089"/>
        <item x="1344"/>
        <item x="4057"/>
        <item x="3747"/>
        <item x="3377"/>
        <item x="1772"/>
        <item x="4092"/>
        <item x="3253"/>
        <item x="2745"/>
        <item x="2471"/>
        <item x="712"/>
        <item x="3887"/>
        <item x="2837"/>
        <item x="63"/>
        <item x="461"/>
        <item x="990"/>
        <item x="1195"/>
        <item x="1457"/>
        <item x="1397"/>
        <item x="2118"/>
        <item x="936"/>
        <item x="3187"/>
        <item x="4054"/>
        <item x="2780"/>
        <item x="1014"/>
        <item x="2092"/>
        <item x="1008"/>
        <item x="1500"/>
        <item x="1113"/>
        <item x="600"/>
        <item x="511"/>
        <item x="1758"/>
        <item x="2788"/>
        <item x="2251"/>
        <item x="4043"/>
        <item x="1714"/>
        <item x="2689"/>
        <item x="980"/>
        <item x="3841"/>
        <item x="3149"/>
        <item x="4090"/>
        <item x="2727"/>
        <item x="1102"/>
        <item x="1075"/>
        <item x="2454"/>
        <item x="3487"/>
        <item x="2492"/>
        <item x="1674"/>
        <item x="2170"/>
        <item x="1253"/>
        <item x="3043"/>
        <item x="3010"/>
        <item x="571"/>
        <item x="2670"/>
        <item x="1893"/>
        <item x="3873"/>
        <item x="3045"/>
        <item x="3787"/>
        <item x="1543"/>
        <item x="1913"/>
        <item x="3799"/>
        <item x="1220"/>
        <item x="2996"/>
        <item x="2384"/>
        <item x="51"/>
        <item x="2876"/>
        <item x="3724"/>
        <item x="2235"/>
        <item x="2458"/>
        <item x="3283"/>
        <item x="3063"/>
        <item x="4113"/>
        <item x="2144"/>
        <item x="2712"/>
        <item x="652"/>
        <item x="494"/>
        <item x="2478"/>
        <item x="87"/>
        <item x="2951"/>
        <item x="231"/>
        <item x="367"/>
        <item x="2153"/>
        <item x="3889"/>
        <item x="1644"/>
        <item x="538"/>
        <item x="1631"/>
        <item x="282"/>
        <item x="2523"/>
        <item x="19"/>
        <item x="242"/>
        <item x="3794"/>
        <item x="3223"/>
        <item x="2705"/>
        <item x="591"/>
        <item x="3336"/>
        <item x="1365"/>
        <item x="3775"/>
        <item x="1767"/>
        <item x="2678"/>
        <item x="653"/>
        <item x="747"/>
        <item x="3920"/>
        <item x="3828"/>
        <item x="3745"/>
        <item x="1582"/>
        <item x="3605"/>
        <item x="2027"/>
        <item x="2617"/>
        <item x="3954"/>
        <item x="4098"/>
        <item x="1756"/>
        <item x="285"/>
        <item x="1230"/>
        <item x="1744"/>
        <item x="1125"/>
        <item x="1561"/>
        <item x="1333"/>
        <item x="2634"/>
        <item x="2026"/>
        <item x="3348"/>
        <item x="3317"/>
        <item x="3924"/>
        <item x="2401"/>
        <item x="4059"/>
        <item x="3512"/>
        <item x="163"/>
        <item x="2447"/>
        <item x="2804"/>
        <item x="3071"/>
        <item x="2969"/>
        <item x="787"/>
        <item x="3789"/>
        <item x="431"/>
        <item x="2869"/>
        <item x="3937"/>
        <item x="1182"/>
        <item x="113"/>
        <item x="1388"/>
        <item x="777"/>
        <item x="729"/>
        <item x="1736"/>
        <item x="3848"/>
        <item x="3466"/>
        <item x="2752"/>
        <item x="251"/>
        <item x="172"/>
        <item x="3281"/>
        <item x="1918"/>
        <item x="1569"/>
        <item x="771"/>
        <item x="2510"/>
        <item x="310"/>
        <item x="1764"/>
        <item x="3579"/>
        <item x="3019"/>
        <item x="161"/>
        <item x="585"/>
        <item x="1462"/>
        <item x="836"/>
        <item x="2361"/>
        <item x="2809"/>
        <item x="1298"/>
        <item x="3375"/>
        <item x="2820"/>
        <item x="3232"/>
        <item x="661"/>
        <item x="1532"/>
        <item x="2149"/>
        <item x="3273"/>
        <item x="318"/>
        <item x="3742"/>
        <item x="3518"/>
        <item x="3971"/>
        <item x="3389"/>
        <item x="3105"/>
        <item x="1721"/>
        <item x="2620"/>
        <item x="4109"/>
        <item x="2374"/>
        <item x="3006"/>
        <item x="2638"/>
        <item x="4045"/>
        <item x="3956"/>
        <item x="3571"/>
        <item x="38"/>
        <item x="3178"/>
        <item x="3596"/>
        <item x="3719"/>
        <item x="2403"/>
        <item x="2487"/>
        <item x="2612"/>
        <item x="2419"/>
        <item x="3451"/>
        <item x="3078"/>
        <item x="3408"/>
        <item x="2923"/>
        <item x="1160"/>
        <item x="1900"/>
        <item x="2857"/>
        <item x="1063"/>
        <item x="406"/>
        <item x="3362"/>
        <item x="3126"/>
        <item x="499"/>
        <item x="4034"/>
        <item x="489"/>
        <item x="3766"/>
        <item x="514"/>
        <item x="3115"/>
        <item x="2265"/>
        <item x="1104"/>
        <item x="892"/>
        <item x="2531"/>
        <item x="2702"/>
        <item x="3985"/>
        <item x="59"/>
        <item x="2315"/>
        <item x="2253"/>
        <item x="1986"/>
        <item x="1998"/>
        <item x="2413"/>
        <item x="4072"/>
        <item x="1098"/>
        <item x="2573"/>
        <item x="3259"/>
        <item x="576"/>
        <item x="103"/>
        <item x="1523"/>
        <item x="3422"/>
        <item x="3491"/>
        <item x="2097"/>
        <item x="2887"/>
        <item x="3374"/>
        <item x="3572"/>
        <item x="1095"/>
        <item x="1511"/>
        <item x="1202"/>
        <item x="150"/>
        <item x="3774"/>
        <item x="3957"/>
        <item x="1828"/>
        <item x="1152"/>
        <item x="2186"/>
        <item x="1124"/>
        <item x="1776"/>
        <item x="1265"/>
        <item x="2503"/>
        <item x="3267"/>
        <item x="2616"/>
        <item x="957"/>
        <item x="3829"/>
        <item x="1878"/>
        <item x="2736"/>
        <item x="3085"/>
        <item x="290"/>
        <item x="3445"/>
        <item x="3741"/>
        <item x="3007"/>
        <item x="3607"/>
        <item x="3429"/>
        <item x="168"/>
        <item x="2661"/>
        <item x="1219"/>
        <item x="2280"/>
        <item x="2582"/>
        <item x="4003"/>
        <item x="2204"/>
        <item x="3461"/>
        <item x="4022"/>
        <item x="3697"/>
        <item x="2037"/>
        <item x="3244"/>
        <item x="72"/>
        <item x="3662"/>
        <item x="2369"/>
        <item x="3693"/>
        <item x="47"/>
        <item x="2787"/>
        <item x="2249"/>
        <item x="3441"/>
        <item x="1621"/>
        <item x="248"/>
        <item x="2120"/>
        <item x="3404"/>
        <item x="2611"/>
        <item x="3530"/>
        <item x="3609"/>
        <item x="3977"/>
        <item x="2557"/>
        <item x="1899"/>
        <item x="2380"/>
        <item x="2558"/>
        <item x="3771"/>
        <item x="1871"/>
        <item x="3131"/>
        <item x="3577"/>
        <item x="1037"/>
        <item x="565"/>
        <item x="2898"/>
        <item x="1159"/>
        <item x="699"/>
        <item x="2388"/>
        <item x="1302"/>
        <item x="3304"/>
        <item x="603"/>
        <item x="2518"/>
        <item x="2525"/>
        <item x="2147"/>
        <item x="2858"/>
        <item x="543"/>
        <item x="364"/>
        <item x="1490"/>
        <item x="3834"/>
        <item x="1753"/>
        <item x="3207"/>
        <item x="4096"/>
        <item x="2652"/>
        <item x="3138"/>
        <item x="2566"/>
        <item x="3525"/>
        <item x="1589"/>
        <item x="546"/>
        <item x="2685"/>
        <item x="2906"/>
        <item x="36"/>
        <item x="2646"/>
        <item x="1794"/>
        <item x="3668"/>
        <item x="3687"/>
        <item x="3640"/>
        <item x="3561"/>
        <item x="3492"/>
        <item x="2930"/>
        <item x="2606"/>
        <item x="1616"/>
        <item x="3652"/>
        <item x="395"/>
        <item x="2232"/>
        <item x="1698"/>
        <item x="2984"/>
        <item x="1111"/>
        <item x="448"/>
        <item x="1354"/>
        <item x="3626"/>
        <item x="1715"/>
        <item x="287"/>
        <item x="3225"/>
        <item x="224"/>
        <item x="1099"/>
        <item x="1239"/>
        <item x="483"/>
        <item x="1263"/>
        <item x="4095"/>
        <item x="1231"/>
        <item x="1403"/>
        <item x="696"/>
        <item x="657"/>
        <item x="1286"/>
        <item x="4103"/>
        <item x="2979"/>
        <item x="2544"/>
        <item x="3647"/>
        <item x="1433"/>
        <item x="517"/>
        <item x="989"/>
        <item x="101"/>
        <item x="1748"/>
        <item x="411"/>
        <item x="3502"/>
        <item x="276"/>
        <item x="3299"/>
        <item x="736"/>
        <item x="333"/>
        <item x="1587"/>
        <item x="58"/>
        <item x="3582"/>
        <item x="3127"/>
        <item x="2093"/>
        <item x="1846"/>
        <item x="935"/>
        <item x="2900"/>
        <item x="2719"/>
        <item x="688"/>
        <item x="2549"/>
        <item x="3483"/>
        <item x="3342"/>
        <item x="432"/>
        <item x="999"/>
        <item x="1560"/>
        <item x="2517"/>
        <item x="1577"/>
        <item x="156"/>
        <item x="3031"/>
        <item x="2181"/>
        <item x="1465"/>
        <item x="1012"/>
        <item x="731"/>
        <item x="1458"/>
        <item x="3839"/>
        <item x="2886"/>
        <item x="5"/>
        <item x="4081"/>
        <item x="4041"/>
        <item x="1163"/>
        <item x="2407"/>
        <item x="3700"/>
        <item x="453"/>
        <item x="3699"/>
        <item x="3511"/>
        <item x="3648"/>
        <item x="3210"/>
        <item x="2548"/>
        <item x="3701"/>
        <item x="2155"/>
        <item x="742"/>
        <item x="3490"/>
        <item x="3329"/>
        <item x="3912"/>
        <item x="535"/>
        <item x="4036"/>
        <item x="2307"/>
        <item x="1590"/>
        <item x="3738"/>
        <item x="3286"/>
        <item x="3475"/>
        <item x="319"/>
        <item x="3185"/>
        <item x="2637"/>
        <item x="2175"/>
        <item x="485"/>
        <item x="686"/>
        <item x="452"/>
        <item x="3970"/>
        <item x="2625"/>
        <item x="3531"/>
        <item x="1703"/>
        <item x="2193"/>
        <item x="2508"/>
        <item x="1252"/>
        <item x="649"/>
        <item x="3005"/>
        <item x="3499"/>
        <item x="2159"/>
        <item x="377"/>
        <item x="722"/>
        <item x="3536"/>
        <item x="2082"/>
        <item x="1133"/>
        <item x="3504"/>
        <item x="1390"/>
        <item x="3411"/>
        <item x="3436"/>
        <item x="2347"/>
        <item x="146"/>
        <item x="1737"/>
        <item x="2739"/>
        <item x="3918"/>
        <item x="174"/>
        <item x="1445"/>
        <item x="1282"/>
        <item x="293"/>
        <item x="2690"/>
        <item x="162"/>
        <item x="414"/>
        <item x="794"/>
        <item x="334"/>
        <item x="3188"/>
        <item x="348"/>
        <item x="4021"/>
        <item x="2322"/>
        <item x="253"/>
        <item x="846"/>
        <item x="2968"/>
        <item x="4089"/>
        <item x="1497"/>
        <item x="1047"/>
        <item x="1524"/>
        <item x="1735"/>
        <item x="20"/>
        <item x="2023"/>
        <item x="3689"/>
        <item x="1786"/>
        <item x="3623"/>
        <item x="2138"/>
        <item x="3430"/>
        <item x="2089"/>
        <item x="2185"/>
        <item x="382"/>
        <item x="2296"/>
        <item x="3882"/>
        <item x="2370"/>
        <item x="2050"/>
        <item x="560"/>
        <item x="1209"/>
        <item x="528"/>
        <item x="111"/>
        <item x="1510"/>
        <item x="622"/>
        <item x="3213"/>
        <item x="2561"/>
        <item x="3581"/>
        <item x="1427"/>
        <item x="1720"/>
        <item x="1672"/>
        <item x="1614"/>
        <item x="1188"/>
        <item x="2038"/>
        <item x="1240"/>
        <item x="1725"/>
        <item x="3953"/>
        <item x="2162"/>
        <item x="2718"/>
        <item x="1145"/>
        <item x="65"/>
        <item x="147"/>
        <item x="1884"/>
        <item x="2816"/>
        <item x="2083"/>
        <item x="2207"/>
        <item x="118"/>
        <item x="4075"/>
        <item x="3921"/>
        <item x="2622"/>
        <item x="458"/>
        <item x="783"/>
        <item x="1295"/>
        <item x="41"/>
        <item x="131"/>
        <item x="3458"/>
        <item x="3455"/>
        <item x="1377"/>
        <item x="2424"/>
        <item x="303"/>
        <item x="3469"/>
        <item x="3098"/>
        <item x="3620"/>
        <item x="123"/>
        <item x="1291"/>
        <item x="3002"/>
        <item x="1371"/>
        <item x="1006"/>
        <item x="711"/>
        <item x="2333"/>
        <item x="2792"/>
        <item x="2918"/>
        <item x="3736"/>
        <item x="2055"/>
        <item x="2263"/>
        <item x="1069"/>
        <item x="572"/>
        <item x="3832"/>
        <item x="871"/>
        <item x="604"/>
        <item x="3878"/>
        <item x="1330"/>
        <item x="1255"/>
        <item x="3657"/>
        <item x="1134"/>
        <item x="114"/>
        <item x="3997"/>
        <item x="3519"/>
        <item x="3688"/>
        <item x="709"/>
        <item x="3003"/>
        <item x="3122"/>
        <item x="1328"/>
        <item x="3825"/>
        <item x="3709"/>
        <item x="1545"/>
        <item x="1249"/>
        <item x="4019"/>
        <item x="3379"/>
        <item x="1362"/>
        <item x="314"/>
        <item x="2383"/>
        <item x="526"/>
        <item x="2320"/>
        <item x="475"/>
        <item x="552"/>
        <item x="4079"/>
        <item x="1005"/>
        <item x="839"/>
        <item x="1392"/>
        <item x="4110"/>
        <item x="1173"/>
        <item x="1692"/>
        <item x="1325"/>
        <item x="3498"/>
        <item x="2971"/>
        <item x="3241"/>
        <item x="301"/>
        <item x="655"/>
        <item x="2326"/>
        <item x="2665"/>
        <item x="1929"/>
        <item x="4037"/>
        <item x="355"/>
        <item x="3980"/>
        <item x="1412"/>
        <item x="1142"/>
        <item x="2983"/>
        <item x="2192"/>
        <item x="68"/>
        <item x="1262"/>
        <item x="2065"/>
        <item x="744"/>
        <item x="639"/>
        <item x="738"/>
        <item x="3594"/>
        <item x="3776"/>
        <item x="707"/>
        <item x="1742"/>
        <item x="180"/>
        <item x="209"/>
        <item x="2445"/>
        <item x="1575"/>
        <item x="1843"/>
        <item x="2043"/>
        <item x="52"/>
        <item x="997"/>
        <item x="2202"/>
        <item x="2183"/>
        <item x="2405"/>
        <item x="1015"/>
        <item x="941"/>
        <item x="2639"/>
        <item x="1384"/>
        <item x="3476"/>
        <item x="1659"/>
        <item x="2903"/>
        <item x="1329"/>
        <item x="384"/>
        <item x="3515"/>
        <item x="3859"/>
        <item x="2636"/>
        <item x="2824"/>
        <item x="2628"/>
        <item x="2156"/>
        <item x="3470"/>
        <item x="2148"/>
        <item x="4107"/>
        <item x="1248"/>
        <item x="1820"/>
        <item x="2411"/>
        <item x="202"/>
        <item x="1923"/>
        <item x="429"/>
        <item x="3600"/>
        <item x="3685"/>
        <item x="1264"/>
        <item x="2295"/>
        <item x="3791"/>
        <item x="4031"/>
        <item x="2480"/>
        <item x="1707"/>
        <item x="3513"/>
        <item x="1907"/>
        <item x="1891"/>
        <item x="786"/>
        <item x="121"/>
        <item x="2819"/>
        <item x="3407"/>
        <item x="1837"/>
        <item x="144"/>
        <item x="674"/>
        <item x="2475"/>
        <item x="1649"/>
        <item x="96"/>
        <item x="633"/>
        <item x="3372"/>
        <item x="1216"/>
        <item x="2126"/>
        <item x="3016"/>
        <item x="392"/>
        <item x="2626"/>
        <item x="2696"/>
        <item x="1223"/>
        <item x="2985"/>
        <item x="1108"/>
        <item x="2287"/>
        <item x="3147"/>
        <item x="2618"/>
        <item x="1198"/>
        <item x="3409"/>
        <item x="4065"/>
        <item x="2491"/>
        <item x="3346"/>
        <item x="2465"/>
        <item x="3272"/>
        <item x="3309"/>
        <item x="3173"/>
        <item x="449"/>
        <item x="2228"/>
        <item x="3627"/>
        <item x="3625"/>
        <item x="1304"/>
        <item x="2218"/>
        <item x="2514"/>
        <item x="2648"/>
        <item x="988"/>
        <item x="342"/>
        <item x="2822"/>
        <item x="3686"/>
        <item x="3230"/>
        <item x="2200"/>
        <item x="3386"/>
        <item x="4091"/>
        <item x="120"/>
        <item x="2252"/>
        <item x="1980"/>
        <item x="3315"/>
        <item x="2959"/>
        <item x="3606"/>
        <item x="1710"/>
        <item x="662"/>
        <item x="4005"/>
        <item x="1734"/>
        <item x="1858"/>
        <item x="3301"/>
        <item x="589"/>
        <item x="4108"/>
        <item x="2905"/>
        <item x="2894"/>
        <item x="3568"/>
        <item x="2576"/>
        <item x="893"/>
        <item x="3206"/>
        <item x="1927"/>
        <item x="3708"/>
        <item x="1749"/>
        <item x="2441"/>
        <item x="3112"/>
        <item x="554"/>
        <item x="775"/>
        <item x="1630"/>
        <item x="1321"/>
        <item x="3405"/>
        <item x="1503"/>
        <item x="1811"/>
        <item x="3261"/>
        <item x="12"/>
        <item x="2516"/>
        <item x="445"/>
        <item x="3055"/>
        <item x="714"/>
        <item x="1548"/>
        <item x="175"/>
        <item x="2497"/>
        <item x="4087"/>
        <item x="1726"/>
        <item x="2744"/>
        <item x="3522"/>
        <item x="2533"/>
        <item x="3683"/>
        <item x="283"/>
        <item x="304"/>
        <item x="2615"/>
        <item x="1973"/>
        <item x="1937"/>
        <item x="1741"/>
        <item x="1080"/>
        <item x="3892"/>
        <item x="640"/>
        <item x="2328"/>
        <item x="1460"/>
        <item x="2955"/>
        <item x="779"/>
        <item x="2262"/>
        <item x="2581"/>
        <item x="3540"/>
        <item x="2583"/>
        <item x="2198"/>
        <item x="2189"/>
        <item x="54"/>
        <item x="1519"/>
        <item x="2856"/>
        <item x="3714"/>
        <item x="1963"/>
        <item x="3345"/>
        <item x="1176"/>
        <item x="193"/>
        <item x="2675"/>
        <item x="2009"/>
        <item x="1870"/>
        <item x="3454"/>
        <item x="1194"/>
        <item x="157"/>
        <item x="516"/>
        <item x="1940"/>
        <item x="185"/>
        <item x="482"/>
        <item x="638"/>
        <item x="637"/>
        <item x="2574"/>
        <item x="3732"/>
        <item x="352"/>
        <item x="3514"/>
        <item x="1809"/>
        <item x="244"/>
        <item x="3124"/>
        <item x="252"/>
        <item x="470"/>
        <item x="321"/>
        <item x="3160"/>
        <item x="2831"/>
        <item x="119"/>
        <item x="1687"/>
        <item x="660"/>
        <item x="1292"/>
        <item x="1096"/>
        <item x="827"/>
        <item x="159"/>
        <item x="3278"/>
        <item x="2402"/>
        <item x="1746"/>
        <item x="2024"/>
        <item x="1431"/>
        <item x="1213"/>
        <item x="3104"/>
        <item x="834"/>
        <item x="2640"/>
        <item x="3393"/>
        <item x="1036"/>
        <item x="3840"/>
        <item x="1200"/>
        <item x="3730"/>
        <item x="3320"/>
        <item x="759"/>
        <item x="3790"/>
        <item x="1425"/>
        <item x="2350"/>
        <item x="3167"/>
        <item x="994"/>
        <item x="2825"/>
        <item x="2014"/>
        <item x="678"/>
        <item x="3676"/>
        <item x="673"/>
        <item x="3751"/>
        <item x="1727"/>
        <item x="726"/>
        <item x="3068"/>
        <item x="3959"/>
        <item x="2890"/>
        <item x="3704"/>
        <item x="2056"/>
        <item x="3252"/>
        <item x="2473"/>
        <item x="3767"/>
        <item x="183"/>
        <item x="2443"/>
        <item x="2151"/>
        <item x="3119"/>
        <item x="2814"/>
        <item x="3035"/>
        <item x="155"/>
        <item x="867"/>
        <item x="3033"/>
        <item x="2750"/>
        <item x="2773"/>
        <item x="1803"/>
        <item x="3911"/>
        <item x="2310"/>
        <item x="3501"/>
        <item x="3156"/>
        <item x="7"/>
        <item x="2823"/>
        <item x="71"/>
        <item x="806"/>
        <item x="3584"/>
        <item x="2546"/>
        <item x="1296"/>
        <item x="832"/>
        <item x="1326"/>
        <item x="727"/>
        <item x="218"/>
        <item x="1682"/>
        <item x="3636"/>
        <item x="110"/>
        <item x="2667"/>
        <item x="1335"/>
        <item x="2560"/>
        <item x="1824"/>
        <item x="3990"/>
        <item x="2214"/>
        <item x="3028"/>
        <item x="1419"/>
        <item x="3743"/>
        <item x="1636"/>
        <item x="4102"/>
        <item x="2444"/>
        <item x="3826"/>
        <item x="3925"/>
        <item x="241"/>
        <item x="1413"/>
        <item x="2874"/>
        <item x="2934"/>
        <item x="4070"/>
        <item x="3618"/>
        <item x="3544"/>
        <item x="3628"/>
        <item x="1799"/>
        <item x="2300"/>
        <item x="1251"/>
        <item x="2600"/>
        <item x="1060"/>
        <item x="1197"/>
        <item x="460"/>
        <item x="2743"/>
        <item x="3025"/>
        <item x="3380"/>
        <item x="2783"/>
        <item x="1536"/>
        <item x="2509"/>
        <item x="3162"/>
        <item x="2716"/>
        <item x="0"/>
        <item x="1979"/>
        <item x="173"/>
        <item x="1164"/>
        <item x="1073"/>
        <item x="3204"/>
        <item x="3072"/>
        <item x="2331"/>
        <item x="386"/>
        <item x="2758"/>
        <item x="647"/>
        <item x="2556"/>
        <item x="945"/>
        <item x="2527"/>
        <item x="2935"/>
        <item x="4009"/>
        <item x="1962"/>
        <item x="2707"/>
        <item x="3260"/>
        <item x="1137"/>
        <item x="388"/>
        <item x="83"/>
        <item x="1474"/>
        <item x="575"/>
        <item x="3214"/>
        <item x="280"/>
        <item x="3199"/>
        <item x="1792"/>
        <item x="3150"/>
        <item x="1109"/>
        <item x="2656"/>
        <item x="362"/>
        <item x="3570"/>
        <item x="2493"/>
        <item x="1028"/>
        <item x="3696"/>
        <item x="532"/>
        <item x="1444"/>
        <item x="1078"/>
        <item x="191"/>
        <item x="3677"/>
        <item x="1525"/>
        <item x="3591"/>
        <item x="1701"/>
        <item x="2834"/>
        <item x="97"/>
        <item x="959"/>
        <item x="2180"/>
        <item x="2891"/>
        <item x="2356"/>
        <item x="3481"/>
        <item x="3560"/>
        <item x="3938"/>
        <item x="227"/>
        <item x="2451"/>
        <item x="1090"/>
        <item x="79"/>
        <item x="294"/>
        <item x="808"/>
        <item x="909"/>
        <item x="3973"/>
        <item x="1280"/>
        <item x="3310"/>
        <item x="1498"/>
        <item x="2908"/>
        <item x="2840"/>
        <item x="3624"/>
        <item x="32"/>
        <item x="3066"/>
        <item x="958"/>
        <item x="1059"/>
        <item x="64"/>
        <item x="128"/>
        <item x="2178"/>
        <item x="645"/>
        <item x="2318"/>
        <item x="3331"/>
        <item x="2269"/>
        <item x="77"/>
        <item x="2085"/>
        <item x="3285"/>
        <item x="1586"/>
        <item x="3516"/>
        <item x="4062"/>
        <item x="457"/>
        <item x="2392"/>
        <item x="3763"/>
        <item x="2381"/>
        <item x="3960"/>
        <item x="353"/>
        <item x="3804"/>
        <item x="2681"/>
        <item x="2771"/>
        <item x="2790"/>
        <item x="2720"/>
        <item x="2119"/>
        <item x="3325"/>
        <item x="4083"/>
        <item x="561"/>
        <item x="1029"/>
        <item x="2245"/>
        <item x="2005"/>
        <item x="1675"/>
        <item x="1625"/>
        <item x="2110"/>
        <item x="2289"/>
        <item x="149"/>
        <item x="2511"/>
        <item x="3201"/>
        <item x="3802"/>
        <item x="31"/>
        <item x="182"/>
        <item x="2367"/>
        <item x="3936"/>
        <item x="3836"/>
        <item x="2244"/>
        <item x="2928"/>
        <item x="1117"/>
        <item x="1635"/>
        <item x="212"/>
        <item x="1172"/>
        <item x="2866"/>
        <item x="4050"/>
        <item x="493"/>
        <item x="152"/>
        <item x="3184"/>
        <item x="542"/>
        <item x="1363"/>
        <item x="2534"/>
        <item x="1681"/>
        <item x="1348"/>
        <item x="3671"/>
        <item x="1546"/>
        <item x="2169"/>
        <item x="129"/>
        <item x="2220"/>
        <item x="2371"/>
        <item x="623"/>
        <item x="136"/>
        <item x="1593"/>
        <item x="1020"/>
        <item x="917"/>
        <item x="2936"/>
        <item x="3805"/>
        <item x="27"/>
        <item x="664"/>
        <item x="1022"/>
        <item x="3778"/>
        <item x="621"/>
        <item x="139"/>
        <item x="3295"/>
        <item x="2998"/>
        <item x="683"/>
        <item x="1467"/>
        <item x="2417"/>
        <item x="165"/>
        <item x="3293"/>
        <item x="2738"/>
        <item x="2800"/>
        <item x="1534"/>
        <item x="2206"/>
        <item x="2786"/>
        <item x="1860"/>
        <item x="785"/>
        <item x="3134"/>
        <item x="1779"/>
        <item x="4104"/>
        <item x="2892"/>
        <item x="2505"/>
        <item x="907"/>
        <item x="2279"/>
        <item x="9"/>
        <item x="3403"/>
        <item x="1988"/>
        <item x="1351"/>
        <item x="3086"/>
        <item x="3020"/>
        <item x="1956"/>
        <item x="6"/>
        <item x="181"/>
        <item x="1489"/>
        <item x="2255"/>
        <item x="3311"/>
        <item x="1294"/>
        <item x="567"/>
        <item x="2603"/>
        <item x="228"/>
        <item x="2205"/>
        <item x="3879"/>
        <item x="3440"/>
        <item x="2976"/>
        <item x="3947"/>
        <item x="3932"/>
        <item x="749"/>
        <item x="2833"/>
        <item x="2613"/>
        <item x="24"/>
        <item x="1245"/>
        <item x="1723"/>
        <item x="379"/>
        <item x="2926"/>
        <item x="800"/>
        <item x="2829"/>
        <item x="3725"/>
        <item x="1919"/>
        <item x="3361"/>
        <item x="2210"/>
        <item x="3746"/>
        <item x="3764"/>
        <item x="3"/>
        <item x="2992"/>
        <item x="3297"/>
        <item x="3966"/>
        <item x="3193"/>
        <item x="1100"/>
        <item x="336"/>
        <item x="1576"/>
        <item x="2234"/>
        <item x="1477"/>
        <item x="2284"/>
        <item x="2835"/>
        <item x="754"/>
        <item x="536"/>
        <item x="1499"/>
        <item x="634"/>
        <item x="45"/>
        <item x="3209"/>
        <item x="3195"/>
        <item x="2524"/>
        <item x="220"/>
        <item x="2897"/>
        <item x="4112"/>
        <item x="1759"/>
        <item x="3987"/>
        <item x="3869"/>
        <item x="4106"/>
        <item x="3014"/>
        <item x="1901"/>
        <item x="960"/>
        <item x="1453"/>
        <item x="2596"/>
        <item x="2020"/>
        <item x="3114"/>
        <item x="153"/>
        <item x="3369"/>
        <item x="2477"/>
        <item x="3359"/>
        <item x="1439"/>
        <item x="3125"/>
        <item x="420"/>
        <item x="2299"/>
        <item x="1646"/>
        <item x="1501"/>
        <item x="55"/>
        <item x="2698"/>
        <item x="3319"/>
        <item x="2278"/>
        <item x="2305"/>
        <item x="2463"/>
        <item x="3218"/>
        <item x="3575"/>
        <item x="70"/>
        <item x="810"/>
        <item x="488"/>
        <item x="3667"/>
        <item x="1409"/>
        <item x="3029"/>
        <item x="1305"/>
        <item x="2254"/>
        <item x="2321"/>
        <item x="955"/>
        <item x="143"/>
        <item x="3039"/>
        <item x="2666"/>
        <item x="772"/>
        <item x="796"/>
        <item x="74"/>
        <item x="2150"/>
        <item x="3250"/>
        <item x="1945"/>
        <item x="3590"/>
        <item x="3264"/>
        <item x="1992"/>
        <item x="2756"/>
        <item x="922"/>
        <item x="2863"/>
        <item x="236"/>
        <item x="1606"/>
        <item x="465"/>
        <item x="598"/>
        <item x="1404"/>
        <item x="778"/>
        <item x="394"/>
        <item x="3651"/>
        <item x="1480"/>
        <item x="44"/>
        <item x="2643"/>
        <item x="1383"/>
        <item x="3793"/>
        <item x="1422"/>
        <item x="296"/>
        <item x="4049"/>
        <item x="2427"/>
        <item x="1092"/>
        <item x="3800"/>
        <item x="2997"/>
        <item x="507"/>
        <item x="2283"/>
        <item x="886"/>
        <item x="40"/>
        <item x="3326"/>
        <item x="3065"/>
        <item x="2266"/>
        <item x="2664"/>
        <item x="210"/>
        <item x="3726"/>
        <item x="343"/>
        <item x="865"/>
        <item x="2781"/>
        <item x="1762"/>
        <item x="1394"/>
        <item x="1947"/>
        <item x="2460"/>
        <item x="750"/>
        <item x="985"/>
        <item x="1948"/>
        <item x="435"/>
        <item x="2691"/>
        <item x="1851"/>
        <item x="4017"/>
        <item x="549"/>
        <item x="3052"/>
        <item x="3182"/>
        <item x="1064"/>
        <item x="816"/>
        <item x="1608"/>
        <item x="2338"/>
        <item x="1712"/>
        <item x="11"/>
        <item x="3497"/>
        <item x="3913"/>
        <item x="884"/>
        <item x="975"/>
        <item x="1162"/>
        <item x="2571"/>
        <item x="885"/>
        <item x="1254"/>
        <item x="2124"/>
        <item x="214"/>
        <item x="3898"/>
        <item x="500"/>
        <item x="3095"/>
        <item x="1227"/>
        <item x="2838"/>
        <item x="3015"/>
        <item x="3588"/>
        <item x="2812"/>
        <item x="2272"/>
        <item x="1684"/>
        <item x="1289"/>
        <item x="679"/>
        <item x="4035"/>
        <item x="2506"/>
        <item x="3797"/>
        <item x="3559"/>
        <item x="3367"/>
        <item x="2131"/>
        <item x="2759"/>
        <item x="3886"/>
        <item x="2372"/>
        <item x="3914"/>
        <item x="2439"/>
        <item x="3915"/>
        <item x="2208"/>
        <item x="2697"/>
        <item x="2327"/>
        <item x="2474"/>
        <item x="1"/>
        <item x="2258"/>
        <item x="2362"/>
        <item x="2655"/>
        <item x="2448"/>
        <item x="2282"/>
        <item x="2386"/>
        <item x="3198"/>
        <item x="2578"/>
        <item x="3239"/>
        <item x="2728"/>
        <item x="3256"/>
        <item x="2290"/>
        <item x="2956"/>
        <item x="2513"/>
        <item x="2895"/>
        <item x="2504"/>
        <item x="2271"/>
        <item x="2941"/>
        <item x="4048"/>
        <item x="2921"/>
        <item x="2486"/>
        <item x="4047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FC9C1-1032-B541-9253-37A67D0DAE9C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>
      <items count="503">
        <item x="501"/>
        <item x="215"/>
        <item x="312"/>
        <item x="5"/>
        <item x="198"/>
        <item x="78"/>
        <item x="460"/>
        <item x="352"/>
        <item x="278"/>
        <item x="297"/>
        <item x="183"/>
        <item x="234"/>
        <item x="233"/>
        <item x="175"/>
        <item x="103"/>
        <item x="134"/>
        <item x="224"/>
        <item x="118"/>
        <item x="176"/>
        <item x="108"/>
        <item x="135"/>
        <item x="262"/>
        <item x="163"/>
        <item x="232"/>
        <item x="133"/>
        <item x="36"/>
        <item x="87"/>
        <item x="295"/>
        <item x="24"/>
        <item x="231"/>
        <item x="119"/>
        <item x="257"/>
        <item x="192"/>
        <item x="189"/>
        <item x="204"/>
        <item x="7"/>
        <item x="20"/>
        <item x="293"/>
        <item x="235"/>
        <item x="127"/>
        <item x="390"/>
        <item x="255"/>
        <item x="307"/>
        <item x="249"/>
        <item x="117"/>
        <item x="50"/>
        <item x="105"/>
        <item x="171"/>
        <item x="201"/>
        <item x="137"/>
        <item x="61"/>
        <item x="279"/>
        <item x="32"/>
        <item x="230"/>
        <item x="245"/>
        <item x="214"/>
        <item x="246"/>
        <item x="258"/>
        <item x="197"/>
        <item x="73"/>
        <item x="123"/>
        <item x="221"/>
        <item x="299"/>
        <item x="271"/>
        <item x="334"/>
        <item x="187"/>
        <item x="227"/>
        <item x="237"/>
        <item x="344"/>
        <item x="381"/>
        <item x="251"/>
        <item x="326"/>
        <item x="263"/>
        <item x="243"/>
        <item x="181"/>
        <item x="287"/>
        <item x="313"/>
        <item x="363"/>
        <item x="254"/>
        <item x="82"/>
        <item x="132"/>
        <item x="248"/>
        <item x="319"/>
        <item x="348"/>
        <item x="109"/>
        <item x="259"/>
        <item x="349"/>
        <item x="191"/>
        <item x="63"/>
        <item x="253"/>
        <item x="160"/>
        <item x="260"/>
        <item x="483"/>
        <item x="195"/>
        <item x="96"/>
        <item x="144"/>
        <item x="151"/>
        <item x="350"/>
        <item x="276"/>
        <item x="165"/>
        <item x="355"/>
        <item x="268"/>
        <item x="150"/>
        <item x="158"/>
        <item x="286"/>
        <item x="52"/>
        <item x="379"/>
        <item x="220"/>
        <item x="116"/>
        <item x="207"/>
        <item x="252"/>
        <item x="266"/>
        <item x="149"/>
        <item x="210"/>
        <item x="395"/>
        <item x="250"/>
        <item x="430"/>
        <item x="323"/>
        <item x="373"/>
        <item x="354"/>
        <item x="89"/>
        <item x="370"/>
        <item x="223"/>
        <item x="403"/>
        <item x="471"/>
        <item x="211"/>
        <item x="155"/>
        <item x="154"/>
        <item x="377"/>
        <item x="383"/>
        <item x="393"/>
        <item x="177"/>
        <item x="425"/>
        <item x="205"/>
        <item x="366"/>
        <item x="426"/>
        <item x="406"/>
        <item x="396"/>
        <item x="146"/>
        <item x="93"/>
        <item x="247"/>
        <item x="217"/>
        <item x="452"/>
        <item x="341"/>
        <item x="23"/>
        <item x="124"/>
        <item x="384"/>
        <item x="185"/>
        <item x="457"/>
        <item x="285"/>
        <item x="416"/>
        <item x="49"/>
        <item x="444"/>
        <item x="336"/>
        <item x="485"/>
        <item x="310"/>
        <item x="244"/>
        <item x="241"/>
        <item x="37"/>
        <item x="143"/>
        <item x="488"/>
        <item x="409"/>
        <item x="0"/>
        <item x="339"/>
        <item x="347"/>
        <item x="159"/>
        <item x="168"/>
        <item x="51"/>
        <item x="71"/>
        <item x="448"/>
        <item x="203"/>
        <item x="369"/>
        <item x="343"/>
        <item x="114"/>
        <item x="129"/>
        <item x="374"/>
        <item x="418"/>
        <item x="368"/>
        <item x="264"/>
        <item x="290"/>
        <item x="172"/>
        <item x="178"/>
        <item x="358"/>
        <item x="167"/>
        <item x="397"/>
        <item x="378"/>
        <item x="261"/>
        <item x="346"/>
        <item x="289"/>
        <item x="90"/>
        <item x="62"/>
        <item x="112"/>
        <item x="367"/>
        <item x="72"/>
        <item x="98"/>
        <item x="459"/>
        <item x="500"/>
        <item x="404"/>
        <item x="399"/>
        <item x="79"/>
        <item x="304"/>
        <item x="9"/>
        <item x="318"/>
        <item x="468"/>
        <item x="325"/>
        <item x="43"/>
        <item x="330"/>
        <item x="388"/>
        <item x="296"/>
        <item x="477"/>
        <item x="342"/>
        <item x="434"/>
        <item x="437"/>
        <item x="401"/>
        <item x="306"/>
        <item x="120"/>
        <item x="239"/>
        <item x="372"/>
        <item x="328"/>
        <item x="402"/>
        <item x="450"/>
        <item x="272"/>
        <item x="411"/>
        <item x="202"/>
        <item x="147"/>
        <item x="47"/>
        <item x="64"/>
        <item x="106"/>
        <item x="345"/>
        <item x="240"/>
        <item x="309"/>
        <item x="435"/>
        <item x="148"/>
        <item x="301"/>
        <item x="199"/>
        <item x="389"/>
        <item x="351"/>
        <item x="39"/>
        <item x="360"/>
        <item x="335"/>
        <item x="140"/>
        <item x="465"/>
        <item x="14"/>
        <item x="458"/>
        <item x="138"/>
        <item x="461"/>
        <item x="302"/>
        <item x="320"/>
        <item x="454"/>
        <item x="412"/>
        <item x="145"/>
        <item x="68"/>
        <item x="375"/>
        <item x="473"/>
        <item x="311"/>
        <item x="141"/>
        <item x="476"/>
        <item x="394"/>
        <item x="451"/>
        <item x="449"/>
        <item x="86"/>
        <item x="498"/>
        <item x="470"/>
        <item x="70"/>
        <item x="174"/>
        <item x="479"/>
        <item x="365"/>
        <item x="280"/>
        <item x="229"/>
        <item x="170"/>
        <item x="186"/>
        <item x="281"/>
        <item x="222"/>
        <item x="429"/>
        <item x="480"/>
        <item x="495"/>
        <item x="206"/>
        <item x="492"/>
        <item x="166"/>
        <item x="382"/>
        <item x="484"/>
        <item x="340"/>
        <item x="432"/>
        <item x="380"/>
        <item x="472"/>
        <item x="364"/>
        <item x="469"/>
        <item x="357"/>
        <item x="433"/>
        <item x="54"/>
        <item x="322"/>
        <item x="77"/>
        <item x="493"/>
        <item x="30"/>
        <item x="371"/>
        <item x="440"/>
        <item x="462"/>
        <item x="463"/>
        <item x="424"/>
        <item x="419"/>
        <item x="420"/>
        <item x="441"/>
        <item x="275"/>
        <item x="179"/>
        <item x="497"/>
        <item x="59"/>
        <item x="387"/>
        <item x="242"/>
        <item x="131"/>
        <item x="80"/>
        <item x="362"/>
        <item x="315"/>
        <item x="413"/>
        <item x="327"/>
        <item x="455"/>
        <item x="415"/>
        <item x="422"/>
        <item x="28"/>
        <item x="273"/>
        <item x="107"/>
        <item x="209"/>
        <item x="102"/>
        <item x="83"/>
        <item x="491"/>
        <item x="94"/>
        <item x="445"/>
        <item x="92"/>
        <item x="95"/>
        <item x="447"/>
        <item x="265"/>
        <item x="442"/>
        <item x="46"/>
        <item x="283"/>
        <item x="353"/>
        <item x="125"/>
        <item x="466"/>
        <item x="446"/>
        <item x="439"/>
        <item x="228"/>
        <item x="467"/>
        <item x="238"/>
        <item x="464"/>
        <item x="474"/>
        <item x="321"/>
        <item x="331"/>
        <item x="169"/>
        <item x="173"/>
        <item x="305"/>
        <item x="288"/>
        <item x="294"/>
        <item x="104"/>
        <item x="101"/>
        <item x="35"/>
        <item x="84"/>
        <item x="110"/>
        <item x="392"/>
        <item x="361"/>
        <item x="385"/>
        <item x="88"/>
        <item x="139"/>
        <item x="152"/>
        <item x="81"/>
        <item x="478"/>
        <item x="121"/>
        <item x="496"/>
        <item x="499"/>
        <item x="164"/>
        <item x="256"/>
        <item x="99"/>
        <item x="42"/>
        <item x="156"/>
        <item x="292"/>
        <item x="282"/>
        <item x="408"/>
        <item x="486"/>
        <item x="438"/>
        <item x="190"/>
        <item x="182"/>
        <item x="31"/>
        <item x="428"/>
        <item x="417"/>
        <item x="317"/>
        <item x="398"/>
        <item x="136"/>
        <item x="431"/>
        <item x="482"/>
        <item x="274"/>
        <item x="407"/>
        <item x="10"/>
        <item x="184"/>
        <item x="391"/>
        <item x="196"/>
        <item x="333"/>
        <item x="267"/>
        <item x="332"/>
        <item x="208"/>
        <item x="193"/>
        <item x="122"/>
        <item x="57"/>
        <item x="218"/>
        <item x="226"/>
        <item x="25"/>
        <item x="67"/>
        <item x="2"/>
        <item x="111"/>
        <item x="45"/>
        <item x="212"/>
        <item x="456"/>
        <item x="308"/>
        <item x="376"/>
        <item x="453"/>
        <item x="3"/>
        <item x="400"/>
        <item x="85"/>
        <item x="270"/>
        <item x="194"/>
        <item x="338"/>
        <item x="324"/>
        <item x="329"/>
        <item x="56"/>
        <item x="481"/>
        <item x="269"/>
        <item x="487"/>
        <item x="75"/>
        <item x="11"/>
        <item x="48"/>
        <item x="277"/>
        <item x="337"/>
        <item x="443"/>
        <item x="19"/>
        <item x="421"/>
        <item x="386"/>
        <item x="356"/>
        <item x="38"/>
        <item x="489"/>
        <item x="100"/>
        <item x="65"/>
        <item x="153"/>
        <item x="128"/>
        <item x="126"/>
        <item x="180"/>
        <item x="405"/>
        <item x="423"/>
        <item x="291"/>
        <item x="303"/>
        <item x="130"/>
        <item x="316"/>
        <item x="21"/>
        <item x="410"/>
        <item x="34"/>
        <item x="76"/>
        <item x="314"/>
        <item x="414"/>
        <item x="161"/>
        <item x="490"/>
        <item x="142"/>
        <item x="16"/>
        <item x="219"/>
        <item x="298"/>
        <item x="188"/>
        <item x="475"/>
        <item x="494"/>
        <item x="236"/>
        <item x="200"/>
        <item x="115"/>
        <item x="216"/>
        <item x="300"/>
        <item x="26"/>
        <item x="91"/>
        <item x="44"/>
        <item x="113"/>
        <item x="436"/>
        <item x="69"/>
        <item x="41"/>
        <item x="213"/>
        <item x="53"/>
        <item x="97"/>
        <item x="8"/>
        <item x="1"/>
        <item x="162"/>
        <item x="284"/>
        <item x="60"/>
        <item x="15"/>
        <item x="427"/>
        <item x="12"/>
        <item x="18"/>
        <item x="74"/>
        <item x="27"/>
        <item x="58"/>
        <item x="17"/>
        <item x="29"/>
        <item x="6"/>
        <item x="157"/>
        <item x="40"/>
        <item x="33"/>
        <item x="66"/>
        <item x="359"/>
        <item x="225"/>
        <item x="13"/>
        <item x="55"/>
        <item x="22"/>
        <item x="4"/>
        <item t="default"/>
      </items>
    </pivotField>
    <pivotField showAll="0"/>
    <pivotField showAll="0"/>
    <pivotField numFmtId="9" showAll="0">
      <items count="2881"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8CB42-22CB-7F4B-8EEE-0F91541FA0C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>
      <items count="4115">
        <item x="553"/>
        <item x="507"/>
        <item x="1490"/>
        <item x="1592"/>
        <item x="787"/>
        <item x="1194"/>
        <item x="1395"/>
        <item x="1891"/>
        <item x="2083"/>
        <item x="722"/>
        <item x="1995"/>
        <item x="827"/>
        <item x="365"/>
        <item x="384"/>
        <item x="1930"/>
        <item x="1385"/>
        <item x="2053"/>
        <item x="1974"/>
        <item x="1401"/>
        <item x="484"/>
        <item x="2054"/>
        <item x="1226"/>
        <item x="924"/>
        <item x="894"/>
        <item x="1241"/>
        <item x="591"/>
        <item x="412"/>
        <item x="1106"/>
        <item x="2026"/>
        <item x="780"/>
        <item x="1876"/>
        <item x="2097"/>
        <item x="2050"/>
        <item x="1772"/>
        <item x="632"/>
        <item x="358"/>
        <item x="509"/>
        <item x="291"/>
        <item x="1181"/>
        <item x="626"/>
        <item x="1864"/>
        <item x="2098"/>
        <item x="510"/>
        <item x="125"/>
        <item x="2099"/>
        <item x="846"/>
        <item x="1561"/>
        <item x="1319"/>
        <item x="1293"/>
        <item x="2100"/>
        <item x="2101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0"/>
        <item x="694"/>
        <item x="1135"/>
        <item x="692"/>
        <item x="769"/>
        <item x="1268"/>
        <item x="2102"/>
        <item x="1063"/>
        <item x="976"/>
        <item x="430"/>
        <item x="89"/>
        <item x="7"/>
        <item x="697"/>
        <item x="1343"/>
        <item x="263"/>
        <item x="2090"/>
        <item x="1722"/>
        <item x="2103"/>
        <item x="734"/>
        <item x="1397"/>
        <item x="1527"/>
        <item x="1683"/>
        <item x="983"/>
        <item x="2016"/>
        <item x="847"/>
        <item x="1477"/>
        <item x="1156"/>
        <item x="1571"/>
        <item x="618"/>
        <item x="998"/>
        <item x="1407"/>
        <item x="1408"/>
        <item x="1420"/>
        <item x="2104"/>
        <item x="2105"/>
        <item x="680"/>
        <item x="1479"/>
        <item x="848"/>
        <item x="1330"/>
        <item x="1996"/>
        <item x="1729"/>
        <item x="188"/>
        <item x="215"/>
        <item x="628"/>
        <item x="421"/>
        <item x="1572"/>
        <item x="520"/>
        <item x="1640"/>
        <item x="521"/>
        <item x="1035"/>
        <item x="2002"/>
        <item x="1054"/>
        <item x="1531"/>
        <item x="3628"/>
        <item x="3583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106"/>
        <item x="3713"/>
        <item x="2684"/>
        <item x="3373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3"/>
        <item x="3664"/>
        <item x="2845"/>
        <item x="3404"/>
        <item x="3716"/>
        <item x="3685"/>
        <item x="3717"/>
        <item x="3645"/>
        <item x="2580"/>
        <item x="3718"/>
        <item x="3306"/>
        <item x="3719"/>
        <item x="2234"/>
        <item x="3646"/>
        <item x="2904"/>
        <item x="2476"/>
        <item x="2947"/>
        <item x="3686"/>
        <item x="3720"/>
        <item x="3721"/>
        <item x="3722"/>
        <item x="2803"/>
        <item x="3723"/>
        <item x="2316"/>
        <item x="3724"/>
        <item x="2518"/>
        <item x="2373"/>
        <item x="2501"/>
        <item x="3725"/>
        <item x="2352"/>
        <item x="2932"/>
        <item x="2831"/>
        <item x="3726"/>
        <item x="2572"/>
        <item x="3727"/>
        <item x="3540"/>
        <item x="3346"/>
        <item x="2853"/>
        <item x="3691"/>
        <item x="3728"/>
        <item x="3491"/>
        <item x="3729"/>
        <item x="2301"/>
        <item x="2698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69"/>
        <item x="3653"/>
        <item x="3422"/>
        <item x="2250"/>
        <item x="2649"/>
        <item x="3057"/>
        <item x="2549"/>
        <item x="3255"/>
        <item x="3735"/>
        <item x="2631"/>
        <item x="3736"/>
        <item x="3737"/>
        <item x="3738"/>
        <item x="3211"/>
        <item x="3739"/>
        <item x="3740"/>
        <item x="3741"/>
        <item x="3351"/>
        <item x="3742"/>
        <item x="2982"/>
        <item x="3743"/>
        <item x="2314"/>
        <item x="3744"/>
        <item x="3745"/>
        <item x="3374"/>
        <item x="37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1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07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3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29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08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54"/>
        <item x="3684"/>
        <item x="3750"/>
        <item x="3751"/>
        <item x="2727"/>
        <item x="3752"/>
        <item x="3502"/>
        <item x="3753"/>
        <item x="2325"/>
        <item x="3503"/>
        <item x="2855"/>
        <item x="3678"/>
        <item x="2775"/>
        <item x="3619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5"/>
        <item x="2650"/>
        <item x="2550"/>
        <item x="2977"/>
        <item x="3590"/>
        <item x="3760"/>
        <item x="3038"/>
        <item x="3761"/>
        <item x="3762"/>
        <item x="2375"/>
        <item x="2528"/>
        <item x="2811"/>
        <item x="3504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85"/>
        <item x="2952"/>
        <item x="3231"/>
        <item x="3435"/>
        <item x="3771"/>
        <item x="2966"/>
        <item x="3481"/>
        <item x="2615"/>
        <item x="2937"/>
        <item x="2447"/>
        <item x="3772"/>
        <item x="3125"/>
        <item x="3773"/>
        <item x="2470"/>
        <item x="1767"/>
        <item x="1525"/>
        <item x="999"/>
        <item x="823"/>
        <item x="1249"/>
        <item x="2109"/>
        <item x="1021"/>
        <item x="1945"/>
        <item x="968"/>
        <item x="634"/>
        <item x="1303"/>
        <item x="2110"/>
        <item x="783"/>
        <item x="2055"/>
        <item x="1521"/>
        <item x="1723"/>
        <item x="905"/>
        <item x="828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4"/>
        <item x="2850"/>
        <item x="3775"/>
        <item x="3323"/>
        <item x="2344"/>
        <item x="3776"/>
        <item x="3006"/>
        <item x="3201"/>
        <item x="3777"/>
        <item x="3605"/>
        <item x="3639"/>
        <item x="3364"/>
        <item x="3778"/>
        <item x="3523"/>
        <item x="3668"/>
        <item x="3779"/>
        <item x="3606"/>
        <item x="3780"/>
        <item x="3178"/>
        <item x="3232"/>
        <item x="3461"/>
        <item x="3341"/>
        <item x="3781"/>
        <item x="3360"/>
        <item x="3260"/>
        <item x="3339"/>
        <item x="3694"/>
        <item x="3436"/>
        <item x="3641"/>
        <item x="3110"/>
        <item x="3584"/>
        <item x="3782"/>
        <item x="3783"/>
        <item x="3642"/>
        <item x="3179"/>
        <item x="3784"/>
        <item x="3298"/>
        <item x="2733"/>
        <item x="2935"/>
        <item x="3633"/>
        <item x="2887"/>
        <item x="3548"/>
        <item x="2938"/>
        <item x="2468"/>
        <item x="3499"/>
        <item x="3340"/>
        <item x="3591"/>
        <item x="3405"/>
        <item x="2365"/>
        <item x="3547"/>
        <item x="3058"/>
        <item x="3120"/>
        <item x="3785"/>
        <item x="2912"/>
        <item x="3786"/>
        <item x="3001"/>
        <item x="3437"/>
        <item x="3787"/>
        <item x="3196"/>
        <item x="3283"/>
        <item x="3788"/>
        <item x="3789"/>
        <item x="3790"/>
        <item x="2494"/>
        <item x="3791"/>
        <item x="3792"/>
        <item x="3793"/>
        <item x="2967"/>
        <item x="3794"/>
        <item x="3703"/>
        <item x="3180"/>
        <item x="3173"/>
        <item x="2822"/>
        <item x="3795"/>
        <item x="3796"/>
        <item x="3797"/>
        <item x="2554"/>
        <item x="3607"/>
        <item x="3798"/>
        <item x="3458"/>
        <item x="3528"/>
        <item x="3122"/>
        <item x="3799"/>
        <item x="2639"/>
        <item x="3608"/>
        <item x="3654"/>
        <item x="3438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1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0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0"/>
        <item x="3138"/>
        <item x="497"/>
        <item x="797"/>
        <item x="609"/>
        <item x="1215"/>
        <item x="1461"/>
        <item x="2027"/>
        <item x="1853"/>
        <item x="409"/>
        <item x="1452"/>
        <item x="630"/>
        <item x="608"/>
        <item x="719"/>
        <item x="381"/>
        <item x="830"/>
        <item x="733"/>
        <item x="1007"/>
        <item x="122"/>
        <item x="793"/>
        <item x="1368"/>
        <item x="389"/>
        <item x="1332"/>
        <item x="1752"/>
        <item x="1146"/>
        <item x="459"/>
        <item x="1747"/>
        <item x="306"/>
        <item x="1129"/>
        <item x="2084"/>
        <item x="2045"/>
        <item x="1453"/>
        <item x="1717"/>
        <item x="895"/>
        <item x="1109"/>
        <item x="669"/>
        <item x="1605"/>
        <item x="1793"/>
        <item x="918"/>
        <item x="197"/>
        <item x="1783"/>
        <item x="1791"/>
        <item x="3804"/>
        <item x="2875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5"/>
        <item x="3353"/>
        <item x="2994"/>
        <item x="1573"/>
        <item x="596"/>
        <item x="2111"/>
        <item x="456"/>
        <item x="1724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12"/>
        <item x="1491"/>
        <item x="1541"/>
        <item x="1480"/>
        <item x="2113"/>
        <item x="1601"/>
        <item x="1492"/>
        <item x="1574"/>
        <item x="442"/>
        <item x="383"/>
        <item x="690"/>
        <item x="1357"/>
        <item x="981"/>
        <item x="551"/>
        <item x="407"/>
        <item x="1244"/>
        <item x="581"/>
        <item x="2114"/>
        <item x="875"/>
        <item x="305"/>
        <item x="579"/>
        <item x="2013"/>
        <item x="1845"/>
        <item x="1641"/>
        <item x="1358"/>
        <item x="1575"/>
        <item x="1301"/>
        <item x="201"/>
        <item x="1985"/>
        <item x="1817"/>
        <item x="625"/>
        <item x="923"/>
        <item x="1931"/>
        <item x="804"/>
        <item x="481"/>
        <item x="942"/>
        <item x="832"/>
        <item x="1872"/>
        <item x="1551"/>
        <item x="165"/>
        <item x="268"/>
        <item x="834"/>
        <item x="801"/>
        <item x="2115"/>
        <item x="2116"/>
        <item x="860"/>
        <item x="414"/>
        <item x="633"/>
        <item x="1498"/>
        <item x="2117"/>
        <item x="907"/>
        <item x="1630"/>
        <item x="218"/>
        <item x="2118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5"/>
        <item x="2836"/>
        <item x="3229"/>
        <item x="3139"/>
        <item x="2456"/>
        <item x="3810"/>
        <item x="2311"/>
        <item x="2219"/>
        <item x="3135"/>
        <item x="2394"/>
        <item x="2972"/>
        <item x="3233"/>
        <item x="2515"/>
        <item x="2315"/>
        <item x="3181"/>
        <item x="2210"/>
        <item x="2310"/>
        <item x="3811"/>
        <item x="2779"/>
        <item x="2725"/>
        <item x="2899"/>
        <item x="2948"/>
        <item x="2312"/>
        <item x="2708"/>
        <item x="2326"/>
        <item x="3018"/>
        <item x="2317"/>
        <item x="3812"/>
        <item x="2980"/>
        <item x="2342"/>
        <item x="3342"/>
        <item x="3813"/>
        <item x="3390"/>
        <item x="2953"/>
        <item x="3389"/>
        <item x="2963"/>
        <item x="3814"/>
        <item x="3815"/>
        <item x="3816"/>
        <item x="2949"/>
        <item x="2477"/>
        <item x="3817"/>
        <item x="3212"/>
        <item x="2794"/>
        <item x="3818"/>
        <item x="2818"/>
        <item x="3819"/>
        <item x="3289"/>
        <item x="2852"/>
        <item x="3312"/>
        <item x="3820"/>
        <item x="2389"/>
        <item x="2502"/>
        <item x="3040"/>
        <item x="2677"/>
        <item x="2995"/>
        <item x="3821"/>
        <item x="3822"/>
        <item x="2679"/>
        <item x="3823"/>
        <item x="2334"/>
        <item x="2798"/>
        <item x="2602"/>
        <item x="2813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9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826"/>
        <item x="2560"/>
        <item x="3500"/>
        <item x="2894"/>
        <item x="3329"/>
        <item x="2451"/>
        <item x="3027"/>
        <item x="2776"/>
        <item x="3097"/>
        <item x="3136"/>
        <item x="2242"/>
        <item x="2765"/>
        <item x="3039"/>
        <item x="1576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3"/>
        <item x="1264"/>
        <item x="1681"/>
        <item x="640"/>
        <item x="1316"/>
        <item x="1082"/>
        <item x="1768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2"/>
        <item x="3833"/>
        <item x="3834"/>
        <item x="3835"/>
        <item x="3836"/>
        <item x="3837"/>
        <item x="3838"/>
        <item x="3183"/>
        <item x="3839"/>
        <item x="2198"/>
        <item x="3840"/>
        <item x="2735"/>
        <item x="2989"/>
        <item x="2933"/>
        <item x="2440"/>
        <item x="3475"/>
        <item x="2332"/>
        <item x="3266"/>
        <item x="3841"/>
        <item x="3541"/>
        <item x="3128"/>
        <item x="2807"/>
        <item x="2885"/>
        <item x="2229"/>
        <item x="2403"/>
        <item x="2770"/>
        <item x="3002"/>
        <item x="2731"/>
        <item x="3617"/>
        <item x="3300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3"/>
        <item x="3007"/>
        <item x="3568"/>
        <item x="2842"/>
        <item x="3098"/>
        <item x="2868"/>
        <item x="3471"/>
        <item x="2309"/>
        <item x="3844"/>
        <item x="2974"/>
        <item x="3331"/>
        <item x="3308"/>
        <item x="3571"/>
        <item x="2354"/>
        <item x="3314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5"/>
        <item x="3091"/>
        <item x="3505"/>
        <item x="3498"/>
        <item x="3426"/>
        <item x="3848"/>
        <item x="2603"/>
        <item x="3277"/>
        <item x="3673"/>
        <item x="2856"/>
        <item x="2804"/>
        <item x="2322"/>
        <item x="3369"/>
        <item x="3546"/>
        <item x="3849"/>
        <item x="3850"/>
        <item x="3851"/>
        <item x="3348"/>
        <item x="3852"/>
        <item x="3486"/>
        <item x="2740"/>
        <item x="3853"/>
        <item x="3325"/>
        <item x="3476"/>
        <item x="2705"/>
        <item x="3854"/>
        <item x="2821"/>
        <item x="3284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3"/>
        <item x="3459"/>
        <item x="3354"/>
        <item x="3506"/>
        <item x="3860"/>
        <item x="3601"/>
        <item x="2816"/>
        <item x="2975"/>
        <item x="3667"/>
        <item x="3861"/>
        <item x="3659"/>
        <item x="2841"/>
        <item x="2653"/>
        <item x="3655"/>
        <item x="2897"/>
        <item x="2908"/>
        <item x="1501"/>
        <item x="1463"/>
        <item x="1369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2"/>
        <item x="178"/>
        <item x="1907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4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7"/>
        <item x="838"/>
        <item x="928"/>
        <item x="795"/>
        <item x="443"/>
        <item x="1539"/>
        <item x="257"/>
        <item x="1806"/>
        <item x="545"/>
        <item x="2"/>
        <item x="261"/>
        <item x="247"/>
        <item x="913"/>
        <item x="138"/>
        <item x="226"/>
        <item x="1556"/>
        <item x="1033"/>
        <item x="1880"/>
        <item x="735"/>
        <item x="880"/>
        <item x="359"/>
        <item x="878"/>
        <item x="2004"/>
        <item x="1807"/>
        <item x="939"/>
        <item x="1252"/>
        <item x="995"/>
        <item x="1808"/>
        <item x="1423"/>
        <item x="1622"/>
        <item x="417"/>
        <item x="373"/>
        <item x="1544"/>
        <item x="1414"/>
        <item x="418"/>
        <item x="1140"/>
        <item x="1136"/>
        <item x="1147"/>
        <item x="774"/>
        <item x="230"/>
        <item x="1919"/>
        <item x="1822"/>
        <item x="1271"/>
        <item x="192"/>
        <item x="2009"/>
        <item x="749"/>
        <item x="1257"/>
        <item x="479"/>
        <item x="1184"/>
        <item x="1758"/>
        <item x="802"/>
        <item x="1788"/>
        <item x="517"/>
        <item x="1209"/>
        <item x="1524"/>
        <item x="765"/>
        <item x="572"/>
        <item x="1693"/>
        <item x="2119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39"/>
        <item x="1749"/>
        <item x="96"/>
        <item x="751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29"/>
        <item x="2120"/>
        <item x="891"/>
        <item x="2042"/>
        <item x="708"/>
        <item x="1014"/>
        <item x="1149"/>
        <item x="1468"/>
        <item x="1610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69"/>
        <item x="1037"/>
        <item x="1741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3"/>
        <item x="3487"/>
        <item x="3316"/>
        <item x="2780"/>
        <item x="3872"/>
        <item x="3620"/>
        <item x="3420"/>
        <item x="2882"/>
        <item x="2857"/>
        <item x="3440"/>
        <item x="2538"/>
        <item x="3873"/>
        <item x="3145"/>
        <item x="3441"/>
        <item x="2783"/>
        <item x="2985"/>
        <item x="3507"/>
        <item x="3501"/>
        <item x="3375"/>
        <item x="2511"/>
        <item x="3874"/>
        <item x="3875"/>
        <item x="2750"/>
        <item x="2886"/>
        <item x="3876"/>
        <item x="2757"/>
        <item x="2384"/>
        <item x="3877"/>
        <item x="2790"/>
        <item x="2715"/>
        <item x="3508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3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6"/>
        <item x="277"/>
        <item x="49"/>
        <item x="1121"/>
        <item x="22"/>
        <item x="550"/>
        <item x="927"/>
        <item x="3048"/>
        <item x="3509"/>
        <item x="3261"/>
        <item x="3891"/>
        <item x="3036"/>
        <item x="3417"/>
        <item x="3892"/>
        <item x="3023"/>
        <item x="3893"/>
        <item x="2391"/>
        <item x="2751"/>
        <item x="3251"/>
        <item x="3894"/>
        <item x="2737"/>
        <item x="3895"/>
        <item x="3896"/>
        <item x="3660"/>
        <item x="3069"/>
        <item x="3409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09"/>
        <item x="3333"/>
        <item x="3897"/>
        <item x="3586"/>
        <item x="2408"/>
        <item x="3898"/>
        <item x="2745"/>
        <item x="2366"/>
        <item x="2622"/>
        <item x="3899"/>
        <item x="2267"/>
        <item x="3900"/>
        <item x="3901"/>
        <item x="3902"/>
        <item x="2287"/>
        <item x="2910"/>
        <item x="2878"/>
        <item x="3376"/>
        <item x="2920"/>
        <item x="3275"/>
        <item x="3903"/>
        <item x="3118"/>
        <item x="3510"/>
        <item x="3008"/>
        <item x="2497"/>
        <item x="2901"/>
        <item x="2619"/>
        <item x="3904"/>
        <item x="2307"/>
        <item x="3282"/>
        <item x="2858"/>
        <item x="3015"/>
        <item x="2848"/>
        <item x="2469"/>
        <item x="2632"/>
        <item x="3303"/>
        <item x="2682"/>
        <item x="3220"/>
        <item x="3905"/>
        <item x="3317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398"/>
        <item x="3030"/>
        <item x="3911"/>
        <item x="3488"/>
        <item x="3912"/>
        <item x="2774"/>
        <item x="1275"/>
        <item x="2058"/>
        <item x="2087"/>
        <item x="798"/>
        <item x="1971"/>
        <item x="1917"/>
        <item x="486"/>
        <item x="1881"/>
        <item x="902"/>
        <item x="160"/>
        <item x="746"/>
        <item x="1185"/>
        <item x="1839"/>
        <item x="1697"/>
        <item x="1019"/>
        <item x="1558"/>
        <item x="477"/>
        <item x="1485"/>
        <item x="592"/>
        <item x="1058"/>
        <item x="815"/>
        <item x="1814"/>
        <item x="1909"/>
        <item x="912"/>
        <item x="410"/>
        <item x="1896"/>
        <item x="929"/>
        <item x="1932"/>
        <item x="1611"/>
        <item x="167"/>
        <item x="405"/>
        <item x="1823"/>
        <item x="2121"/>
        <item x="1997"/>
        <item x="738"/>
        <item x="1619"/>
        <item x="1598"/>
        <item x="1493"/>
        <item x="2122"/>
        <item x="347"/>
        <item x="1854"/>
        <item x="2123"/>
        <item x="758"/>
        <item x="1211"/>
        <item x="1139"/>
        <item x="1170"/>
        <item x="1515"/>
        <item x="739"/>
        <item x="1989"/>
        <item x="513"/>
        <item x="1958"/>
        <item x="1975"/>
        <item x="320"/>
        <item x="859"/>
        <item x="503"/>
        <item x="2029"/>
        <item x="1502"/>
        <item x="606"/>
        <item x="1071"/>
        <item x="20"/>
        <item x="1721"/>
        <item x="1705"/>
        <item x="1285"/>
        <item x="792"/>
        <item x="870"/>
        <item x="378"/>
        <item x="703"/>
        <item x="1706"/>
        <item x="528"/>
        <item x="1711"/>
        <item x="1973"/>
        <item x="1062"/>
        <item x="665"/>
        <item x="252"/>
        <item x="548"/>
        <item x="977"/>
        <item x="1111"/>
        <item x="900"/>
        <item x="315"/>
        <item x="920"/>
        <item x="1851"/>
        <item x="3913"/>
        <item x="2486"/>
        <item x="1227"/>
        <item x="1684"/>
        <item x="3367"/>
        <item x="2386"/>
        <item x="2290"/>
        <item x="2124"/>
        <item x="2448"/>
        <item x="2372"/>
        <item x="2272"/>
        <item x="2728"/>
        <item x="3559"/>
        <item x="2655"/>
        <item x="3914"/>
        <item x="2513"/>
        <item x="3915"/>
        <item x="2895"/>
        <item x="2439"/>
        <item x="3452"/>
        <item x="3663"/>
        <item x="3176"/>
        <item x="2225"/>
        <item x="3916"/>
        <item x="3917"/>
        <item x="2719"/>
        <item x="3918"/>
        <item x="2871"/>
        <item x="3273"/>
        <item x="2694"/>
        <item x="3919"/>
        <item x="3092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7"/>
        <item x="2217"/>
        <item x="3921"/>
        <item x="3922"/>
        <item x="3923"/>
        <item x="3924"/>
        <item x="3925"/>
        <item x="3604"/>
        <item x="2675"/>
        <item x="3253"/>
        <item x="2498"/>
        <item x="3355"/>
        <item x="3511"/>
        <item x="3926"/>
        <item x="1138"/>
        <item x="1245"/>
        <item x="2014"/>
        <item x="898"/>
        <item x="1020"/>
        <item x="457"/>
        <item x="1500"/>
        <item x="648"/>
        <item x="778"/>
        <item x="253"/>
        <item x="1678"/>
        <item x="173"/>
        <item x="1286"/>
        <item x="1158"/>
        <item x="850"/>
        <item x="1687"/>
        <item x="960"/>
        <item x="997"/>
        <item x="1386"/>
        <item x="364"/>
        <item x="415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8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0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25"/>
        <item x="964"/>
        <item x="2077"/>
        <item x="1486"/>
        <item x="1920"/>
        <item x="1978"/>
        <item x="2059"/>
        <item x="357"/>
        <item x="1833"/>
        <item x="1664"/>
        <item x="504"/>
        <item x="170"/>
        <item x="911"/>
        <item x="1577"/>
        <item x="256"/>
        <item x="126"/>
        <item x="2061"/>
        <item x="241"/>
        <item x="1237"/>
        <item x="1810"/>
        <item x="740"/>
        <item x="764"/>
        <item x="1855"/>
        <item x="2126"/>
        <item x="544"/>
        <item x="821"/>
        <item x="1337"/>
        <item x="2030"/>
        <item x="1836"/>
        <item x="2074"/>
        <item x="930"/>
        <item x="1796"/>
        <item x="1766"/>
        <item x="424"/>
        <item x="1882"/>
        <item x="2127"/>
        <item x="1246"/>
        <item x="613"/>
        <item x="588"/>
        <item x="3931"/>
        <item x="2756"/>
        <item x="3356"/>
        <item x="2294"/>
        <item x="3677"/>
        <item x="3319"/>
        <item x="3560"/>
        <item x="2869"/>
        <item x="3932"/>
        <item x="2702"/>
        <item x="2212"/>
        <item x="3166"/>
        <item x="3332"/>
        <item x="3625"/>
        <item x="3309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4"/>
        <item x="558"/>
        <item x="1578"/>
        <item x="1003"/>
        <item x="1816"/>
        <item x="768"/>
        <item x="1731"/>
        <item x="489"/>
        <item x="593"/>
        <item x="1217"/>
        <item x="2991"/>
        <item x="3148"/>
        <item x="2279"/>
        <item x="3512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2"/>
        <item x="1656"/>
        <item x="2035"/>
        <item x="698"/>
        <item x="822"/>
        <item x="1359"/>
        <item x="328"/>
        <item x="773"/>
        <item x="1269"/>
        <item x="944"/>
        <item x="281"/>
        <item x="962"/>
        <item x="1150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61"/>
        <item x="2297"/>
        <item x="3347"/>
        <item x="3184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5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30"/>
        <item x="825"/>
        <item x="2128"/>
        <item x="1818"/>
        <item x="2129"/>
        <item x="2031"/>
        <item x="605"/>
        <item x="556"/>
        <item x="1052"/>
        <item x="564"/>
        <item x="473"/>
        <item x="650"/>
        <item x="179"/>
        <item x="1355"/>
        <item x="1310"/>
        <item x="1339"/>
        <item x="1391"/>
        <item x="2028"/>
        <item x="1393"/>
        <item x="2130"/>
        <item x="1505"/>
        <item x="1517"/>
        <item x="208"/>
        <item x="1934"/>
        <item x="461"/>
        <item x="577"/>
        <item x="1959"/>
        <item x="1939"/>
        <item x="3297"/>
        <item x="3361"/>
        <item x="2709"/>
        <item x="2700"/>
        <item x="3117"/>
        <item x="3562"/>
        <item x="2409"/>
        <item x="3463"/>
        <item x="2652"/>
        <item x="3434"/>
        <item x="2859"/>
        <item x="3046"/>
        <item x="3100"/>
        <item x="3084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9"/>
        <item x="3268"/>
        <item x="3059"/>
        <item x="3942"/>
        <item x="3230"/>
        <item x="3407"/>
        <item x="3464"/>
        <item x="3649"/>
        <item x="3235"/>
        <item x="3031"/>
        <item x="2999"/>
        <item x="2417"/>
        <item x="2796"/>
        <item x="3254"/>
        <item x="3216"/>
        <item x="966"/>
        <item x="1087"/>
        <item x="607"/>
        <item x="1707"/>
        <item x="535"/>
        <item x="468"/>
        <item x="851"/>
        <item x="810"/>
        <item x="2131"/>
        <item x="297"/>
        <item x="1416"/>
        <item x="2132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3"/>
        <item x="1826"/>
        <item x="444"/>
        <item x="1116"/>
        <item x="265"/>
        <item x="1010"/>
        <item x="258"/>
        <item x="142"/>
        <item x="401"/>
        <item x="1447"/>
        <item x="1893"/>
        <item x="789"/>
        <item x="1840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8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69"/>
        <item x="1334"/>
        <item x="1568"/>
        <item x="325"/>
        <item x="1342"/>
        <item x="1276"/>
        <item x="474"/>
        <item x="741"/>
        <item x="451"/>
        <item x="1987"/>
        <item x="1484"/>
        <item x="107"/>
        <item x="1883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79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69"/>
        <item x="3513"/>
        <item x="3945"/>
        <item x="3544"/>
        <item x="3104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2"/>
        <item x="3953"/>
        <item x="2412"/>
        <item x="3954"/>
        <item x="3955"/>
        <item x="3956"/>
        <item x="2692"/>
        <item x="3127"/>
        <item x="3410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5"/>
        <item x="3077"/>
        <item x="3009"/>
        <item x="2889"/>
        <item x="3236"/>
        <item x="3146"/>
        <item x="3963"/>
        <item x="3272"/>
        <item x="3140"/>
        <item x="3456"/>
        <item x="3964"/>
        <item x="3489"/>
        <item x="3965"/>
        <item x="3563"/>
        <item x="3549"/>
        <item x="3966"/>
        <item x="3442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3"/>
        <item x="3074"/>
        <item x="3972"/>
        <item x="3288"/>
        <item x="3973"/>
        <item x="3222"/>
        <item x="2961"/>
        <item x="3301"/>
        <item x="3598"/>
        <item x="3974"/>
        <item x="3610"/>
        <item x="3975"/>
        <item x="2599"/>
        <item x="3621"/>
        <item x="3444"/>
        <item x="3635"/>
        <item x="3144"/>
        <item x="3594"/>
        <item x="3976"/>
        <item x="3687"/>
        <item x="3682"/>
        <item x="3114"/>
        <item x="3267"/>
        <item x="3688"/>
        <item x="3629"/>
        <item x="3977"/>
        <item x="3484"/>
        <item x="3324"/>
        <item x="3579"/>
        <item x="3978"/>
        <item x="3377"/>
        <item x="3979"/>
        <item x="3445"/>
        <item x="1297"/>
        <item x="725"/>
        <item x="246"/>
        <item x="1255"/>
        <item x="326"/>
        <item x="353"/>
        <item x="79"/>
        <item x="1326"/>
        <item x="1287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9"/>
        <item x="1148"/>
        <item x="951"/>
        <item x="1128"/>
        <item x="300"/>
        <item x="2134"/>
        <item x="896"/>
        <item x="1347"/>
        <item x="1034"/>
        <item x="1654"/>
        <item x="670"/>
        <item x="568"/>
        <item x="2135"/>
        <item x="2094"/>
        <item x="1516"/>
        <item x="1488"/>
        <item x="335"/>
        <item x="685"/>
        <item x="590"/>
        <item x="2136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2"/>
        <item x="659"/>
        <item x="1916"/>
        <item x="684"/>
        <item x="2137"/>
        <item x="1072"/>
        <item x="1449"/>
        <item x="245"/>
        <item x="1049"/>
        <item x="3004"/>
        <item x="3533"/>
        <item x="3980"/>
        <item x="3981"/>
        <item x="3982"/>
        <item x="3290"/>
        <item x="3983"/>
        <item x="3984"/>
        <item x="3169"/>
        <item x="3477"/>
        <item x="3985"/>
        <item x="3986"/>
        <item x="3987"/>
        <item x="3080"/>
        <item x="2535"/>
        <item x="3988"/>
        <item x="2717"/>
        <item x="3989"/>
        <item x="3567"/>
        <item x="3990"/>
        <item x="1212"/>
        <item x="2138"/>
        <item x="399"/>
        <item x="1827"/>
        <item x="2033"/>
        <item x="1061"/>
        <item x="1765"/>
        <item x="1345"/>
        <item x="1555"/>
        <item x="2139"/>
        <item x="2017"/>
        <item x="716"/>
        <item x="1151"/>
        <item x="1494"/>
        <item x="1602"/>
        <item x="961"/>
        <item x="1186"/>
        <item x="1055"/>
        <item x="2046"/>
        <item x="1633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71"/>
        <item x="3991"/>
        <item x="3252"/>
        <item x="3992"/>
        <item x="3993"/>
        <item x="3185"/>
        <item x="3994"/>
        <item x="3406"/>
        <item x="3320"/>
        <item x="3037"/>
        <item x="3218"/>
        <item x="3411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21"/>
        <item x="4002"/>
        <item x="3465"/>
        <item x="3466"/>
        <item x="3019"/>
        <item x="2915"/>
        <item x="3647"/>
        <item x="4003"/>
        <item x="3085"/>
        <item x="3467"/>
        <item x="4004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4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4"/>
        <item x="51"/>
        <item x="1166"/>
        <item x="682"/>
        <item x="392"/>
        <item x="1000"/>
        <item x="552"/>
        <item x="102"/>
        <item x="1419"/>
        <item x="2140"/>
        <item x="280"/>
        <item x="362"/>
        <item x="1813"/>
        <item x="366"/>
        <item x="1448"/>
        <item x="3186"/>
        <item x="4005"/>
        <item x="2371"/>
        <item x="3052"/>
        <item x="2695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2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8"/>
        <item x="3154"/>
        <item x="3611"/>
        <item x="4006"/>
        <item x="4007"/>
        <item x="3479"/>
        <item x="3683"/>
        <item x="2686"/>
        <item x="3555"/>
        <item x="3262"/>
        <item x="3237"/>
        <item x="3679"/>
        <item x="3327"/>
        <item x="2826"/>
        <item x="2436"/>
        <item x="3383"/>
        <item x="4008"/>
        <item x="3263"/>
        <item x="2282"/>
        <item x="2362"/>
        <item x="1606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3"/>
        <item x="3335"/>
        <item x="2406"/>
        <item x="4009"/>
        <item x="2843"/>
        <item x="2484"/>
        <item x="2433"/>
        <item x="2420"/>
        <item x="3167"/>
        <item x="3161"/>
        <item x="4010"/>
        <item x="4011"/>
        <item x="2662"/>
        <item x="2532"/>
        <item x="4012"/>
        <item x="2257"/>
        <item x="2699"/>
        <item x="3278"/>
        <item x="2656"/>
        <item x="2696"/>
        <item x="4013"/>
        <item x="3257"/>
        <item x="3245"/>
        <item x="3421"/>
        <item x="3157"/>
        <item x="4014"/>
        <item x="3060"/>
        <item x="3217"/>
        <item x="2604"/>
        <item x="3412"/>
        <item x="2701"/>
        <item x="4015"/>
        <item x="4016"/>
        <item x="3455"/>
        <item x="2605"/>
        <item x="2970"/>
        <item x="2760"/>
        <item x="3378"/>
        <item x="2446"/>
        <item x="3045"/>
        <item x="4017"/>
        <item x="1471"/>
        <item x="852"/>
        <item x="1004"/>
        <item x="881"/>
        <item x="1519"/>
        <item x="916"/>
        <item x="866"/>
        <item x="1726"/>
        <item x="1898"/>
        <item x="1469"/>
        <item x="1727"/>
        <item x="1320"/>
        <item x="1157"/>
        <item x="448"/>
        <item x="1554"/>
        <item x="973"/>
        <item x="1704"/>
        <item x="1856"/>
        <item x="941"/>
        <item x="599"/>
        <item x="595"/>
        <item x="1800"/>
        <item x="676"/>
        <item x="986"/>
        <item x="1187"/>
        <item x="1093"/>
        <item x="720"/>
        <item x="2052"/>
        <item x="1737"/>
        <item x="1278"/>
        <item x="2041"/>
        <item x="1051"/>
        <item x="683"/>
        <item x="1309"/>
        <item x="193"/>
        <item x="512"/>
        <item x="641"/>
        <item x="1417"/>
        <item x="1509"/>
        <item x="565"/>
        <item x="2141"/>
        <item x="2142"/>
        <item x="767"/>
        <item x="932"/>
        <item x="1644"/>
        <item x="1307"/>
        <item x="839"/>
        <item x="2022"/>
        <item x="1392"/>
        <item x="2143"/>
        <item x="1153"/>
        <item x="996"/>
        <item x="1273"/>
        <item x="346"/>
        <item x="282"/>
        <item x="1305"/>
        <item x="2144"/>
        <item x="840"/>
        <item x="1115"/>
        <item x="1580"/>
        <item x="3187"/>
        <item x="4018"/>
        <item x="4019"/>
        <item x="2833"/>
        <item x="2385"/>
        <item x="4020"/>
        <item x="4021"/>
        <item x="3446"/>
        <item x="3188"/>
        <item x="2913"/>
        <item x="4022"/>
        <item x="3070"/>
        <item x="4023"/>
        <item x="2302"/>
        <item x="2265"/>
        <item x="2870"/>
        <item x="2524"/>
        <item x="4024"/>
        <item x="3081"/>
        <item x="2792"/>
        <item x="2382"/>
        <item x="3338"/>
        <item x="3573"/>
        <item x="3101"/>
        <item x="4025"/>
        <item x="3204"/>
        <item x="2514"/>
        <item x="2300"/>
        <item x="3206"/>
        <item x="2594"/>
        <item x="2877"/>
        <item x="4026"/>
        <item x="2335"/>
        <item x="2835"/>
        <item x="3581"/>
        <item x="4027"/>
        <item x="2681"/>
        <item x="3049"/>
        <item x="3408"/>
        <item x="2466"/>
        <item x="4028"/>
        <item x="2370"/>
        <item x="2531"/>
        <item x="3349"/>
        <item x="2377"/>
        <item x="2860"/>
        <item x="3468"/>
        <item x="4029"/>
        <item x="2336"/>
        <item x="3171"/>
        <item x="2984"/>
        <item x="2732"/>
        <item x="3322"/>
        <item x="4030"/>
        <item x="2879"/>
        <item x="2505"/>
        <item x="2881"/>
        <item x="2896"/>
        <item x="4031"/>
        <item x="2230"/>
        <item x="3238"/>
        <item x="3622"/>
        <item x="3243"/>
        <item x="2861"/>
        <item x="2546"/>
        <item x="2726"/>
        <item x="3531"/>
        <item x="2983"/>
        <item x="3643"/>
        <item x="3680"/>
        <item x="2345"/>
        <item x="2612"/>
        <item x="3612"/>
        <item x="3674"/>
        <item x="2232"/>
        <item x="2762"/>
        <item x="2485"/>
        <item x="2426"/>
        <item x="2748"/>
        <item x="2431"/>
        <item x="654"/>
        <item x="2145"/>
        <item x="2146"/>
        <item x="1651"/>
        <item x="1733"/>
        <item x="753"/>
        <item x="627"/>
        <item x="2147"/>
        <item x="1775"/>
        <item x="1933"/>
        <item x="1424"/>
        <item x="1482"/>
        <item x="1692"/>
        <item x="1288"/>
        <item x="1937"/>
        <item x="671"/>
        <item x="594"/>
        <item x="1862"/>
        <item x="1680"/>
        <item x="1346"/>
        <item x="3675"/>
        <item x="2510"/>
        <item x="4032"/>
        <item x="3189"/>
        <item x="4033"/>
        <item x="3514"/>
        <item x="2891"/>
        <item x="3670"/>
        <item x="3010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3"/>
        <item x="1038"/>
        <item x="1026"/>
        <item x="1425"/>
        <item x="371"/>
        <item x="1426"/>
        <item x="2060"/>
        <item x="1467"/>
        <item x="318"/>
        <item x="1785"/>
        <item x="2063"/>
        <item x="333"/>
        <item x="1041"/>
        <item x="651"/>
        <item x="1857"/>
        <item x="1221"/>
        <item x="656"/>
        <item x="1776"/>
        <item x="469"/>
        <item x="2024"/>
        <item x="808"/>
        <item x="1458"/>
        <item x="1164"/>
        <item x="2148"/>
        <item x="310"/>
        <item x="2149"/>
        <item x="1646"/>
        <item x="1536"/>
        <item x="2037"/>
        <item x="75"/>
        <item x="1499"/>
        <item x="330"/>
        <item x="1608"/>
        <item x="1661"/>
        <item x="885"/>
        <item x="2150"/>
        <item x="120"/>
        <item x="1261"/>
        <item x="1899"/>
        <item x="1070"/>
        <item x="829"/>
        <item x="1308"/>
        <item x="302"/>
        <item x="1900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51"/>
        <item x="693"/>
        <item x="470"/>
        <item x="1078"/>
        <item x="1243"/>
        <item x="706"/>
        <item x="225"/>
        <item x="1998"/>
        <item x="1247"/>
        <item x="1327"/>
        <item x="1160"/>
        <item x="672"/>
        <item x="1183"/>
        <item x="1219"/>
        <item x="602"/>
        <item x="274"/>
        <item x="452"/>
        <item x="360"/>
        <item x="1381"/>
        <item x="1427"/>
        <item x="2463"/>
        <item x="3478"/>
        <item x="3357"/>
        <item x="4039"/>
        <item x="3669"/>
        <item x="4040"/>
        <item x="4041"/>
        <item x="3623"/>
        <item x="2965"/>
        <item x="3473"/>
        <item x="4042"/>
        <item x="2222"/>
        <item x="2527"/>
        <item x="2670"/>
        <item x="3574"/>
        <item x="2648"/>
        <item x="3011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3"/>
        <item x="3285"/>
        <item x="3453"/>
        <item x="2465"/>
        <item x="2846"/>
        <item x="2574"/>
        <item x="3151"/>
        <item x="2472"/>
        <item x="3599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15"/>
        <item x="3386"/>
        <item x="3564"/>
        <item x="3648"/>
        <item x="3279"/>
        <item x="2244"/>
        <item x="2218"/>
        <item x="3681"/>
        <item x="4045"/>
        <item x="2900"/>
        <item x="4046"/>
        <item x="1254"/>
        <item x="3239"/>
        <item x="2921"/>
        <item x="2578"/>
        <item x="3588"/>
        <item x="1289"/>
        <item x="2474"/>
        <item x="2504"/>
        <item x="679"/>
        <item x="2941"/>
        <item x="4047"/>
        <item x="2838"/>
        <item x="3198"/>
        <item x="2258"/>
        <item x="3095"/>
        <item x="4048"/>
        <item x="2208"/>
        <item x="4049"/>
        <item x="2697"/>
        <item x="919"/>
        <item x="624"/>
        <item x="1581"/>
        <item x="1921"/>
        <item x="2018"/>
        <item x="1432"/>
        <item x="112"/>
        <item x="1065"/>
        <item x="278"/>
        <item x="1805"/>
        <item x="1922"/>
        <item x="1023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7"/>
        <item x="1666"/>
        <item x="1905"/>
        <item x="1205"/>
        <item x="993"/>
        <item x="921"/>
        <item x="332"/>
        <item x="1018"/>
        <item x="863"/>
        <item x="1234"/>
        <item x="1938"/>
        <item x="1235"/>
        <item x="1349"/>
        <item x="2152"/>
        <item x="1761"/>
        <item x="947"/>
        <item x="2226"/>
        <item x="2641"/>
        <item x="4050"/>
        <item x="2905"/>
        <item x="3177"/>
        <item x="2654"/>
        <item x="4051"/>
        <item x="2241"/>
        <item x="3550"/>
        <item x="2663"/>
        <item x="3366"/>
        <item x="2256"/>
        <item x="3689"/>
        <item x="3141"/>
        <item x="2251"/>
        <item x="2455"/>
        <item x="4052"/>
        <item x="2931"/>
        <item x="4053"/>
        <item x="2281"/>
        <item x="1623"/>
        <item x="872"/>
        <item x="728"/>
        <item x="864"/>
        <item x="710"/>
        <item x="2067"/>
        <item x="1764"/>
        <item x="2025"/>
        <item x="2081"/>
        <item x="959"/>
        <item x="1769"/>
        <item x="2068"/>
        <item x="1948"/>
        <item x="1632"/>
        <item x="756"/>
        <item x="1210"/>
        <item x="1779"/>
        <item x="1742"/>
        <item x="1562"/>
        <item x="754"/>
        <item x="1744"/>
        <item x="1300"/>
        <item x="1192"/>
        <item x="377"/>
        <item x="622"/>
        <item x="886"/>
        <item x="2020"/>
        <item x="1649"/>
        <item x="1988"/>
        <item x="1957"/>
        <item x="1083"/>
        <item x="1435"/>
        <item x="1992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6"/>
        <item x="666"/>
        <item x="1404"/>
        <item x="1476"/>
        <item x="1413"/>
        <item x="1220"/>
        <item x="2007"/>
        <item x="1660"/>
        <item x="1089"/>
        <item x="1667"/>
        <item x="367"/>
        <item x="620"/>
        <item x="1770"/>
        <item x="673"/>
        <item x="1841"/>
        <item x="1819"/>
        <item x="642"/>
        <item x="422"/>
        <item x="1335"/>
        <item x="1871"/>
        <item x="2040"/>
        <item x="935"/>
        <item x="1256"/>
        <item x="1634"/>
        <item x="1012"/>
        <item x="1668"/>
        <item x="809"/>
        <item x="1703"/>
        <item x="1511"/>
        <item x="1828"/>
        <item x="1092"/>
        <item x="1809"/>
        <item x="2153"/>
        <item x="2043"/>
        <item x="598"/>
        <item x="816"/>
        <item x="1024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5"/>
        <item x="1193"/>
        <item x="2085"/>
        <item x="957"/>
        <item x="233"/>
        <item x="1188"/>
        <item x="2073"/>
        <item x="1412"/>
        <item x="731"/>
        <item x="1290"/>
        <item x="1923"/>
        <item x="1336"/>
        <item x="1837"/>
        <item x="727"/>
        <item x="1820"/>
        <item x="1079"/>
        <item x="1863"/>
        <item x="1884"/>
        <item x="472"/>
        <item x="937"/>
        <item x="1406"/>
        <item x="1533"/>
        <item x="2154"/>
        <item x="1530"/>
        <item x="537"/>
        <item x="2034"/>
        <item x="2155"/>
        <item x="1171"/>
        <item x="1762"/>
        <item x="1548"/>
        <item x="542"/>
        <item x="2156"/>
        <item x="1821"/>
        <item x="334"/>
        <item x="1847"/>
        <item x="643"/>
        <item x="1189"/>
        <item x="871"/>
        <item x="2038"/>
        <item x="429"/>
        <item x="1543"/>
        <item x="1908"/>
        <item x="1325"/>
        <item x="123"/>
        <item x="1790"/>
        <item x="709"/>
        <item x="1858"/>
        <item x="1924"/>
        <item x="1671"/>
        <item x="1409"/>
        <item x="1860"/>
        <item x="1044"/>
        <item x="219"/>
        <item x="1852"/>
        <item x="1433"/>
        <item x="1582"/>
        <item x="213"/>
        <item x="890"/>
        <item x="1528"/>
        <item x="1593"/>
        <item x="917"/>
        <item x="538"/>
        <item x="1624"/>
        <item x="2047"/>
        <item x="1389"/>
        <item x="2157"/>
        <item x="2091"/>
        <item x="1911"/>
        <item x="1317"/>
        <item x="1612"/>
        <item x="1542"/>
        <item x="1754"/>
        <item x="1963"/>
        <item x="1108"/>
        <item x="2092"/>
        <item x="2158"/>
        <item x="1495"/>
        <item x="934"/>
        <item x="1600"/>
        <item x="1005"/>
        <item x="1738"/>
        <item x="211"/>
        <item x="2159"/>
        <item x="1443"/>
        <item x="508"/>
        <item x="289"/>
        <item x="1550"/>
        <item x="1095"/>
        <item x="1131"/>
        <item x="1607"/>
        <item x="2015"/>
        <item x="1798"/>
        <item x="1195"/>
        <item x="2160"/>
        <item x="803"/>
        <item x="546"/>
        <item x="2036"/>
        <item x="1352"/>
        <item x="232"/>
        <item x="775"/>
        <item x="1262"/>
        <item x="1618"/>
        <item x="2161"/>
        <item x="644"/>
        <item x="1625"/>
        <item x="2162"/>
        <item x="869"/>
        <item x="2096"/>
        <item x="1941"/>
        <item x="1390"/>
        <item x="543"/>
        <item x="1902"/>
        <item x="1230"/>
        <item x="525"/>
        <item x="1615"/>
        <item x="1673"/>
        <item x="1281"/>
        <item x="2163"/>
        <item x="1694"/>
        <item x="645"/>
        <item x="1258"/>
        <item x="2164"/>
        <item x="1202"/>
        <item x="2044"/>
        <item x="1455"/>
        <item x="1096"/>
        <item x="1436"/>
        <item x="1925"/>
        <item x="1559"/>
        <item x="576"/>
        <item x="1475"/>
        <item x="1714"/>
        <item x="2165"/>
        <item x="284"/>
        <item x="144"/>
        <item x="2166"/>
        <item x="1279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1"/>
        <item x="275"/>
        <item x="532"/>
        <item x="249"/>
        <item x="1636"/>
        <item x="1746"/>
        <item x="1669"/>
        <item x="696"/>
        <item x="1926"/>
        <item x="806"/>
        <item x="1047"/>
        <item x="449"/>
        <item x="222"/>
        <item x="1777"/>
        <item x="2167"/>
        <item x="1927"/>
        <item x="1050"/>
        <item x="1583"/>
        <item x="978"/>
        <item x="1068"/>
        <item x="677"/>
        <item x="506"/>
        <item x="887"/>
        <item x="540"/>
        <item x="385"/>
        <item x="1015"/>
        <item x="1986"/>
        <item x="413"/>
        <item x="681"/>
        <item x="817"/>
        <item x="1074"/>
        <item x="686"/>
        <item x="390"/>
        <item x="1472"/>
        <item x="2168"/>
        <item x="2169"/>
        <item x="1360"/>
        <item x="759"/>
        <item x="1248"/>
        <item x="1735"/>
        <item x="1459"/>
        <item x="1403"/>
        <item x="1976"/>
        <item x="1465"/>
        <item x="1321"/>
        <item x="2170"/>
        <item x="1604"/>
        <item x="1842"/>
        <item x="1545"/>
        <item x="303"/>
        <item x="1400"/>
        <item x="1993"/>
        <item x="1892"/>
        <item x="2171"/>
        <item x="901"/>
        <item x="1190"/>
        <item x="1699"/>
        <item x="2172"/>
        <item x="2173"/>
        <item x="1180"/>
        <item x="1866"/>
        <item x="1960"/>
        <item x="349"/>
        <item x="2174"/>
        <item x="1036"/>
        <item x="1829"/>
        <item x="1428"/>
        <item x="1786"/>
        <item x="933"/>
        <item x="1901"/>
        <item x="610"/>
        <item x="2175"/>
        <item x="674"/>
        <item x="882"/>
        <item x="712"/>
        <item x="402"/>
        <item x="1655"/>
        <item x="431"/>
        <item x="299"/>
        <item x="660"/>
        <item x="867"/>
        <item x="786"/>
        <item x="1496"/>
        <item x="1757"/>
        <item x="1522"/>
        <item x="2176"/>
        <item x="2019"/>
        <item x="1750"/>
        <item x="1006"/>
        <item x="1794"/>
        <item x="1787"/>
        <item x="1510"/>
        <item x="1801"/>
        <item x="2177"/>
        <item x="1405"/>
        <item x="1046"/>
        <item x="2178"/>
        <item x="2008"/>
        <item x="2086"/>
        <item x="496"/>
        <item x="1626"/>
        <item x="1266"/>
        <item x="1739"/>
        <item x="453"/>
        <item x="1460"/>
        <item x="1999"/>
        <item x="631"/>
        <item x="1512"/>
        <item x="1242"/>
        <item x="1132"/>
        <item x="2003"/>
        <item x="1011"/>
        <item x="799"/>
        <item x="2179"/>
        <item x="1689"/>
        <item x="1415"/>
        <item x="1870"/>
        <item x="2180"/>
        <item x="646"/>
        <item x="2089"/>
        <item x="2181"/>
        <item x="1027"/>
        <item x="2182"/>
        <item x="146"/>
        <item x="1263"/>
        <item x="974"/>
        <item x="879"/>
        <item x="1213"/>
        <item x="707"/>
        <item x="2000"/>
        <item x="687"/>
        <item x="2079"/>
        <item x="317"/>
        <item x="691"/>
        <item x="1155"/>
        <item x="726"/>
        <item x="897"/>
        <item x="1311"/>
        <item x="1715"/>
        <item x="1177"/>
        <item x="250"/>
        <item x="647"/>
        <item x="1549"/>
        <item x="2082"/>
        <item x="340"/>
        <item x="1069"/>
        <item x="290"/>
        <item x="637"/>
        <item x="1462"/>
        <item x="2183"/>
        <item x="432"/>
        <item x="372"/>
        <item x="566"/>
        <item x="490"/>
        <item x="2184"/>
        <item x="1952"/>
        <item x="1365"/>
        <item x="757"/>
        <item x="884"/>
        <item x="1928"/>
        <item x="1059"/>
        <item x="1478"/>
        <item x="1197"/>
        <item x="2072"/>
        <item x="853"/>
        <item x="1503"/>
        <item x="1700"/>
        <item x="1804"/>
        <item x="2185"/>
        <item x="4054"/>
        <item x="3701"/>
        <item x="3589"/>
        <item x="2260"/>
        <item x="2519"/>
        <item x="2356"/>
        <item x="2892"/>
        <item x="2347"/>
        <item x="4055"/>
        <item x="2390"/>
        <item x="2799"/>
        <item x="3676"/>
        <item x="2832"/>
        <item x="4056"/>
        <item x="3043"/>
        <item x="4057"/>
        <item x="2566"/>
        <item x="3516"/>
        <item x="2872"/>
        <item x="2814"/>
        <item x="2021"/>
        <item x="1584"/>
        <item x="2186"/>
        <item x="1585"/>
        <item x="183"/>
        <item x="2001"/>
        <item x="319"/>
        <item x="948"/>
        <item x="1439"/>
        <item x="1142"/>
        <item x="1977"/>
        <item x="1780"/>
        <item x="2187"/>
        <item x="1133"/>
        <item x="1850"/>
        <item x="1586"/>
        <item x="1216"/>
        <item x="980"/>
        <item x="2188"/>
        <item x="1653"/>
        <item x="1627"/>
        <item x="541"/>
        <item x="1208"/>
        <item x="1943"/>
        <item x="1835"/>
        <item x="1039"/>
        <item x="2189"/>
        <item x="526"/>
        <item x="658"/>
        <item x="1677"/>
        <item x="1728"/>
        <item x="1178"/>
        <item x="1073"/>
        <item x="1098"/>
        <item x="529"/>
        <item x="1137"/>
        <item x="531"/>
        <item x="1446"/>
        <item x="1849"/>
        <item x="2051"/>
        <item x="1222"/>
        <item x="904"/>
        <item x="854"/>
        <item x="675"/>
        <item x="721"/>
        <item x="652"/>
        <item x="1328"/>
        <item x="2064"/>
        <item x="416"/>
        <item x="1291"/>
        <item x="1159"/>
        <item x="1953"/>
        <item x="818"/>
        <item x="2032"/>
        <item x="1223"/>
        <item x="779"/>
        <item x="560"/>
        <item x="1629"/>
        <item x="813"/>
        <item x="283"/>
        <item x="135"/>
        <item x="1274"/>
        <item x="518"/>
        <item x="1025"/>
        <item x="427"/>
        <item x="1843"/>
        <item x="1743"/>
        <item x="1719"/>
        <item x="406"/>
        <item x="1961"/>
        <item x="196"/>
        <item x="234"/>
        <item x="1535"/>
        <item x="1954"/>
        <item x="1124"/>
        <item x="1778"/>
        <item x="1720"/>
        <item x="699"/>
        <item x="111"/>
        <item x="1962"/>
        <item x="2729"/>
        <item x="2777"/>
        <item x="2710"/>
        <item x="2671"/>
        <item x="2584"/>
        <item x="4058"/>
        <item x="2414"/>
        <item x="2624"/>
        <item x="3280"/>
        <item x="2492"/>
        <item x="2540"/>
        <item x="2516"/>
        <item x="2543"/>
        <item x="4059"/>
        <item x="3061"/>
        <item x="4060"/>
        <item x="4061"/>
        <item x="2711"/>
        <item x="3025"/>
        <item x="3190"/>
        <item x="1621"/>
        <item x="1497"/>
        <item x="2010"/>
        <item x="603"/>
        <item x="1060"/>
        <item x="1639"/>
        <item x="855"/>
        <item x="649"/>
        <item x="1906"/>
        <item x="1260"/>
        <item x="1745"/>
        <item x="1168"/>
        <item x="1914"/>
        <item x="2190"/>
        <item x="1410"/>
        <item x="2191"/>
        <item x="2192"/>
        <item x="1045"/>
        <item x="1702"/>
        <item x="938"/>
        <item x="1315"/>
        <item x="2193"/>
        <item x="2194"/>
        <item x="475"/>
        <item x="1172"/>
        <item x="1280"/>
        <item x="2195"/>
        <item x="2048"/>
        <item x="1373"/>
        <item x="502"/>
        <item x="1487"/>
        <item x="1587"/>
        <item x="856"/>
        <item x="1201"/>
        <item x="1811"/>
        <item x="657"/>
        <item x="988"/>
        <item x="445"/>
        <item x="1134"/>
        <item x="2039"/>
        <item x="3281"/>
        <item x="2946"/>
        <item x="4062"/>
        <item x="4063"/>
        <item x="3400"/>
        <item x="2237"/>
        <item x="3191"/>
        <item x="3093"/>
        <item x="3671"/>
        <item x="2199"/>
        <item x="3109"/>
        <item x="2906"/>
        <item x="2907"/>
        <item x="2747"/>
        <item x="4064"/>
        <item x="2525"/>
        <item x="4065"/>
        <item x="3690"/>
        <item x="3542"/>
        <item x="2398"/>
        <item x="2196"/>
        <item x="1885"/>
        <item x="807"/>
        <item x="114"/>
        <item x="1207"/>
        <item x="1929"/>
        <item x="523"/>
        <item x="2095"/>
        <item x="874"/>
        <item x="1344"/>
        <item x="205"/>
        <item x="1399"/>
        <item x="501"/>
        <item x="1532"/>
        <item x="1182"/>
        <item x="1429"/>
        <item x="1292"/>
        <item x="1464"/>
        <item x="876"/>
        <item x="436"/>
        <item x="2197"/>
        <item x="2056"/>
        <item x="209"/>
        <item x="1418"/>
        <item x="1523"/>
        <item x="940"/>
        <item x="1232"/>
        <item x="382"/>
        <item x="1080"/>
        <item x="1771"/>
        <item x="1949"/>
        <item x="1886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7"/>
        <item x="3597"/>
        <item x="2568"/>
        <item x="3012"/>
        <item x="3613"/>
        <item x="2844"/>
        <item x="3062"/>
        <item x="3576"/>
        <item x="2547"/>
        <item x="2862"/>
        <item x="3636"/>
        <item x="4066"/>
        <item x="3149"/>
        <item x="2429"/>
        <item x="3304"/>
        <item x="2636"/>
        <item x="3448"/>
        <item x="2929"/>
        <item x="2595"/>
        <item x="2997"/>
        <item x="4067"/>
        <item x="4068"/>
        <item x="4069"/>
        <item x="4070"/>
        <item x="2253"/>
        <item x="2866"/>
        <item x="3554"/>
        <item x="4071"/>
        <item x="2629"/>
        <item x="2863"/>
        <item x="4072"/>
        <item x="4073"/>
        <item x="4074"/>
        <item x="4075"/>
        <item x="4076"/>
        <item x="3082"/>
        <item x="2427"/>
        <item x="3107"/>
        <item x="2559"/>
        <item x="2378"/>
        <item x="4077"/>
        <item x="2490"/>
        <item x="2928"/>
        <item x="2864"/>
        <item x="2688"/>
        <item x="2552"/>
        <item x="2376"/>
        <item x="3142"/>
        <item x="2839"/>
        <item x="3223"/>
        <item x="2269"/>
        <item x="4078"/>
        <item x="3593"/>
        <item x="2659"/>
        <item x="2221"/>
        <item x="2588"/>
        <item x="2742"/>
        <item x="3424"/>
        <item x="2960"/>
        <item x="2341"/>
        <item x="3661"/>
        <item x="2712"/>
        <item x="2349"/>
        <item x="3379"/>
        <item x="4079"/>
        <item x="3395"/>
        <item x="3449"/>
        <item x="3078"/>
        <item x="2840"/>
        <item x="4080"/>
        <item x="2755"/>
        <item x="2645"/>
        <item x="2589"/>
        <item x="2713"/>
        <item x="3391"/>
        <item x="3192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7"/>
        <item x="3428"/>
        <item x="3203"/>
        <item x="4084"/>
        <item x="2353"/>
        <item x="4085"/>
        <item x="3414"/>
        <item x="2950"/>
        <item x="2934"/>
        <item x="4086"/>
        <item x="2575"/>
        <item x="3286"/>
        <item x="3699"/>
        <item x="3520"/>
        <item x="4087"/>
        <item x="4088"/>
        <item x="2458"/>
        <item x="4089"/>
        <item x="3600"/>
        <item x="2379"/>
        <item x="2457"/>
        <item x="3105"/>
        <item x="3344"/>
        <item x="2951"/>
        <item x="4090"/>
        <item x="2808"/>
        <item x="2606"/>
        <item x="3292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20"/>
        <item x="2359"/>
        <item x="2806"/>
        <item x="2380"/>
        <item x="2718"/>
        <item x="2337"/>
        <item x="3044"/>
        <item x="4092"/>
        <item x="2898"/>
        <item x="2521"/>
        <item x="2837"/>
        <item x="3665"/>
        <item x="3415"/>
        <item x="2358"/>
        <item x="2563"/>
        <item x="4093"/>
        <item x="2247"/>
        <item x="2564"/>
        <item x="3490"/>
        <item x="2338"/>
        <item x="3075"/>
        <item x="2706"/>
        <item x="3450"/>
        <item x="3130"/>
        <item x="3662"/>
        <item x="3416"/>
        <item x="2815"/>
        <item x="2914"/>
        <item x="2459"/>
        <item x="2766"/>
        <item x="4094"/>
        <item x="3137"/>
        <item x="4095"/>
        <item x="3630"/>
        <item x="2614"/>
        <item x="3172"/>
        <item x="2743"/>
        <item x="3225"/>
        <item x="2562"/>
        <item x="3224"/>
        <item x="2216"/>
        <item x="4096"/>
        <item x="3143"/>
        <item x="2865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5"/>
        <item x="2644"/>
        <item x="2235"/>
        <item x="2387"/>
        <item x="3345"/>
        <item x="3432"/>
        <item x="4100"/>
        <item x="2340"/>
        <item x="3614"/>
        <item x="2753"/>
        <item x="3041"/>
        <item x="2548"/>
        <item x="3532"/>
        <item x="3543"/>
        <item x="4101"/>
        <item x="2339"/>
        <item x="2481"/>
        <item x="4102"/>
        <item x="2551"/>
        <item x="2252"/>
        <item x="2478"/>
        <item x="3005"/>
        <item x="3013"/>
        <item x="2978"/>
        <item x="4103"/>
        <item x="3016"/>
        <item x="3116"/>
        <item x="2529"/>
        <item x="3274"/>
        <item x="3469"/>
        <item x="2233"/>
        <item x="3193"/>
        <item x="2363"/>
        <item x="2565"/>
        <item x="4104"/>
        <item x="3358"/>
        <item x="3168"/>
        <item x="2432"/>
        <item x="2410"/>
        <item x="4105"/>
        <item x="2738"/>
        <item x="4106"/>
        <item x="3470"/>
        <item x="4107"/>
        <item x="2577"/>
        <item x="3063"/>
        <item x="2487"/>
        <item x="3380"/>
        <item x="3396"/>
        <item x="2876"/>
        <item x="4108"/>
        <item x="2683"/>
        <item x="2873"/>
        <item x="2954"/>
        <item x="2635"/>
        <item x="3616"/>
        <item x="3024"/>
        <item x="2346"/>
        <item x="2998"/>
        <item x="2666"/>
        <item x="4109"/>
        <item x="4110"/>
        <item x="3160"/>
        <item x="4111"/>
        <item x="4112"/>
        <item x="2424"/>
        <item x="2714"/>
        <item x="2493"/>
        <item x="2786"/>
        <item x="2213"/>
        <item x="3053"/>
        <item x="3065"/>
        <item x="4113"/>
        <item x="2411"/>
        <item x="2958"/>
        <item x="3577"/>
        <item x="3451"/>
        <item t="default"/>
      </items>
    </pivotField>
    <pivotField dataField="1" showAll="0">
      <items count="4108">
        <item x="1856"/>
        <item x="1818"/>
        <item x="2157"/>
        <item x="1431"/>
        <item x="1510"/>
        <item x="2535"/>
        <item x="3095"/>
        <item x="1403"/>
        <item x="868"/>
        <item x="3186"/>
        <item x="2562"/>
        <item x="659"/>
        <item x="1292"/>
        <item x="2171"/>
        <item x="661"/>
        <item x="198"/>
        <item x="1278"/>
        <item x="3510"/>
        <item x="2835"/>
        <item x="2886"/>
        <item x="2546"/>
        <item x="2478"/>
        <item x="1674"/>
        <item x="1499"/>
        <item x="4086"/>
        <item x="3643"/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3016"/>
        <item x="916"/>
        <item x="1295"/>
        <item x="273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043"/>
        <item x="2004"/>
        <item x="3799"/>
        <item x="1190"/>
        <item x="2188"/>
        <item x="1377"/>
        <item x="3960"/>
        <item x="3289"/>
        <item x="1191"/>
        <item x="631"/>
        <item x="3113"/>
        <item x="2976"/>
        <item x="497"/>
        <item x="2156"/>
        <item x="4034"/>
        <item x="3869"/>
        <item x="1060"/>
        <item x="2588"/>
        <item x="3182"/>
        <item x="2789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277"/>
        <item x="1929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986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1437"/>
        <item x="451"/>
        <item x="347"/>
        <item x="1907"/>
        <item x="1212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110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3096"/>
        <item x="2205"/>
        <item x="2520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847"/>
        <item x="305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88"/>
        <item x="3320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383"/>
        <item x="1432"/>
        <item x="2040"/>
        <item x="252"/>
        <item x="927"/>
        <item x="3071"/>
        <item x="798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3563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823"/>
        <item x="309"/>
        <item x="315"/>
        <item x="3555"/>
        <item x="2861"/>
        <item x="370"/>
        <item x="1848"/>
        <item x="1177"/>
        <item x="2030"/>
        <item x="441"/>
        <item x="153"/>
        <item x="3779"/>
        <item x="3589"/>
        <item x="2870"/>
        <item x="2433"/>
        <item x="1443"/>
        <item x="4053"/>
        <item x="1289"/>
        <item x="3632"/>
        <item x="3042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966"/>
        <item x="3371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19"/>
        <item x="3471"/>
        <item x="3622"/>
        <item x="2000"/>
        <item x="3564"/>
        <item x="3227"/>
        <item x="3854"/>
        <item x="3839"/>
        <item x="2093"/>
        <item x="1981"/>
        <item x="3686"/>
        <item x="2800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847"/>
        <item x="2083"/>
        <item x="2972"/>
        <item x="168"/>
        <item x="288"/>
        <item x="1553"/>
        <item x="1950"/>
        <item x="1230"/>
        <item x="1011"/>
        <item x="1209"/>
        <item x="1226"/>
        <item x="2798"/>
        <item x="1107"/>
        <item x="816"/>
        <item x="3281"/>
        <item x="617"/>
        <item x="325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455"/>
        <item x="3648"/>
        <item x="1198"/>
        <item x="3075"/>
        <item x="2341"/>
        <item x="1474"/>
        <item x="2173"/>
        <item x="3183"/>
        <item x="3759"/>
        <item x="1374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3651"/>
        <item x="2036"/>
        <item x="1855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18"/>
        <item x="236"/>
        <item x="725"/>
        <item x="2636"/>
        <item x="1701"/>
        <item x="3046"/>
        <item x="1288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1533"/>
        <item x="3410"/>
        <item x="1256"/>
        <item x="1017"/>
        <item x="1200"/>
        <item x="2839"/>
        <item x="3967"/>
        <item x="414"/>
        <item x="2410"/>
        <item x="3908"/>
        <item x="2931"/>
        <item x="1478"/>
        <item x="1578"/>
        <item x="997"/>
        <item x="2595"/>
        <item x="1758"/>
        <item x="1599"/>
        <item x="2687"/>
        <item x="788"/>
        <item x="3836"/>
        <item x="76"/>
        <item x="3509"/>
        <item x="1585"/>
        <item x="3204"/>
        <item x="3957"/>
        <item x="244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221"/>
        <item x="426"/>
        <item x="2617"/>
        <item x="1357"/>
        <item x="2599"/>
        <item x="3261"/>
        <item x="3642"/>
        <item x="3803"/>
        <item x="3875"/>
        <item x="1559"/>
        <item x="1345"/>
        <item x="1883"/>
        <item x="3348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3264"/>
        <item x="1655"/>
        <item x="961"/>
        <item x="2460"/>
        <item x="89"/>
        <item x="1705"/>
        <item x="1483"/>
        <item x="322"/>
        <item x="2067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92"/>
        <item x="2773"/>
        <item x="2896"/>
        <item x="584"/>
        <item x="872"/>
        <item x="1057"/>
        <item x="256"/>
        <item x="2665"/>
        <item x="265"/>
        <item x="3541"/>
        <item x="2985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639"/>
        <item x="1062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2670"/>
        <item x="1962"/>
        <item x="1826"/>
        <item x="2142"/>
        <item x="439"/>
        <item x="201"/>
        <item x="2959"/>
        <item x="1708"/>
        <item x="3853"/>
        <item x="2753"/>
        <item x="1625"/>
        <item x="1735"/>
        <item x="310"/>
        <item x="549"/>
        <item x="2605"/>
        <item x="2339"/>
        <item x="658"/>
        <item x="3784"/>
        <item x="3899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2803"/>
        <item x="1952"/>
        <item x="3877"/>
        <item x="1734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4038"/>
        <item x="1422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1670"/>
        <item x="2799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2283"/>
        <item x="1769"/>
        <item x="865"/>
        <item x="276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789"/>
        <item x="3631"/>
        <item x="3079"/>
        <item x="398"/>
        <item x="361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2424"/>
        <item x="576"/>
        <item x="68"/>
        <item x="718"/>
        <item x="3058"/>
        <item x="363"/>
        <item x="2780"/>
        <item x="2756"/>
        <item x="2439"/>
        <item x="529"/>
        <item x="2920"/>
        <item x="2555"/>
        <item x="218"/>
        <item x="3911"/>
        <item x="973"/>
        <item x="2352"/>
        <item x="1018"/>
        <item x="481"/>
        <item x="2285"/>
        <item x="3705"/>
        <item x="3078"/>
        <item x="3675"/>
        <item x="2591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623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536"/>
        <item x="2907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3786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2428"/>
        <item x="1206"/>
        <item x="1077"/>
        <item x="1069"/>
        <item x="1447"/>
        <item x="2215"/>
        <item x="3466"/>
        <item x="2841"/>
        <item x="705"/>
        <item x="2450"/>
        <item x="641"/>
        <item x="1522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1719"/>
        <item x="444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991"/>
        <item x="1203"/>
        <item x="939"/>
        <item x="131"/>
        <item x="4078"/>
        <item x="2376"/>
        <item x="2017"/>
        <item x="2069"/>
        <item x="4073"/>
        <item x="2479"/>
        <item x="1188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1960"/>
        <item x="280"/>
        <item x="2008"/>
        <item x="331"/>
        <item x="999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294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1535"/>
        <item x="3518"/>
        <item x="3513"/>
        <item x="2184"/>
        <item x="345"/>
        <item x="339"/>
        <item x="1319"/>
        <item x="0"/>
        <item x="1008"/>
        <item x="2630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1681"/>
        <item x="3413"/>
        <item x="812"/>
        <item x="234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520"/>
        <item x="103"/>
        <item x="2281"/>
        <item x="3045"/>
        <item x="3416"/>
        <item x="2890"/>
        <item x="2025"/>
        <item x="3528"/>
        <item x="1024"/>
        <item x="2719"/>
        <item x="2003"/>
        <item x="3674"/>
        <item x="3531"/>
        <item x="4064"/>
        <item x="2325"/>
        <item x="2661"/>
        <item x="1520"/>
        <item x="2139"/>
        <item x="4099"/>
        <item x="2469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3126"/>
        <item x="1095"/>
        <item x="830"/>
        <item x="920"/>
        <item x="2193"/>
        <item x="582"/>
        <item x="3621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2710"/>
        <item x="3238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622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562"/>
        <item x="3958"/>
        <item x="389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2401"/>
        <item x="3534"/>
        <item x="887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t="default"/>
      </items>
    </pivotField>
    <pivotField showAll="0"/>
    <pivotField showAll="0"/>
    <pivotField showAll="0"/>
    <pivotField axis="axisCol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P12" sqref="P12:R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3" bestFit="1" customWidth="1"/>
    <col min="18" max="18" width="16.33203125" bestFit="1" customWidth="1"/>
    <col min="19" max="19" width="20.5" style="12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>E2/D2</f>
        <v>22603</v>
      </c>
      <c r="P2" s="7">
        <f>E2/L2</f>
        <v>138.66871165644173</v>
      </c>
      <c r="Q2" t="str">
        <f>LEFT(N2, SEARCH("/",N2)-1)</f>
        <v>technology</v>
      </c>
      <c r="R2" t="str">
        <f>RIGHT(N2,LEN(N2)-SEARCH("/",N2,1))</f>
        <v>hardware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E3/D3</f>
        <v>9302.5</v>
      </c>
      <c r="P3" s="7">
        <f>E3/L3</f>
        <v>4.5712530712530715</v>
      </c>
      <c r="Q3" t="str">
        <f t="shared" ref="Q3:Q66" si="0">LEFT(N3, SEARCH("/",N3)-1)</f>
        <v>games</v>
      </c>
      <c r="R3" t="str">
        <f t="shared" ref="R3:R66" si="1">RIGHT(N3,LEN(N3)-SEARCH("/",N3,1))</f>
        <v>tabletop games</v>
      </c>
      <c r="S3" s="12">
        <f t="shared" ref="S3:S66" si="2">(((J3/60)/60)/24)+DATE(1970,1,1)</f>
        <v>42800.751041666663</v>
      </c>
      <c r="T3" s="12">
        <f t="shared" ref="T3:T66" si="3">(((I3/60)/60)/24)+DATE(1970,1,1)</f>
        <v>42807.125</v>
      </c>
    </row>
    <row r="4" spans="1:20" ht="48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>E4/D4</f>
        <v>3038.3319999999999</v>
      </c>
      <c r="P4" s="7">
        <f>E4/L4</f>
        <v>42.73322081575246</v>
      </c>
      <c r="Q4" t="str">
        <f t="shared" si="0"/>
        <v>music</v>
      </c>
      <c r="R4" t="str">
        <f t="shared" si="1"/>
        <v>rock</v>
      </c>
      <c r="S4" s="12">
        <f t="shared" si="2"/>
        <v>41855.783645833333</v>
      </c>
      <c r="T4" s="12">
        <f t="shared" si="3"/>
        <v>41885.783645833333</v>
      </c>
    </row>
    <row r="5" spans="1:20" ht="48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>E5/D5</f>
        <v>215.35021</v>
      </c>
      <c r="P5" s="7">
        <f>E5/L5</f>
        <v>1389.3561935483872</v>
      </c>
      <c r="Q5" t="str">
        <f t="shared" si="0"/>
        <v>technology</v>
      </c>
      <c r="R5" t="str">
        <f t="shared" si="1"/>
        <v>wearables</v>
      </c>
      <c r="S5" s="12">
        <f t="shared" si="2"/>
        <v>42714.440416666665</v>
      </c>
      <c r="T5" s="12">
        <f t="shared" si="3"/>
        <v>42759.440416666665</v>
      </c>
    </row>
    <row r="6" spans="1:20" ht="48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>E6/D6</f>
        <v>78.137822333333332</v>
      </c>
      <c r="P6" s="7">
        <f>E6/L6</f>
        <v>88.601680840609291</v>
      </c>
      <c r="Q6" t="str">
        <f t="shared" si="0"/>
        <v>technology</v>
      </c>
      <c r="R6" t="str">
        <f t="shared" si="1"/>
        <v>hardware</v>
      </c>
      <c r="S6" s="12">
        <f t="shared" si="2"/>
        <v>41324.214571759258</v>
      </c>
      <c r="T6" s="12">
        <f t="shared" si="3"/>
        <v>41358.172905092593</v>
      </c>
    </row>
    <row r="7" spans="1:20" ht="48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>E7/D7</f>
        <v>65</v>
      </c>
      <c r="P7" s="7">
        <f>E7/L7</f>
        <v>21.666666666666668</v>
      </c>
      <c r="Q7" t="str">
        <f t="shared" si="0"/>
        <v>theater</v>
      </c>
      <c r="R7" t="str">
        <f t="shared" si="1"/>
        <v>plays</v>
      </c>
      <c r="S7" s="12">
        <f t="shared" si="2"/>
        <v>42432.701724537037</v>
      </c>
      <c r="T7" s="12">
        <f t="shared" si="3"/>
        <v>42457.660057870366</v>
      </c>
    </row>
    <row r="8" spans="1:20" ht="48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>E8/D8</f>
        <v>27.906363636363636</v>
      </c>
      <c r="P8" s="7">
        <f>E8/L8</f>
        <v>83.802893802893806</v>
      </c>
      <c r="Q8" t="str">
        <f t="shared" si="0"/>
        <v>technology</v>
      </c>
      <c r="R8" t="str">
        <f t="shared" si="1"/>
        <v>space exploration</v>
      </c>
      <c r="S8" s="12">
        <f t="shared" si="2"/>
        <v>42704.335810185185</v>
      </c>
      <c r="T8" s="12">
        <f t="shared" si="3"/>
        <v>42737.957638888889</v>
      </c>
    </row>
    <row r="9" spans="1:20" ht="96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>E9/D9</f>
        <v>27.02</v>
      </c>
      <c r="P9" s="7">
        <f>E9/L9</f>
        <v>38.6</v>
      </c>
      <c r="Q9" t="str">
        <f t="shared" si="0"/>
        <v>film &amp; video</v>
      </c>
      <c r="R9" t="str">
        <f t="shared" si="1"/>
        <v>shorts</v>
      </c>
      <c r="S9" s="12">
        <f t="shared" si="2"/>
        <v>42604.730567129634</v>
      </c>
      <c r="T9" s="12">
        <f t="shared" si="3"/>
        <v>42614.730567129634</v>
      </c>
    </row>
    <row r="10" spans="1:20" ht="48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>E10/D10</f>
        <v>26.47025</v>
      </c>
      <c r="P10" s="7">
        <f>E10/L10</f>
        <v>53.475252525252522</v>
      </c>
      <c r="Q10" t="str">
        <f t="shared" si="0"/>
        <v>games</v>
      </c>
      <c r="R10" t="str">
        <f t="shared" si="1"/>
        <v>tabletop games</v>
      </c>
      <c r="S10" s="12">
        <f t="shared" si="2"/>
        <v>41660.708530092597</v>
      </c>
      <c r="T10" s="12">
        <f t="shared" si="3"/>
        <v>41691.75</v>
      </c>
    </row>
    <row r="11" spans="1:20" ht="48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>E11/D11</f>
        <v>18.670999999999999</v>
      </c>
      <c r="P11" s="7">
        <f>E11/L11</f>
        <v>90.635922330097088</v>
      </c>
      <c r="Q11" t="str">
        <f t="shared" si="0"/>
        <v>games</v>
      </c>
      <c r="R11" t="str">
        <f t="shared" si="1"/>
        <v>tabletop games</v>
      </c>
      <c r="S11" s="12">
        <f t="shared" si="2"/>
        <v>42702.804814814815</v>
      </c>
      <c r="T11" s="12">
        <f t="shared" si="3"/>
        <v>42712.804814814815</v>
      </c>
    </row>
    <row r="12" spans="1:20" ht="48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>E12/D12</f>
        <v>18.569700000000001</v>
      </c>
      <c r="P12" s="7">
        <f>E12/L12</f>
        <v>149.03451043338683</v>
      </c>
      <c r="Q12" t="str">
        <f t="shared" si="0"/>
        <v>games</v>
      </c>
      <c r="R12" t="str">
        <f t="shared" si="1"/>
        <v>tabletop games</v>
      </c>
      <c r="S12" s="12">
        <f t="shared" si="2"/>
        <v>41319.349988425929</v>
      </c>
      <c r="T12" s="12">
        <f t="shared" si="3"/>
        <v>41359.349988425929</v>
      </c>
    </row>
    <row r="13" spans="1:20" ht="48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>E13/D13</f>
        <v>18.016400000000001</v>
      </c>
      <c r="P13" s="7">
        <f>E13/L13</f>
        <v>49.934589800443462</v>
      </c>
      <c r="Q13" t="str">
        <f t="shared" si="0"/>
        <v>games</v>
      </c>
      <c r="R13" t="str">
        <f t="shared" si="1"/>
        <v>tabletop games</v>
      </c>
      <c r="S13" s="12">
        <f t="shared" si="2"/>
        <v>42776.704432870371</v>
      </c>
      <c r="T13" s="12">
        <f t="shared" si="3"/>
        <v>42801.208333333328</v>
      </c>
    </row>
    <row r="14" spans="1:20" ht="48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>E14/D14</f>
        <v>17.052499999999998</v>
      </c>
      <c r="P14" s="7">
        <f>E14/L14</f>
        <v>68.815577078288939</v>
      </c>
      <c r="Q14" t="str">
        <f t="shared" si="0"/>
        <v>technology</v>
      </c>
      <c r="R14" t="str">
        <f t="shared" si="1"/>
        <v>hardware</v>
      </c>
      <c r="S14" s="12">
        <f t="shared" si="2"/>
        <v>42548.269861111112</v>
      </c>
      <c r="T14" s="12">
        <f t="shared" si="3"/>
        <v>42593.269861111112</v>
      </c>
    </row>
    <row r="15" spans="1:20" ht="48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>E15/D15</f>
        <v>16.783738373837384</v>
      </c>
      <c r="P15" s="7">
        <f>E15/L15</f>
        <v>20.465926829268295</v>
      </c>
      <c r="Q15" t="str">
        <f t="shared" si="0"/>
        <v>technology</v>
      </c>
      <c r="R15" t="str">
        <f t="shared" si="1"/>
        <v>hardware</v>
      </c>
      <c r="S15" s="12">
        <f t="shared" si="2"/>
        <v>41450.681574074071</v>
      </c>
      <c r="T15" s="12">
        <f t="shared" si="3"/>
        <v>41480.681574074071</v>
      </c>
    </row>
    <row r="16" spans="1:20" ht="48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>E16/D16</f>
        <v>14.62</v>
      </c>
      <c r="P16" s="7">
        <f>E16/L16</f>
        <v>40.762081784386616</v>
      </c>
      <c r="Q16" t="str">
        <f t="shared" si="0"/>
        <v>technology</v>
      </c>
      <c r="R16" t="str">
        <f t="shared" si="1"/>
        <v>hardware</v>
      </c>
      <c r="S16" s="12">
        <f t="shared" si="2"/>
        <v>41493.543958333335</v>
      </c>
      <c r="T16" s="12">
        <f t="shared" si="3"/>
        <v>41523.791666666664</v>
      </c>
    </row>
    <row r="17" spans="1:20" ht="48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>E17/D17</f>
        <v>14.604850000000001</v>
      </c>
      <c r="P17" s="7">
        <f>E17/L17</f>
        <v>134.3592456301748</v>
      </c>
      <c r="Q17" t="str">
        <f t="shared" si="0"/>
        <v>technology</v>
      </c>
      <c r="R17" t="str">
        <f t="shared" si="1"/>
        <v>wearables</v>
      </c>
      <c r="S17" s="12">
        <f t="shared" si="2"/>
        <v>42199.651319444441</v>
      </c>
      <c r="T17" s="12">
        <f t="shared" si="3"/>
        <v>42235.651319444441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>E18/D18</f>
        <v>14.355717142857143</v>
      </c>
      <c r="P18" s="7">
        <f>E18/L18</f>
        <v>74.107684365781708</v>
      </c>
      <c r="Q18" t="str">
        <f t="shared" si="0"/>
        <v>technology</v>
      </c>
      <c r="R18" t="str">
        <f t="shared" si="1"/>
        <v>hardware</v>
      </c>
      <c r="S18" s="12">
        <f t="shared" si="2"/>
        <v>41326.987974537034</v>
      </c>
      <c r="T18" s="12">
        <f t="shared" si="3"/>
        <v>41356.94630787037</v>
      </c>
    </row>
    <row r="19" spans="1:20" ht="48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>E19/D19</f>
        <v>13.794206249999998</v>
      </c>
      <c r="P19" s="7">
        <f>E19/L19</f>
        <v>31.820544982698959</v>
      </c>
      <c r="Q19" t="str">
        <f t="shared" si="0"/>
        <v>technology</v>
      </c>
      <c r="R19" t="str">
        <f t="shared" si="1"/>
        <v>space exploration</v>
      </c>
      <c r="S19" s="12">
        <f t="shared" si="2"/>
        <v>41144.42155092593</v>
      </c>
      <c r="T19" s="12">
        <f t="shared" si="3"/>
        <v>41165.42155092593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>E20/D20</f>
        <v>13.600976000000001</v>
      </c>
      <c r="P20" s="7">
        <f>E20/L20</f>
        <v>53.865251485148519</v>
      </c>
      <c r="Q20" t="str">
        <f t="shared" si="0"/>
        <v>games</v>
      </c>
      <c r="R20" t="str">
        <f t="shared" si="1"/>
        <v>tabletop games</v>
      </c>
      <c r="S20" s="12">
        <f t="shared" si="2"/>
        <v>41569.575613425928</v>
      </c>
      <c r="T20" s="12">
        <f t="shared" si="3"/>
        <v>41605.126388888886</v>
      </c>
    </row>
    <row r="21" spans="1:20" ht="48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>E21/D21</f>
        <v>13.566000000000001</v>
      </c>
      <c r="P21" s="7">
        <f>E21/L21</f>
        <v>14.370762711864407</v>
      </c>
      <c r="Q21" t="str">
        <f t="shared" si="0"/>
        <v>games</v>
      </c>
      <c r="R21" t="str">
        <f t="shared" si="1"/>
        <v>tabletop games</v>
      </c>
      <c r="S21" s="12">
        <f t="shared" si="2"/>
        <v>42315.699490740735</v>
      </c>
      <c r="T21" s="12">
        <f t="shared" si="3"/>
        <v>42345.699490740735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>E22/D22</f>
        <v>12.5375</v>
      </c>
      <c r="P22" s="7">
        <f>E22/L22</f>
        <v>27.861111111111111</v>
      </c>
      <c r="Q22" t="str">
        <f t="shared" si="0"/>
        <v>music</v>
      </c>
      <c r="R22" t="str">
        <f t="shared" si="1"/>
        <v>pop</v>
      </c>
      <c r="S22" s="12">
        <f t="shared" si="2"/>
        <v>42459.693865740745</v>
      </c>
      <c r="T22" s="12">
        <f t="shared" si="3"/>
        <v>42490.915972222225</v>
      </c>
    </row>
    <row r="23" spans="1:20" ht="48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>E23/D23</f>
        <v>12.121296000000001</v>
      </c>
      <c r="P23" s="7">
        <f>E23/L23</f>
        <v>27.226630727762803</v>
      </c>
      <c r="Q23" t="str">
        <f t="shared" si="0"/>
        <v>games</v>
      </c>
      <c r="R23" t="str">
        <f t="shared" si="1"/>
        <v>tabletop games</v>
      </c>
      <c r="S23" s="12">
        <f t="shared" si="2"/>
        <v>41423.910891203705</v>
      </c>
      <c r="T23" s="12">
        <f t="shared" si="3"/>
        <v>41450.208333333336</v>
      </c>
    </row>
    <row r="24" spans="1:20" ht="48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>E24/D24</f>
        <v>11.8161422</v>
      </c>
      <c r="P24" s="7">
        <f>E24/L24</f>
        <v>29.187190495010373</v>
      </c>
      <c r="Q24" t="str">
        <f t="shared" si="0"/>
        <v>publishing</v>
      </c>
      <c r="R24" t="str">
        <f t="shared" si="1"/>
        <v>radio &amp; podcasts</v>
      </c>
      <c r="S24" s="12">
        <f t="shared" si="2"/>
        <v>41394.871678240743</v>
      </c>
      <c r="T24" s="12">
        <f t="shared" si="3"/>
        <v>41408.871678240743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>E25/D25</f>
        <v>11.744899999999999</v>
      </c>
      <c r="P25" s="7">
        <f>E25/L25</f>
        <v>81.561805555555551</v>
      </c>
      <c r="Q25" t="str">
        <f t="shared" si="0"/>
        <v>games</v>
      </c>
      <c r="R25" t="str">
        <f t="shared" si="1"/>
        <v>tabletop games</v>
      </c>
      <c r="S25" s="12">
        <f t="shared" si="2"/>
        <v>42202.278194444443</v>
      </c>
      <c r="T25" s="12">
        <f t="shared" si="3"/>
        <v>42232.278194444443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>E26/D26</f>
        <v>11.65</v>
      </c>
      <c r="P26" s="7">
        <f>E26/L26</f>
        <v>41.607142857142854</v>
      </c>
      <c r="Q26" t="str">
        <f t="shared" si="0"/>
        <v>games</v>
      </c>
      <c r="R26" t="str">
        <f t="shared" si="1"/>
        <v>tabletop games</v>
      </c>
      <c r="S26" s="12">
        <f t="shared" si="2"/>
        <v>42710.824618055558</v>
      </c>
      <c r="T26" s="12">
        <f t="shared" si="3"/>
        <v>42740.824618055558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>E27/D27</f>
        <v>11.318</v>
      </c>
      <c r="P27" s="7">
        <f>E27/L27</f>
        <v>80.727532097004286</v>
      </c>
      <c r="Q27" t="str">
        <f t="shared" si="0"/>
        <v>technology</v>
      </c>
      <c r="R27" t="str">
        <f t="shared" si="1"/>
        <v>hardware</v>
      </c>
      <c r="S27" s="12">
        <f t="shared" si="2"/>
        <v>41324.193298611113</v>
      </c>
      <c r="T27" s="12">
        <f t="shared" si="3"/>
        <v>41384.151631944449</v>
      </c>
    </row>
    <row r="28" spans="1:20" ht="48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>E28/D28</f>
        <v>11.053811999999999</v>
      </c>
      <c r="P28" s="7">
        <f>E28/L28</f>
        <v>67.690214329454989</v>
      </c>
      <c r="Q28" t="str">
        <f t="shared" si="0"/>
        <v>technology</v>
      </c>
      <c r="R28" t="str">
        <f t="shared" si="1"/>
        <v>hardware</v>
      </c>
      <c r="S28" s="12">
        <f t="shared" si="2"/>
        <v>41148.194641203707</v>
      </c>
      <c r="T28" s="12">
        <f t="shared" si="3"/>
        <v>41188.165972222225</v>
      </c>
    </row>
    <row r="29" spans="1:20" ht="48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>E29/D29</f>
        <v>10.812401666666668</v>
      </c>
      <c r="P29" s="7">
        <f>E29/L29</f>
        <v>40.070667078443485</v>
      </c>
      <c r="Q29" t="str">
        <f t="shared" si="0"/>
        <v>games</v>
      </c>
      <c r="R29" t="str">
        <f t="shared" si="1"/>
        <v>tabletop games</v>
      </c>
      <c r="S29" s="12">
        <f t="shared" si="2"/>
        <v>42691.8512037037</v>
      </c>
      <c r="T29" s="12">
        <f t="shared" si="3"/>
        <v>42719.958333333328</v>
      </c>
    </row>
    <row r="30" spans="1:20" ht="48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>E30/D30</f>
        <v>10.2684514</v>
      </c>
      <c r="P30" s="7">
        <f>E30/L30</f>
        <v>1323.2540463917526</v>
      </c>
      <c r="Q30" t="str">
        <f t="shared" si="0"/>
        <v>technology</v>
      </c>
      <c r="R30" t="str">
        <f t="shared" si="1"/>
        <v>hardware</v>
      </c>
      <c r="S30" s="12">
        <f t="shared" si="2"/>
        <v>41039.225601851853</v>
      </c>
      <c r="T30" s="12">
        <f t="shared" si="3"/>
        <v>41072.291666666664</v>
      </c>
    </row>
    <row r="31" spans="1:20" ht="48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>E31/D31</f>
        <v>10.146425000000001</v>
      </c>
      <c r="P31" s="7">
        <f>E31/L31</f>
        <v>56.970381807973048</v>
      </c>
      <c r="Q31" t="str">
        <f t="shared" si="0"/>
        <v>games</v>
      </c>
      <c r="R31" t="str">
        <f t="shared" si="1"/>
        <v>tabletop games</v>
      </c>
      <c r="S31" s="12">
        <f t="shared" si="2"/>
        <v>42068.209097222221</v>
      </c>
      <c r="T31" s="12">
        <f t="shared" si="3"/>
        <v>42097.165972222225</v>
      </c>
    </row>
    <row r="32" spans="1:20" ht="48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>E32/D32</f>
        <v>9.7813466666666677</v>
      </c>
      <c r="P32" s="7">
        <f>E32/L32</f>
        <v>21.640147492625371</v>
      </c>
      <c r="Q32" t="str">
        <f t="shared" si="0"/>
        <v>technology</v>
      </c>
      <c r="R32" t="str">
        <f t="shared" si="1"/>
        <v>hardware</v>
      </c>
      <c r="S32" s="12">
        <f t="shared" si="2"/>
        <v>41316.120949074073</v>
      </c>
      <c r="T32" s="12">
        <f t="shared" si="3"/>
        <v>41346.833333333336</v>
      </c>
    </row>
    <row r="33" spans="1:20" ht="48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>E33/D33</f>
        <v>9.7511200000000002</v>
      </c>
      <c r="P33" s="7">
        <f>E33/L33</f>
        <v>426.93169877408059</v>
      </c>
      <c r="Q33" t="str">
        <f t="shared" si="0"/>
        <v>games</v>
      </c>
      <c r="R33" t="str">
        <f t="shared" si="1"/>
        <v>tabletop games</v>
      </c>
      <c r="S33" s="12">
        <f t="shared" si="2"/>
        <v>42677.005474537036</v>
      </c>
      <c r="T33" s="12">
        <f t="shared" si="3"/>
        <v>42707.0471412037</v>
      </c>
    </row>
    <row r="34" spans="1:20" ht="48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>E34/D34</f>
        <v>9.56</v>
      </c>
      <c r="P34" s="7">
        <f>E34/L34</f>
        <v>27.576923076923077</v>
      </c>
      <c r="Q34" t="str">
        <f t="shared" si="0"/>
        <v>technology</v>
      </c>
      <c r="R34" t="str">
        <f t="shared" si="1"/>
        <v>space exploration</v>
      </c>
      <c r="S34" s="12">
        <f t="shared" si="2"/>
        <v>42658.810277777782</v>
      </c>
      <c r="T34" s="12">
        <f t="shared" si="3"/>
        <v>42683.851944444439</v>
      </c>
    </row>
    <row r="35" spans="1:20" ht="48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>E35/D35</f>
        <v>9.5103109999999997</v>
      </c>
      <c r="P35" s="7">
        <f>E35/L35</f>
        <v>65.891300230946882</v>
      </c>
      <c r="Q35" t="str">
        <f t="shared" si="0"/>
        <v>games</v>
      </c>
      <c r="R35" t="str">
        <f t="shared" si="1"/>
        <v>tabletop games</v>
      </c>
      <c r="S35" s="12">
        <f t="shared" si="2"/>
        <v>42033.584016203706</v>
      </c>
      <c r="T35" s="12">
        <f t="shared" si="3"/>
        <v>42063.584016203706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>E36/D36</f>
        <v>9.4483338095238096</v>
      </c>
      <c r="P36" s="7">
        <f>E36/L36</f>
        <v>164.79651993355483</v>
      </c>
      <c r="Q36" t="str">
        <f t="shared" si="0"/>
        <v>games</v>
      </c>
      <c r="R36" t="str">
        <f t="shared" si="1"/>
        <v>tabletop games</v>
      </c>
      <c r="S36" s="12">
        <f t="shared" si="2"/>
        <v>41873.79184027778</v>
      </c>
      <c r="T36" s="12">
        <f t="shared" si="3"/>
        <v>41903.79184027778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>E37/D37</f>
        <v>9.2154220000000002</v>
      </c>
      <c r="P37" s="7">
        <f>E37/L37</f>
        <v>192.38876826722338</v>
      </c>
      <c r="Q37" t="str">
        <f t="shared" si="0"/>
        <v>technology</v>
      </c>
      <c r="R37" t="str">
        <f t="shared" si="1"/>
        <v>hardware</v>
      </c>
      <c r="S37" s="12">
        <f t="shared" si="2"/>
        <v>41312.88077546296</v>
      </c>
      <c r="T37" s="12">
        <f t="shared" si="3"/>
        <v>41342.88077546296</v>
      </c>
    </row>
    <row r="38" spans="1:20" ht="16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>E38/D38</f>
        <v>8.85</v>
      </c>
      <c r="P38" s="7">
        <f>E38/L38</f>
        <v>35.4</v>
      </c>
      <c r="Q38" t="str">
        <f t="shared" si="0"/>
        <v>photography</v>
      </c>
      <c r="R38" t="str">
        <f t="shared" si="1"/>
        <v>photobooks</v>
      </c>
      <c r="S38" s="12">
        <f t="shared" si="2"/>
        <v>42410.982002314813</v>
      </c>
      <c r="T38" s="12">
        <f t="shared" si="3"/>
        <v>42440.982002314813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>E39/D39</f>
        <v>8.7759999999999998</v>
      </c>
      <c r="P39" s="7">
        <f>E39/L39</f>
        <v>27.59748427672956</v>
      </c>
      <c r="Q39" t="str">
        <f t="shared" si="0"/>
        <v>technology</v>
      </c>
      <c r="R39" t="str">
        <f t="shared" si="1"/>
        <v>space exploration</v>
      </c>
      <c r="S39" s="12">
        <f t="shared" si="2"/>
        <v>41902.874432870369</v>
      </c>
      <c r="T39" s="12">
        <f t="shared" si="3"/>
        <v>41932.874432870369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>E40/D40</f>
        <v>8.1956399999999991</v>
      </c>
      <c r="P40" s="7">
        <f>E40/L40</f>
        <v>422.02059732234807</v>
      </c>
      <c r="Q40" t="str">
        <f t="shared" si="0"/>
        <v>technology</v>
      </c>
      <c r="R40" t="str">
        <f t="shared" si="1"/>
        <v>hardware</v>
      </c>
      <c r="S40" s="12">
        <f t="shared" si="2"/>
        <v>42347.358483796299</v>
      </c>
      <c r="T40" s="12">
        <f t="shared" si="3"/>
        <v>42380.958333333328</v>
      </c>
    </row>
    <row r="41" spans="1:20" ht="48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>E41/D41</f>
        <v>8.1918387755102042</v>
      </c>
      <c r="P41" s="7">
        <f>E41/L41</f>
        <v>152.62361216730039</v>
      </c>
      <c r="Q41" t="str">
        <f t="shared" si="0"/>
        <v>technology</v>
      </c>
      <c r="R41" t="str">
        <f t="shared" si="1"/>
        <v>hardware</v>
      </c>
      <c r="S41" s="12">
        <f t="shared" si="2"/>
        <v>41069.088506944441</v>
      </c>
      <c r="T41" s="12">
        <f t="shared" si="3"/>
        <v>41099.088506944441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>E42/D42</f>
        <v>8.0640000000000001</v>
      </c>
      <c r="P42" s="7">
        <f>E42/L42</f>
        <v>49.472392638036808</v>
      </c>
      <c r="Q42" t="str">
        <f t="shared" si="0"/>
        <v>games</v>
      </c>
      <c r="R42" t="str">
        <f t="shared" si="1"/>
        <v>tabletop games</v>
      </c>
      <c r="S42" s="12">
        <f t="shared" si="2"/>
        <v>42766.827546296292</v>
      </c>
      <c r="T42" s="12">
        <f t="shared" si="3"/>
        <v>42796.827546296292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>E43/D43</f>
        <v>8.0021100000000001</v>
      </c>
      <c r="P43" s="7">
        <f>E43/L43</f>
        <v>188.50671378091872</v>
      </c>
      <c r="Q43" t="str">
        <f t="shared" si="0"/>
        <v>technology</v>
      </c>
      <c r="R43" t="str">
        <f t="shared" si="1"/>
        <v>hardware</v>
      </c>
      <c r="S43" s="12">
        <f t="shared" si="2"/>
        <v>42473.604270833333</v>
      </c>
      <c r="T43" s="12">
        <f t="shared" si="3"/>
        <v>42527.709722222222</v>
      </c>
    </row>
    <row r="44" spans="1:20" ht="48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>E44/D44</f>
        <v>7.8805550000000002</v>
      </c>
      <c r="P44" s="7">
        <f>E44/L44</f>
        <v>176.200223588597</v>
      </c>
      <c r="Q44" t="str">
        <f t="shared" si="0"/>
        <v>technology</v>
      </c>
      <c r="R44" t="str">
        <f t="shared" si="1"/>
        <v>hardware</v>
      </c>
      <c r="S44" s="12">
        <f t="shared" si="2"/>
        <v>41730.584374999999</v>
      </c>
      <c r="T44" s="12">
        <f t="shared" si="3"/>
        <v>41760.584374999999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>E45/D45</f>
        <v>7.8608020000000005</v>
      </c>
      <c r="P45" s="7">
        <f>E45/L45</f>
        <v>71.592003642987251</v>
      </c>
      <c r="Q45" t="str">
        <f t="shared" si="0"/>
        <v>photography</v>
      </c>
      <c r="R45" t="str">
        <f t="shared" si="1"/>
        <v>photobooks</v>
      </c>
      <c r="S45" s="12">
        <f t="shared" si="2"/>
        <v>41759.923101851848</v>
      </c>
      <c r="T45" s="12">
        <f t="shared" si="3"/>
        <v>41789.923101851848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>E46/D46</f>
        <v>7.7949999999999999</v>
      </c>
      <c r="P46" s="7">
        <f>E46/L46</f>
        <v>37.11904761904762</v>
      </c>
      <c r="Q46" t="str">
        <f t="shared" si="0"/>
        <v>games</v>
      </c>
      <c r="R46" t="str">
        <f t="shared" si="1"/>
        <v>tabletop games</v>
      </c>
      <c r="S46" s="12">
        <f t="shared" si="2"/>
        <v>42759.724768518514</v>
      </c>
      <c r="T46" s="12">
        <f t="shared" si="3"/>
        <v>42780.724768518514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>E47/D47</f>
        <v>7.2024800000000004</v>
      </c>
      <c r="P47" s="7">
        <f>E47/L47</f>
        <v>107.82155688622754</v>
      </c>
      <c r="Q47" t="str">
        <f t="shared" si="0"/>
        <v>games</v>
      </c>
      <c r="R47" t="str">
        <f t="shared" si="1"/>
        <v>tabletop games</v>
      </c>
      <c r="S47" s="12">
        <f t="shared" si="2"/>
        <v>42725.869363425925</v>
      </c>
      <c r="T47" s="12">
        <f t="shared" si="3"/>
        <v>42745.915972222225</v>
      </c>
    </row>
    <row r="48" spans="1:20" ht="32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>E48/D48</f>
        <v>7.0418124999999998</v>
      </c>
      <c r="P48" s="7">
        <f>E48/L48</f>
        <v>39.066920943134534</v>
      </c>
      <c r="Q48" t="str">
        <f t="shared" si="0"/>
        <v>music</v>
      </c>
      <c r="R48" t="str">
        <f t="shared" si="1"/>
        <v>electronic music</v>
      </c>
      <c r="S48" s="12">
        <f t="shared" si="2"/>
        <v>41184.849166666667</v>
      </c>
      <c r="T48" s="12">
        <f t="shared" si="3"/>
        <v>41214.849166666667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>E49/D49</f>
        <v>6.9894800000000004</v>
      </c>
      <c r="P49" s="7">
        <f>E49/L49</f>
        <v>842.10602409638557</v>
      </c>
      <c r="Q49" t="str">
        <f t="shared" si="0"/>
        <v>technology</v>
      </c>
      <c r="R49" t="str">
        <f t="shared" si="1"/>
        <v>hardware</v>
      </c>
      <c r="S49" s="12">
        <f t="shared" si="2"/>
        <v>42394.580740740741</v>
      </c>
      <c r="T49" s="12">
        <f t="shared" si="3"/>
        <v>42441.208333333328</v>
      </c>
    </row>
    <row r="50" spans="1:20" ht="48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>E50/D50</f>
        <v>6.7447999999999997</v>
      </c>
      <c r="P50" s="7">
        <f>E50/L50</f>
        <v>70.848739495798313</v>
      </c>
      <c r="Q50" t="str">
        <f t="shared" si="0"/>
        <v>technology</v>
      </c>
      <c r="R50" t="str">
        <f t="shared" si="1"/>
        <v>hardware</v>
      </c>
      <c r="S50" s="12">
        <f t="shared" si="2"/>
        <v>41201.012083333335</v>
      </c>
      <c r="T50" s="12">
        <f t="shared" si="3"/>
        <v>41231.053749999999</v>
      </c>
    </row>
    <row r="51" spans="1:20" ht="32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>E51/D51</f>
        <v>6.6155466666666669</v>
      </c>
      <c r="P51" s="7">
        <f>E51/L51</f>
        <v>43.333275109170302</v>
      </c>
      <c r="Q51" t="str">
        <f t="shared" si="0"/>
        <v>publishing</v>
      </c>
      <c r="R51" t="str">
        <f t="shared" si="1"/>
        <v>radio &amp; podcasts</v>
      </c>
      <c r="S51" s="12">
        <f t="shared" si="2"/>
        <v>40766.041921296295</v>
      </c>
      <c r="T51" s="12">
        <f t="shared" si="3"/>
        <v>40796.041921296295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>E52/D52</f>
        <v>6.6139999999999999</v>
      </c>
      <c r="P52" s="7">
        <f>E52/L52</f>
        <v>21.900662251655628</v>
      </c>
      <c r="Q52" t="str">
        <f t="shared" si="0"/>
        <v>technology</v>
      </c>
      <c r="R52" t="str">
        <f t="shared" si="1"/>
        <v>space exploration</v>
      </c>
      <c r="S52" s="12">
        <f t="shared" si="2"/>
        <v>41150.902187499996</v>
      </c>
      <c r="T52" s="12">
        <f t="shared" si="3"/>
        <v>41165.165972222225</v>
      </c>
    </row>
    <row r="53" spans="1:20" ht="48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>E53/D53</f>
        <v>6.4666666666666668</v>
      </c>
      <c r="P53" s="7">
        <f>E53/L53</f>
        <v>21.555555555555557</v>
      </c>
      <c r="Q53" t="str">
        <f t="shared" si="0"/>
        <v>technology</v>
      </c>
      <c r="R53" t="str">
        <f t="shared" si="1"/>
        <v>space exploration</v>
      </c>
      <c r="S53" s="12">
        <f t="shared" si="2"/>
        <v>42304.829409722224</v>
      </c>
      <c r="T53" s="12">
        <f t="shared" si="3"/>
        <v>42334.871076388896</v>
      </c>
    </row>
    <row r="54" spans="1:20" ht="48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>E54/D54</f>
        <v>6.3613999999999997</v>
      </c>
      <c r="P54" s="7">
        <f>E54/L54</f>
        <v>94.103550295857985</v>
      </c>
      <c r="Q54" t="str">
        <f t="shared" si="0"/>
        <v>games</v>
      </c>
      <c r="R54" t="str">
        <f t="shared" si="1"/>
        <v>tabletop games</v>
      </c>
      <c r="S54" s="12">
        <f t="shared" si="2"/>
        <v>42505.936678240745</v>
      </c>
      <c r="T54" s="12">
        <f t="shared" si="3"/>
        <v>42540.958333333328</v>
      </c>
    </row>
    <row r="55" spans="1:20" ht="48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>E55/D55</f>
        <v>5.8535000000000004</v>
      </c>
      <c r="P55" s="7">
        <f>E55/L55</f>
        <v>222.99047619047619</v>
      </c>
      <c r="Q55" t="str">
        <f t="shared" si="0"/>
        <v>technology</v>
      </c>
      <c r="R55" t="str">
        <f t="shared" si="1"/>
        <v>hardware</v>
      </c>
      <c r="S55" s="12">
        <f t="shared" si="2"/>
        <v>41099.966944444444</v>
      </c>
      <c r="T55" s="12">
        <f t="shared" si="3"/>
        <v>41134.125</v>
      </c>
    </row>
    <row r="56" spans="1:20" ht="48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>E56/D56</f>
        <v>5.7907999999999999</v>
      </c>
      <c r="P56" s="7">
        <f>E56/L56</f>
        <v>61.375728669846318</v>
      </c>
      <c r="Q56" t="str">
        <f t="shared" si="0"/>
        <v>technology</v>
      </c>
      <c r="R56" t="str">
        <f t="shared" si="1"/>
        <v>hardware</v>
      </c>
      <c r="S56" s="12">
        <f t="shared" si="2"/>
        <v>42557.792453703703</v>
      </c>
      <c r="T56" s="12">
        <f t="shared" si="3"/>
        <v>42587.792453703703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>E57/D57</f>
        <v>5.5877142857142861</v>
      </c>
      <c r="P57" s="7">
        <f>E57/L57</f>
        <v>58.379104477611939</v>
      </c>
      <c r="Q57" t="str">
        <f t="shared" si="0"/>
        <v>photography</v>
      </c>
      <c r="R57" t="str">
        <f t="shared" si="1"/>
        <v>photobooks</v>
      </c>
      <c r="S57" s="12">
        <f t="shared" si="2"/>
        <v>42741.684479166666</v>
      </c>
      <c r="T57" s="12">
        <f t="shared" si="3"/>
        <v>42771.684479166666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>E58/D58</f>
        <v>5.4334915642458101</v>
      </c>
      <c r="P58" s="7">
        <f>E58/L58</f>
        <v>116.35303146309367</v>
      </c>
      <c r="Q58" t="str">
        <f t="shared" si="0"/>
        <v>technology</v>
      </c>
      <c r="R58" t="str">
        <f t="shared" si="1"/>
        <v>hardware</v>
      </c>
      <c r="S58" s="12">
        <f t="shared" si="2"/>
        <v>41803.880659722221</v>
      </c>
      <c r="T58" s="12">
        <f t="shared" si="3"/>
        <v>41843.880659722221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>E59/D59</f>
        <v>5.4215</v>
      </c>
      <c r="P59" s="7">
        <f>E59/L59</f>
        <v>41.228136882129277</v>
      </c>
      <c r="Q59" t="str">
        <f t="shared" si="0"/>
        <v>games</v>
      </c>
      <c r="R59" t="str">
        <f t="shared" si="1"/>
        <v>tabletop games</v>
      </c>
      <c r="S59" s="12">
        <f t="shared" si="2"/>
        <v>42163.625787037032</v>
      </c>
      <c r="T59" s="12">
        <f t="shared" si="3"/>
        <v>42191.125</v>
      </c>
    </row>
    <row r="60" spans="1:20" ht="48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>E60/D60</f>
        <v>5.3737000000000004</v>
      </c>
      <c r="P60" s="7">
        <f>E60/L60</f>
        <v>61.203872437357631</v>
      </c>
      <c r="Q60" t="str">
        <f t="shared" si="0"/>
        <v>games</v>
      </c>
      <c r="R60" t="str">
        <f t="shared" si="1"/>
        <v>tabletop games</v>
      </c>
      <c r="S60" s="12">
        <f t="shared" si="2"/>
        <v>42425.757986111115</v>
      </c>
      <c r="T60" s="12">
        <f t="shared" si="3"/>
        <v>42455.716319444444</v>
      </c>
    </row>
    <row r="61" spans="1:20" ht="32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>E61/D61</f>
        <v>5.3710714285714287</v>
      </c>
      <c r="P61" s="7">
        <f>E61/L61</f>
        <v>22.116176470588236</v>
      </c>
      <c r="Q61" t="str">
        <f t="shared" si="0"/>
        <v>games</v>
      </c>
      <c r="R61" t="str">
        <f t="shared" si="1"/>
        <v>tabletop games</v>
      </c>
      <c r="S61" s="12">
        <f t="shared" si="2"/>
        <v>42371.617164351846</v>
      </c>
      <c r="T61" s="12">
        <f t="shared" si="3"/>
        <v>42401.617164351846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>E62/D62</f>
        <v>5.2609431428571432</v>
      </c>
      <c r="P62" s="7">
        <f>E62/L62</f>
        <v>54.883162444113267</v>
      </c>
      <c r="Q62" t="str">
        <f t="shared" si="0"/>
        <v>food</v>
      </c>
      <c r="R62" t="str">
        <f t="shared" si="1"/>
        <v>small batch</v>
      </c>
      <c r="S62" s="12">
        <f t="shared" si="2"/>
        <v>41842.917129629634</v>
      </c>
      <c r="T62" s="12">
        <f t="shared" si="3"/>
        <v>41877.917129629634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>E63/D63</f>
        <v>5.2416666666666663</v>
      </c>
      <c r="P63" s="7">
        <f>E63/L63</f>
        <v>44.171348314606739</v>
      </c>
      <c r="Q63" t="str">
        <f t="shared" si="0"/>
        <v>games</v>
      </c>
      <c r="R63" t="str">
        <f t="shared" si="1"/>
        <v>tabletop games</v>
      </c>
      <c r="S63" s="12">
        <f t="shared" si="2"/>
        <v>41879.900752314818</v>
      </c>
      <c r="T63" s="12">
        <f t="shared" si="3"/>
        <v>41914.900752314818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>E64/D64</f>
        <v>5.2073254999999996</v>
      </c>
      <c r="P64" s="7">
        <f>E64/L64</f>
        <v>48.104623556581984</v>
      </c>
      <c r="Q64" t="str">
        <f t="shared" si="0"/>
        <v>food</v>
      </c>
      <c r="R64" t="str">
        <f t="shared" si="1"/>
        <v>small batch</v>
      </c>
      <c r="S64" s="12">
        <f t="shared" si="2"/>
        <v>41666.924710648149</v>
      </c>
      <c r="T64" s="12">
        <f t="shared" si="3"/>
        <v>41706.924710648149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>E65/D65</f>
        <v>5.0780000000000003</v>
      </c>
      <c r="P65" s="7">
        <f>E65/L65</f>
        <v>101.56</v>
      </c>
      <c r="Q65" t="str">
        <f t="shared" si="0"/>
        <v>technology</v>
      </c>
      <c r="R65" t="str">
        <f t="shared" si="1"/>
        <v>hardware</v>
      </c>
      <c r="S65" s="12">
        <f t="shared" si="2"/>
        <v>42289.957175925927</v>
      </c>
      <c r="T65" s="12">
        <f t="shared" si="3"/>
        <v>42319.998842592591</v>
      </c>
    </row>
    <row r="66" spans="1:20" ht="48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>E66/D66</f>
        <v>5.0620938628158845</v>
      </c>
      <c r="P66" s="7">
        <f>E66/L66</f>
        <v>36.326424870466319</v>
      </c>
      <c r="Q66" t="str">
        <f t="shared" si="0"/>
        <v>technology</v>
      </c>
      <c r="R66" t="str">
        <f t="shared" si="1"/>
        <v>hardware</v>
      </c>
      <c r="S66" s="12">
        <f t="shared" si="2"/>
        <v>42661.176817129628</v>
      </c>
      <c r="T66" s="12">
        <f t="shared" si="3"/>
        <v>42715.207638888889</v>
      </c>
    </row>
    <row r="67" spans="1:20" ht="48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>E67/D67</f>
        <v>5.0324999999999998</v>
      </c>
      <c r="P67" s="7">
        <f>E67/L67</f>
        <v>68.625</v>
      </c>
      <c r="Q67" t="str">
        <f t="shared" ref="Q67:Q130" si="4">LEFT(N67, SEARCH("/",N67)-1)</f>
        <v>games</v>
      </c>
      <c r="R67" t="str">
        <f t="shared" ref="R67:R130" si="5">RIGHT(N67,LEN(N67)-SEARCH("/",N67,1))</f>
        <v>tabletop games</v>
      </c>
      <c r="S67" s="12">
        <f t="shared" ref="S67:S130" si="6">(((J67/60)/60)/24)+DATE(1970,1,1)</f>
        <v>42467.788194444445</v>
      </c>
      <c r="T67" s="12">
        <f t="shared" ref="T67:T130" si="7">(((I67/60)/60)/24)+DATE(1970,1,1)</f>
        <v>42481.916666666672</v>
      </c>
    </row>
    <row r="68" spans="1:20" ht="48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>E68/D68</f>
        <v>4.9652000000000003</v>
      </c>
      <c r="P68" s="7">
        <f>E68/L68</f>
        <v>51.720833333333331</v>
      </c>
      <c r="Q68" t="str">
        <f t="shared" si="4"/>
        <v>music</v>
      </c>
      <c r="R68" t="str">
        <f t="shared" si="5"/>
        <v>rock</v>
      </c>
      <c r="S68" s="12">
        <f t="shared" si="6"/>
        <v>41399.99622685185</v>
      </c>
      <c r="T68" s="12">
        <f t="shared" si="7"/>
        <v>41420.99622685185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>E69/D69</f>
        <v>4.9580000000000002</v>
      </c>
      <c r="P69" s="7">
        <f>E69/L69</f>
        <v>25.091093117408906</v>
      </c>
      <c r="Q69" t="str">
        <f t="shared" si="4"/>
        <v>games</v>
      </c>
      <c r="R69" t="str">
        <f t="shared" si="5"/>
        <v>tabletop games</v>
      </c>
      <c r="S69" s="12">
        <f t="shared" si="6"/>
        <v>41806.794074074074</v>
      </c>
      <c r="T69" s="12">
        <f t="shared" si="7"/>
        <v>41839.125</v>
      </c>
    </row>
    <row r="70" spans="1:20" ht="48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>E70/D70</f>
        <v>4.9491375</v>
      </c>
      <c r="P70" s="7">
        <f>E70/L70</f>
        <v>173.57781674704077</v>
      </c>
      <c r="Q70" t="str">
        <f t="shared" si="4"/>
        <v>technology</v>
      </c>
      <c r="R70" t="str">
        <f t="shared" si="5"/>
        <v>hardware</v>
      </c>
      <c r="S70" s="12">
        <f t="shared" si="6"/>
        <v>42499.960810185185</v>
      </c>
      <c r="T70" s="12">
        <f t="shared" si="7"/>
        <v>42559.960810185185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>E71/D71</f>
        <v>4.9321000000000002</v>
      </c>
      <c r="P71" s="7">
        <f>E71/L71</f>
        <v>69.760961810466767</v>
      </c>
      <c r="Q71" t="str">
        <f t="shared" si="4"/>
        <v>technology</v>
      </c>
      <c r="R71" t="str">
        <f t="shared" si="5"/>
        <v>hardware</v>
      </c>
      <c r="S71" s="12">
        <f t="shared" si="6"/>
        <v>42198.676655092597</v>
      </c>
      <c r="T71" s="12">
        <f t="shared" si="7"/>
        <v>42223.676655092597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>E72/D72</f>
        <v>4.8927777777777779</v>
      </c>
      <c r="P72" s="7">
        <f>E72/L72</f>
        <v>31.566308243727597</v>
      </c>
      <c r="Q72" t="str">
        <f t="shared" si="4"/>
        <v>games</v>
      </c>
      <c r="R72" t="str">
        <f t="shared" si="5"/>
        <v>tabletop games</v>
      </c>
      <c r="S72" s="12">
        <f t="shared" si="6"/>
        <v>42745.365474537044</v>
      </c>
      <c r="T72" s="12">
        <f t="shared" si="7"/>
        <v>42775.208333333328</v>
      </c>
    </row>
    <row r="73" spans="1:20" ht="48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>E73/D73</f>
        <v>4.8490975000000001</v>
      </c>
      <c r="P73" s="7">
        <f>E73/L73</f>
        <v>108.96848314606741</v>
      </c>
      <c r="Q73" t="str">
        <f t="shared" si="4"/>
        <v>technology</v>
      </c>
      <c r="R73" t="str">
        <f t="shared" si="5"/>
        <v>hardware</v>
      </c>
      <c r="S73" s="12">
        <f t="shared" si="6"/>
        <v>42605.70857638889</v>
      </c>
      <c r="T73" s="12">
        <f t="shared" si="7"/>
        <v>42635.70857638889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>E74/D74</f>
        <v>4.8402000000000003</v>
      </c>
      <c r="P74" s="7">
        <f>E74/L74</f>
        <v>82.316326530612244</v>
      </c>
      <c r="Q74" t="str">
        <f t="shared" si="4"/>
        <v>photography</v>
      </c>
      <c r="R74" t="str">
        <f t="shared" si="5"/>
        <v>photobooks</v>
      </c>
      <c r="S74" s="12">
        <f t="shared" si="6"/>
        <v>42391.475289351853</v>
      </c>
      <c r="T74" s="12">
        <f t="shared" si="7"/>
        <v>42415.625</v>
      </c>
    </row>
    <row r="75" spans="1:20" ht="48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>E75/D75</f>
        <v>4.7327000000000004</v>
      </c>
      <c r="P75" s="7">
        <f>E75/L75</f>
        <v>278.39411764705881</v>
      </c>
      <c r="Q75" t="str">
        <f t="shared" si="4"/>
        <v>technology</v>
      </c>
      <c r="R75" t="str">
        <f t="shared" si="5"/>
        <v>hardware</v>
      </c>
      <c r="S75" s="12">
        <f t="shared" si="6"/>
        <v>42115.071504629625</v>
      </c>
      <c r="T75" s="12">
        <f t="shared" si="7"/>
        <v>42155.071504629625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>E76/D76</f>
        <v>4.5979999999999999</v>
      </c>
      <c r="P76" s="7">
        <f>E76/L76</f>
        <v>11.67005076142132</v>
      </c>
      <c r="Q76" t="str">
        <f t="shared" si="4"/>
        <v>games</v>
      </c>
      <c r="R76" t="str">
        <f t="shared" si="5"/>
        <v>tabletop games</v>
      </c>
      <c r="S76" s="12">
        <f t="shared" si="6"/>
        <v>42752.647777777776</v>
      </c>
      <c r="T76" s="12">
        <f t="shared" si="7"/>
        <v>42759.647777777776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>E77/D77</f>
        <v>4.577466666666667</v>
      </c>
      <c r="P77" s="7">
        <f>E77/L77</f>
        <v>23.275254237288134</v>
      </c>
      <c r="Q77" t="str">
        <f t="shared" si="4"/>
        <v>theater</v>
      </c>
      <c r="R77" t="str">
        <f t="shared" si="5"/>
        <v>spaces</v>
      </c>
      <c r="S77" s="12">
        <f t="shared" si="6"/>
        <v>41885.478842592594</v>
      </c>
      <c r="T77" s="12">
        <f t="shared" si="7"/>
        <v>41915.478842592594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>E78/D78</f>
        <v>4.5641449999999999</v>
      </c>
      <c r="P78" s="7">
        <f>E78/L78</f>
        <v>52.622732513451197</v>
      </c>
      <c r="Q78" t="str">
        <f t="shared" si="4"/>
        <v>publishing</v>
      </c>
      <c r="R78" t="str">
        <f t="shared" si="5"/>
        <v>radio &amp; podcasts</v>
      </c>
      <c r="S78" s="12">
        <f t="shared" si="6"/>
        <v>40959.734398148146</v>
      </c>
      <c r="T78" s="12">
        <f t="shared" si="7"/>
        <v>40990.125</v>
      </c>
    </row>
    <row r="79" spans="1:20" ht="48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>E79/D79</f>
        <v>4.5237333333333334</v>
      </c>
      <c r="P79" s="7">
        <f>E79/L79</f>
        <v>75.647714604236342</v>
      </c>
      <c r="Q79" t="str">
        <f t="shared" si="4"/>
        <v>games</v>
      </c>
      <c r="R79" t="str">
        <f t="shared" si="5"/>
        <v>tabletop games</v>
      </c>
      <c r="S79" s="12">
        <f t="shared" si="6"/>
        <v>42664.405925925923</v>
      </c>
      <c r="T79" s="12">
        <f t="shared" si="7"/>
        <v>42695.207638888889</v>
      </c>
    </row>
    <row r="80" spans="1:20" ht="48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>E80/D80</f>
        <v>4.288397837837838</v>
      </c>
      <c r="P80" s="7">
        <f>E80/L80</f>
        <v>64.816470588235291</v>
      </c>
      <c r="Q80" t="str">
        <f t="shared" si="4"/>
        <v>music</v>
      </c>
      <c r="R80" t="str">
        <f t="shared" si="5"/>
        <v>indie rock</v>
      </c>
      <c r="S80" s="12">
        <f t="shared" si="6"/>
        <v>41324.79415509259</v>
      </c>
      <c r="T80" s="12">
        <f t="shared" si="7"/>
        <v>41354.752488425926</v>
      </c>
    </row>
    <row r="81" spans="1:20" ht="48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>E81/D81</f>
        <v>4.2720000000000002</v>
      </c>
      <c r="P81" s="7">
        <f>E81/L81</f>
        <v>31.691394658753708</v>
      </c>
      <c r="Q81" t="str">
        <f t="shared" si="4"/>
        <v>food</v>
      </c>
      <c r="R81" t="str">
        <f t="shared" si="5"/>
        <v>small batch</v>
      </c>
      <c r="S81" s="12">
        <f t="shared" si="6"/>
        <v>42654.469826388886</v>
      </c>
      <c r="T81" s="12">
        <f t="shared" si="7"/>
        <v>42686.166666666672</v>
      </c>
    </row>
    <row r="82" spans="1:20" ht="32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>E82/D82</f>
        <v>4.24</v>
      </c>
      <c r="P82" s="7">
        <f>E82/L82</f>
        <v>21.2</v>
      </c>
      <c r="Q82" t="str">
        <f t="shared" si="4"/>
        <v>music</v>
      </c>
      <c r="R82" t="str">
        <f t="shared" si="5"/>
        <v>rock</v>
      </c>
      <c r="S82" s="12">
        <f t="shared" si="6"/>
        <v>42141.762800925921</v>
      </c>
      <c r="T82" s="12">
        <f t="shared" si="7"/>
        <v>42164.083333333328</v>
      </c>
    </row>
    <row r="83" spans="1:20" ht="48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>E83/D83</f>
        <v>4.2051249999999998</v>
      </c>
      <c r="P83" s="7">
        <f>E83/L83</f>
        <v>164.90686274509804</v>
      </c>
      <c r="Q83" t="str">
        <f t="shared" si="4"/>
        <v>technology</v>
      </c>
      <c r="R83" t="str">
        <f t="shared" si="5"/>
        <v>hardware</v>
      </c>
      <c r="S83" s="12">
        <f t="shared" si="6"/>
        <v>41424.27107638889</v>
      </c>
      <c r="T83" s="12">
        <f t="shared" si="7"/>
        <v>41456.75</v>
      </c>
    </row>
    <row r="84" spans="1:20" ht="48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>E84/D84</f>
        <v>4.1773333333333333</v>
      </c>
      <c r="P84" s="7">
        <f>E84/L84</f>
        <v>84.905149051490511</v>
      </c>
      <c r="Q84" t="str">
        <f t="shared" si="4"/>
        <v>photography</v>
      </c>
      <c r="R84" t="str">
        <f t="shared" si="5"/>
        <v>photobooks</v>
      </c>
      <c r="S84" s="12">
        <f t="shared" si="6"/>
        <v>42221.67432870371</v>
      </c>
      <c r="T84" s="12">
        <f t="shared" si="7"/>
        <v>42251.67432870371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>E85/D85</f>
        <v>4.1217692027666546</v>
      </c>
      <c r="P85" s="7">
        <f>E85/L85</f>
        <v>44.056420233463037</v>
      </c>
      <c r="Q85" t="str">
        <f t="shared" si="4"/>
        <v>games</v>
      </c>
      <c r="R85" t="str">
        <f t="shared" si="5"/>
        <v>tabletop games</v>
      </c>
      <c r="S85" s="12">
        <f t="shared" si="6"/>
        <v>42633.586122685185</v>
      </c>
      <c r="T85" s="12">
        <f t="shared" si="7"/>
        <v>42668.708333333328</v>
      </c>
    </row>
    <row r="86" spans="1:20" ht="48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>E86/D86</f>
        <v>4.0776923076923079</v>
      </c>
      <c r="P86" s="7">
        <f>E86/L86</f>
        <v>33.550632911392405</v>
      </c>
      <c r="Q86" t="str">
        <f t="shared" si="4"/>
        <v>games</v>
      </c>
      <c r="R86" t="str">
        <f t="shared" si="5"/>
        <v>tabletop games</v>
      </c>
      <c r="S86" s="12">
        <f t="shared" si="6"/>
        <v>41965.616655092599</v>
      </c>
      <c r="T86" s="12">
        <f t="shared" si="7"/>
        <v>41995.616655092599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>E87/D87</f>
        <v>4.077</v>
      </c>
      <c r="P87" s="7">
        <f>E87/L87</f>
        <v>81.949748743718587</v>
      </c>
      <c r="Q87" t="str">
        <f t="shared" si="4"/>
        <v>technology</v>
      </c>
      <c r="R87" t="str">
        <f t="shared" si="5"/>
        <v>space exploration</v>
      </c>
      <c r="S87" s="12">
        <f t="shared" si="6"/>
        <v>42184.874675925923</v>
      </c>
      <c r="T87" s="12">
        <f t="shared" si="7"/>
        <v>42228.083333333328</v>
      </c>
    </row>
    <row r="88" spans="1:20" ht="48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>E88/D88</f>
        <v>4.0357653061224488</v>
      </c>
      <c r="P88" s="7">
        <f>E88/L88</f>
        <v>82.396874999999994</v>
      </c>
      <c r="Q88" t="str">
        <f t="shared" si="4"/>
        <v>games</v>
      </c>
      <c r="R88" t="str">
        <f t="shared" si="5"/>
        <v>tabletop games</v>
      </c>
      <c r="S88" s="12">
        <f t="shared" si="6"/>
        <v>42234.624895833331</v>
      </c>
      <c r="T88" s="12">
        <f t="shared" si="7"/>
        <v>42264.624895833331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>E89/D89</f>
        <v>4.0232999999999999</v>
      </c>
      <c r="P89" s="7">
        <f>E89/L89</f>
        <v>245.02436053593178</v>
      </c>
      <c r="Q89" t="str">
        <f t="shared" si="4"/>
        <v>technology</v>
      </c>
      <c r="R89" t="str">
        <f t="shared" si="5"/>
        <v>hardware</v>
      </c>
      <c r="S89" s="12">
        <f t="shared" si="6"/>
        <v>42311.216898148152</v>
      </c>
      <c r="T89" s="12">
        <f t="shared" si="7"/>
        <v>42357.332638888889</v>
      </c>
    </row>
    <row r="90" spans="1:20" ht="48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>E90/D90</f>
        <v>3.9859528571428569</v>
      </c>
      <c r="P90" s="7">
        <f>E90/L90</f>
        <v>577.27593103448271</v>
      </c>
      <c r="Q90" t="str">
        <f t="shared" si="4"/>
        <v>technology</v>
      </c>
      <c r="R90" t="str">
        <f t="shared" si="5"/>
        <v>hardware</v>
      </c>
      <c r="S90" s="12">
        <f t="shared" si="6"/>
        <v>41020.271770833337</v>
      </c>
      <c r="T90" s="12">
        <f t="shared" si="7"/>
        <v>41052.791666666664</v>
      </c>
    </row>
    <row r="91" spans="1:20" ht="48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>E91/D91</f>
        <v>3.9249999999999998</v>
      </c>
      <c r="P91" s="7">
        <f>E91/L91</f>
        <v>60.384615384615387</v>
      </c>
      <c r="Q91" t="str">
        <f t="shared" si="4"/>
        <v>film &amp; video</v>
      </c>
      <c r="R91" t="str">
        <f t="shared" si="5"/>
        <v>shorts</v>
      </c>
      <c r="S91" s="12">
        <f t="shared" si="6"/>
        <v>40997.144872685189</v>
      </c>
      <c r="T91" s="12">
        <f t="shared" si="7"/>
        <v>41050.124305555553</v>
      </c>
    </row>
    <row r="92" spans="1:20" ht="48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>E92/D92</f>
        <v>3.868199871794872</v>
      </c>
      <c r="P92" s="7">
        <f>E92/L92</f>
        <v>593.93620078740162</v>
      </c>
      <c r="Q92" t="str">
        <f t="shared" si="4"/>
        <v>technology</v>
      </c>
      <c r="R92" t="str">
        <f t="shared" si="5"/>
        <v>hardware</v>
      </c>
      <c r="S92" s="12">
        <f t="shared" si="6"/>
        <v>42076.130011574074</v>
      </c>
      <c r="T92" s="12">
        <f t="shared" si="7"/>
        <v>42131.290277777778</v>
      </c>
    </row>
    <row r="93" spans="1:20" ht="48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>E93/D93</f>
        <v>3.8515000000000001</v>
      </c>
      <c r="P93" s="7">
        <f>E93/L93</f>
        <v>32.095833333333331</v>
      </c>
      <c r="Q93" t="str">
        <f t="shared" si="4"/>
        <v>film &amp; video</v>
      </c>
      <c r="R93" t="str">
        <f t="shared" si="5"/>
        <v>documentary</v>
      </c>
      <c r="S93" s="12">
        <f t="shared" si="6"/>
        <v>41304.833194444444</v>
      </c>
      <c r="T93" s="12">
        <f t="shared" si="7"/>
        <v>41334.833194444444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>E94/D94</f>
        <v>3.8409090909090908</v>
      </c>
      <c r="P94" s="7">
        <f>E94/L94</f>
        <v>22.120418848167539</v>
      </c>
      <c r="Q94" t="str">
        <f t="shared" si="4"/>
        <v>technology</v>
      </c>
      <c r="R94" t="str">
        <f t="shared" si="5"/>
        <v>hardware</v>
      </c>
      <c r="S94" s="12">
        <f t="shared" si="6"/>
        <v>41719.887928240743</v>
      </c>
      <c r="T94" s="12">
        <f t="shared" si="7"/>
        <v>41764.887928240743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>E95/D95</f>
        <v>3.8271818181818182</v>
      </c>
      <c r="P95" s="7">
        <f>E95/L95</f>
        <v>15.035357142857142</v>
      </c>
      <c r="Q95" t="str">
        <f t="shared" si="4"/>
        <v>music</v>
      </c>
      <c r="R95" t="str">
        <f t="shared" si="5"/>
        <v>electronic music</v>
      </c>
      <c r="S95" s="12">
        <f t="shared" si="6"/>
        <v>41276.846817129634</v>
      </c>
      <c r="T95" s="12">
        <f t="shared" si="7"/>
        <v>41290.846817129634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>E96/D96</f>
        <v>3.8212909090909091</v>
      </c>
      <c r="P96" s="7">
        <f>E96/L96</f>
        <v>128.38790470372632</v>
      </c>
      <c r="Q96" t="str">
        <f t="shared" si="4"/>
        <v>technology</v>
      </c>
      <c r="R96" t="str">
        <f t="shared" si="5"/>
        <v>hardware</v>
      </c>
      <c r="S96" s="12">
        <f t="shared" si="6"/>
        <v>42136.209675925929</v>
      </c>
      <c r="T96" s="12">
        <f t="shared" si="7"/>
        <v>42167.833333333328</v>
      </c>
    </row>
    <row r="97" spans="1:20" ht="48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>E97/D97</f>
        <v>3.80525</v>
      </c>
      <c r="P97" s="7">
        <f>E97/L97</f>
        <v>188.37871287128712</v>
      </c>
      <c r="Q97" t="str">
        <f t="shared" si="4"/>
        <v>games</v>
      </c>
      <c r="R97" t="str">
        <f t="shared" si="5"/>
        <v>tabletop games</v>
      </c>
      <c r="S97" s="12">
        <f t="shared" si="6"/>
        <v>41968.829826388886</v>
      </c>
      <c r="T97" s="12">
        <f t="shared" si="7"/>
        <v>41994.041666666672</v>
      </c>
    </row>
    <row r="98" spans="1:20" ht="48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>E98/D98</f>
        <v>3.7773333333333334</v>
      </c>
      <c r="P98" s="7">
        <f>E98/L98</f>
        <v>40.762589928057551</v>
      </c>
      <c r="Q98" t="str">
        <f t="shared" si="4"/>
        <v>publishing</v>
      </c>
      <c r="R98" t="str">
        <f t="shared" si="5"/>
        <v>nonfiction</v>
      </c>
      <c r="S98" s="12">
        <f t="shared" si="6"/>
        <v>42522.789803240739</v>
      </c>
      <c r="T98" s="12">
        <f t="shared" si="7"/>
        <v>42551.789803240739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>E99/D99</f>
        <v>3.7702</v>
      </c>
      <c r="P99" s="7">
        <f>E99/L99</f>
        <v>65.00344827586207</v>
      </c>
      <c r="Q99" t="str">
        <f t="shared" si="4"/>
        <v>games</v>
      </c>
      <c r="R99" t="str">
        <f t="shared" si="5"/>
        <v>tabletop games</v>
      </c>
      <c r="S99" s="12">
        <f t="shared" si="6"/>
        <v>42647.818819444445</v>
      </c>
      <c r="T99" s="12">
        <f t="shared" si="7"/>
        <v>42659.854166666672</v>
      </c>
    </row>
    <row r="100" spans="1:20" ht="48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>E100/D100</f>
        <v>3.7549600000000001</v>
      </c>
      <c r="P100" s="7">
        <f>E100/L100</f>
        <v>186.81393034825871</v>
      </c>
      <c r="Q100" t="str">
        <f t="shared" si="4"/>
        <v>technology</v>
      </c>
      <c r="R100" t="str">
        <f t="shared" si="5"/>
        <v>hardware</v>
      </c>
      <c r="S100" s="12">
        <f t="shared" si="6"/>
        <v>41445.334131944444</v>
      </c>
      <c r="T100" s="12">
        <f t="shared" si="7"/>
        <v>41505.334131944444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>E101/D101</f>
        <v>3.7012999999999998</v>
      </c>
      <c r="P101" s="7">
        <f>E101/L101</f>
        <v>182.78024691358024</v>
      </c>
      <c r="Q101" t="str">
        <f t="shared" si="4"/>
        <v>technology</v>
      </c>
      <c r="R101" t="str">
        <f t="shared" si="5"/>
        <v>hardware</v>
      </c>
      <c r="S101" s="12">
        <f t="shared" si="6"/>
        <v>41730.663530092592</v>
      </c>
      <c r="T101" s="12">
        <f t="shared" si="7"/>
        <v>41760.663530092592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>E102/D102</f>
        <v>3.6120000000000001</v>
      </c>
      <c r="P102" s="7">
        <f>E102/L102</f>
        <v>96.063829787234042</v>
      </c>
      <c r="Q102" t="str">
        <f t="shared" si="4"/>
        <v>technology</v>
      </c>
      <c r="R102" t="str">
        <f t="shared" si="5"/>
        <v>hardware</v>
      </c>
      <c r="S102" s="12">
        <f t="shared" si="6"/>
        <v>41848.021770833337</v>
      </c>
      <c r="T102" s="12">
        <f t="shared" si="7"/>
        <v>41878.021770833337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>E103/D103</f>
        <v>3.5482402000000004</v>
      </c>
      <c r="P103" s="7">
        <f>E103/L103</f>
        <v>91.214401028277635</v>
      </c>
      <c r="Q103" t="str">
        <f t="shared" si="4"/>
        <v>technology</v>
      </c>
      <c r="R103" t="str">
        <f t="shared" si="5"/>
        <v>hardware</v>
      </c>
      <c r="S103" s="12">
        <f t="shared" si="6"/>
        <v>42423.542384259257</v>
      </c>
      <c r="T103" s="12">
        <f t="shared" si="7"/>
        <v>42463.500717592593</v>
      </c>
    </row>
    <row r="104" spans="1:20" ht="48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>E104/D104</f>
        <v>3.5461999999999998</v>
      </c>
      <c r="P104" s="7">
        <f>E104/L104</f>
        <v>89.100502512562812</v>
      </c>
      <c r="Q104" t="str">
        <f t="shared" si="4"/>
        <v>technology</v>
      </c>
      <c r="R104" t="str">
        <f t="shared" si="5"/>
        <v>space exploration</v>
      </c>
      <c r="S104" s="12">
        <f t="shared" si="6"/>
        <v>41667.823287037041</v>
      </c>
      <c r="T104" s="12">
        <f t="shared" si="7"/>
        <v>41697.958333333336</v>
      </c>
    </row>
    <row r="105" spans="1:20" ht="48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>E105/D105</f>
        <v>3.5304799999999998</v>
      </c>
      <c r="P105" s="7">
        <f>E105/L105</f>
        <v>326.29205175600737</v>
      </c>
      <c r="Q105" t="str">
        <f t="shared" si="4"/>
        <v>technology</v>
      </c>
      <c r="R105" t="str">
        <f t="shared" si="5"/>
        <v>hardware</v>
      </c>
      <c r="S105" s="12">
        <f t="shared" si="6"/>
        <v>42375.08394675926</v>
      </c>
      <c r="T105" s="12">
        <f t="shared" si="7"/>
        <v>42420.08394675926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>E106/D106</f>
        <v>3.5292777777777777</v>
      </c>
      <c r="P106" s="7">
        <f>E106/L106</f>
        <v>64.625635808748726</v>
      </c>
      <c r="Q106" t="str">
        <f t="shared" si="4"/>
        <v>games</v>
      </c>
      <c r="R106" t="str">
        <f t="shared" si="5"/>
        <v>tabletop games</v>
      </c>
      <c r="S106" s="12">
        <f t="shared" si="6"/>
        <v>41915.003275462965</v>
      </c>
      <c r="T106" s="12">
        <f t="shared" si="7"/>
        <v>41955.332638888889</v>
      </c>
    </row>
    <row r="107" spans="1:20" ht="48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>E107/D107</f>
        <v>3.5180366666666667</v>
      </c>
      <c r="P107" s="7">
        <f>E107/L107</f>
        <v>22.079728033472804</v>
      </c>
      <c r="Q107" t="str">
        <f t="shared" si="4"/>
        <v>music</v>
      </c>
      <c r="R107" t="str">
        <f t="shared" si="5"/>
        <v>electronic music</v>
      </c>
      <c r="S107" s="12">
        <f t="shared" si="6"/>
        <v>42271.251979166671</v>
      </c>
      <c r="T107" s="12">
        <f t="shared" si="7"/>
        <v>42294.166666666672</v>
      </c>
    </row>
    <row r="108" spans="1:20" ht="48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>E108/D108</f>
        <v>3.50844625</v>
      </c>
      <c r="P108" s="7">
        <f>E108/L108</f>
        <v>71.237487309644663</v>
      </c>
      <c r="Q108" t="str">
        <f t="shared" si="4"/>
        <v>theater</v>
      </c>
      <c r="R108" t="str">
        <f t="shared" si="5"/>
        <v>spaces</v>
      </c>
      <c r="S108" s="12">
        <f t="shared" si="6"/>
        <v>41391.782905092594</v>
      </c>
      <c r="T108" s="12">
        <f t="shared" si="7"/>
        <v>41421.290972222225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E109/D109</f>
        <v>3.5016666666666665</v>
      </c>
      <c r="P109" s="7">
        <f>E109/L109</f>
        <v>75.035714285714292</v>
      </c>
      <c r="Q109" t="str">
        <f t="shared" si="4"/>
        <v>music</v>
      </c>
      <c r="R109" t="str">
        <f t="shared" si="5"/>
        <v>rock</v>
      </c>
      <c r="S109" s="12">
        <f t="shared" si="6"/>
        <v>40565.032511574071</v>
      </c>
      <c r="T109" s="12">
        <f t="shared" si="7"/>
        <v>40580.032511574071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>E110/D110</f>
        <v>3.4801799999999998</v>
      </c>
      <c r="P110" s="7">
        <f>E110/L110</f>
        <v>511.79117647058825</v>
      </c>
      <c r="Q110" t="str">
        <f t="shared" si="4"/>
        <v>technology</v>
      </c>
      <c r="R110" t="str">
        <f t="shared" si="5"/>
        <v>hardware</v>
      </c>
      <c r="S110" s="12">
        <f t="shared" si="6"/>
        <v>42157.251828703709</v>
      </c>
      <c r="T110" s="12">
        <f t="shared" si="7"/>
        <v>42197.251828703709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>E111/D111</f>
        <v>3.4660000000000002</v>
      </c>
      <c r="P111" s="7">
        <f>E111/L111</f>
        <v>29.310782241014799</v>
      </c>
      <c r="Q111" t="str">
        <f t="shared" si="4"/>
        <v>technology</v>
      </c>
      <c r="R111" t="str">
        <f t="shared" si="5"/>
        <v>hardware</v>
      </c>
      <c r="S111" s="12">
        <f t="shared" si="6"/>
        <v>41438.899594907409</v>
      </c>
      <c r="T111" s="12">
        <f t="shared" si="7"/>
        <v>41468.899594907409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>E112/D112</f>
        <v>3.4209999999999998</v>
      </c>
      <c r="P112" s="7">
        <f>E112/L112</f>
        <v>43.031446540880502</v>
      </c>
      <c r="Q112" t="str">
        <f t="shared" si="4"/>
        <v>music</v>
      </c>
      <c r="R112" t="str">
        <f t="shared" si="5"/>
        <v>electronic music</v>
      </c>
      <c r="S112" s="12">
        <f t="shared" si="6"/>
        <v>42611.483206018514</v>
      </c>
      <c r="T112" s="12">
        <f t="shared" si="7"/>
        <v>42625.483206018514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>E113/D113</f>
        <v>3.3870588235294119</v>
      </c>
      <c r="P113" s="7">
        <f>E113/L113</f>
        <v>62.586956521739133</v>
      </c>
      <c r="Q113" t="str">
        <f t="shared" si="4"/>
        <v>theater</v>
      </c>
      <c r="R113" t="str">
        <f t="shared" si="5"/>
        <v>plays</v>
      </c>
      <c r="S113" s="12">
        <f t="shared" si="6"/>
        <v>42462.140868055561</v>
      </c>
      <c r="T113" s="12">
        <f t="shared" si="7"/>
        <v>42489.875</v>
      </c>
    </row>
    <row r="114" spans="1:20" ht="48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>E114/D114</f>
        <v>3.3558333333333334</v>
      </c>
      <c r="P114" s="7">
        <f>E114/L114</f>
        <v>41.773858921161825</v>
      </c>
      <c r="Q114" t="str">
        <f t="shared" si="4"/>
        <v>theater</v>
      </c>
      <c r="R114" t="str">
        <f t="shared" si="5"/>
        <v>plays</v>
      </c>
      <c r="S114" s="12">
        <f t="shared" si="6"/>
        <v>40633.154363425929</v>
      </c>
      <c r="T114" s="12">
        <f t="shared" si="7"/>
        <v>40664.207638888889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>E115/D115</f>
        <v>3.3203999999999998</v>
      </c>
      <c r="P115" s="7">
        <f>E115/L115</f>
        <v>21.230179028132991</v>
      </c>
      <c r="Q115" t="str">
        <f t="shared" si="4"/>
        <v>games</v>
      </c>
      <c r="R115" t="str">
        <f t="shared" si="5"/>
        <v>tabletop games</v>
      </c>
      <c r="S115" s="12">
        <f t="shared" si="6"/>
        <v>42331.378923611104</v>
      </c>
      <c r="T115" s="12">
        <f t="shared" si="7"/>
        <v>42352</v>
      </c>
    </row>
    <row r="116" spans="1:20" ht="48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>E116/D116</f>
        <v>3.3</v>
      </c>
      <c r="P116" s="7">
        <f>E116/L116</f>
        <v>43.421052631578945</v>
      </c>
      <c r="Q116" t="str">
        <f t="shared" si="4"/>
        <v>theater</v>
      </c>
      <c r="R116" t="str">
        <f t="shared" si="5"/>
        <v>plays</v>
      </c>
      <c r="S116" s="12">
        <f t="shared" si="6"/>
        <v>42487.62700231481</v>
      </c>
      <c r="T116" s="12">
        <f t="shared" si="7"/>
        <v>42521.458333333328</v>
      </c>
    </row>
    <row r="117" spans="1:20" ht="48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>E117/D117</f>
        <v>3.2692000000000001</v>
      </c>
      <c r="P117" s="7">
        <f>E117/L117</f>
        <v>97.297619047619051</v>
      </c>
      <c r="Q117" t="str">
        <f t="shared" si="4"/>
        <v>games</v>
      </c>
      <c r="R117" t="str">
        <f t="shared" si="5"/>
        <v>tabletop games</v>
      </c>
      <c r="S117" s="12">
        <f t="shared" si="6"/>
        <v>41695.016782407409</v>
      </c>
      <c r="T117" s="12">
        <f t="shared" si="7"/>
        <v>41724.975115740745</v>
      </c>
    </row>
    <row r="118" spans="1:20" ht="48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>E118/D118</f>
        <v>3.2609166666666667</v>
      </c>
      <c r="P118" s="7">
        <f>E118/L118</f>
        <v>80.022494887525568</v>
      </c>
      <c r="Q118" t="str">
        <f t="shared" si="4"/>
        <v>technology</v>
      </c>
      <c r="R118" t="str">
        <f t="shared" si="5"/>
        <v>space exploration</v>
      </c>
      <c r="S118" s="12">
        <f t="shared" si="6"/>
        <v>41915.747314814813</v>
      </c>
      <c r="T118" s="12">
        <f t="shared" si="7"/>
        <v>41955.888888888891</v>
      </c>
    </row>
    <row r="119" spans="1:20" ht="48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>E119/D119</f>
        <v>3.2223999999999999</v>
      </c>
      <c r="P119" s="7">
        <f>E119/L119</f>
        <v>56.414565826330531</v>
      </c>
      <c r="Q119" t="str">
        <f t="shared" si="4"/>
        <v>photography</v>
      </c>
      <c r="R119" t="str">
        <f t="shared" si="5"/>
        <v>photobooks</v>
      </c>
      <c r="S119" s="12">
        <f t="shared" si="6"/>
        <v>42072.488182870366</v>
      </c>
      <c r="T119" s="12">
        <f t="shared" si="7"/>
        <v>42102.488182870366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>E120/D120</f>
        <v>3.2026666666666666</v>
      </c>
      <c r="P120" s="7">
        <f>E120/L120</f>
        <v>24.762886597938145</v>
      </c>
      <c r="Q120" t="str">
        <f t="shared" si="4"/>
        <v>games</v>
      </c>
      <c r="R120" t="str">
        <f t="shared" si="5"/>
        <v>tabletop games</v>
      </c>
      <c r="S120" s="12">
        <f t="shared" si="6"/>
        <v>42469.874907407408</v>
      </c>
      <c r="T120" s="12">
        <f t="shared" si="7"/>
        <v>42487.083333333328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>E121/D121</f>
        <v>3.2005299999999997</v>
      </c>
      <c r="P121" s="7">
        <f>E121/L121</f>
        <v>55.276856649395505</v>
      </c>
      <c r="Q121" t="str">
        <f t="shared" si="4"/>
        <v>technology</v>
      </c>
      <c r="R121" t="str">
        <f t="shared" si="5"/>
        <v>hardware</v>
      </c>
      <c r="S121" s="12">
        <f t="shared" si="6"/>
        <v>42570.996423611112</v>
      </c>
      <c r="T121" s="12">
        <f t="shared" si="7"/>
        <v>42600.996423611112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>E122/D122</f>
        <v>3.1869988910451896</v>
      </c>
      <c r="P122" s="7">
        <f>E122/L122</f>
        <v>131.37719999999999</v>
      </c>
      <c r="Q122" t="str">
        <f t="shared" si="4"/>
        <v>theater</v>
      </c>
      <c r="R122" t="str">
        <f t="shared" si="5"/>
        <v>spaces</v>
      </c>
      <c r="S122" s="12">
        <f t="shared" si="6"/>
        <v>42534.895625000005</v>
      </c>
      <c r="T122" s="12">
        <f t="shared" si="7"/>
        <v>42564.895625000005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>E123/D123</f>
        <v>3.1732719999999999</v>
      </c>
      <c r="P123" s="7">
        <f>E123/L123</f>
        <v>259.25424836601309</v>
      </c>
      <c r="Q123" t="str">
        <f t="shared" si="4"/>
        <v>technology</v>
      </c>
      <c r="R123" t="str">
        <f t="shared" si="5"/>
        <v>hardware</v>
      </c>
      <c r="S123" s="12">
        <f t="shared" si="6"/>
        <v>42519.6565162037</v>
      </c>
      <c r="T123" s="12">
        <f t="shared" si="7"/>
        <v>42549.6565162037</v>
      </c>
    </row>
    <row r="124" spans="1:20" ht="48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>E124/D124</f>
        <v>3.151388888888889</v>
      </c>
      <c r="P124" s="7">
        <f>E124/L124</f>
        <v>105.04629629629629</v>
      </c>
      <c r="Q124" t="str">
        <f t="shared" si="4"/>
        <v>publishing</v>
      </c>
      <c r="R124" t="str">
        <f t="shared" si="5"/>
        <v>nonfiction</v>
      </c>
      <c r="S124" s="12">
        <f t="shared" si="6"/>
        <v>41579.734259259261</v>
      </c>
      <c r="T124" s="12">
        <f t="shared" si="7"/>
        <v>41599.207638888889</v>
      </c>
    </row>
    <row r="125" spans="1:20" ht="48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>E125/D125</f>
        <v>3.15</v>
      </c>
      <c r="P125" s="7">
        <f>E125/L125</f>
        <v>35.795454545454547</v>
      </c>
      <c r="Q125" t="str">
        <f t="shared" si="4"/>
        <v>theater</v>
      </c>
      <c r="R125" t="str">
        <f t="shared" si="5"/>
        <v>plays</v>
      </c>
      <c r="S125" s="12">
        <f t="shared" si="6"/>
        <v>42479.432291666672</v>
      </c>
      <c r="T125" s="12">
        <f t="shared" si="7"/>
        <v>42492.958333333328</v>
      </c>
    </row>
    <row r="126" spans="1:20" ht="64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>E126/D126</f>
        <v>3.12</v>
      </c>
      <c r="P126" s="7">
        <f>E126/L126</f>
        <v>91.764705882352942</v>
      </c>
      <c r="Q126" t="str">
        <f t="shared" si="4"/>
        <v>technology</v>
      </c>
      <c r="R126" t="str">
        <f t="shared" si="5"/>
        <v>hardware</v>
      </c>
      <c r="S126" s="12">
        <f t="shared" si="6"/>
        <v>40347.125601851854</v>
      </c>
      <c r="T126" s="12">
        <f t="shared" si="7"/>
        <v>40361.958333333336</v>
      </c>
    </row>
    <row r="127" spans="1:20" ht="48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>E127/D127</f>
        <v>3.0865999999999998</v>
      </c>
      <c r="P127" s="7">
        <f>E127/L127</f>
        <v>117.36121673003802</v>
      </c>
      <c r="Q127" t="str">
        <f t="shared" si="4"/>
        <v>film &amp; video</v>
      </c>
      <c r="R127" t="str">
        <f t="shared" si="5"/>
        <v>television</v>
      </c>
      <c r="S127" s="12">
        <f t="shared" si="6"/>
        <v>41802.790347222224</v>
      </c>
      <c r="T127" s="12">
        <f t="shared" si="7"/>
        <v>41833</v>
      </c>
    </row>
    <row r="128" spans="1:20" ht="48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>E128/D128</f>
        <v>3.0683333333333334</v>
      </c>
      <c r="P128" s="7">
        <f>E128/L128</f>
        <v>61.366666666666667</v>
      </c>
      <c r="Q128" t="str">
        <f t="shared" si="4"/>
        <v>music</v>
      </c>
      <c r="R128" t="str">
        <f t="shared" si="5"/>
        <v>rock</v>
      </c>
      <c r="S128" s="12">
        <f t="shared" si="6"/>
        <v>40926.047858796301</v>
      </c>
      <c r="T128" s="12">
        <f t="shared" si="7"/>
        <v>40986.006192129629</v>
      </c>
    </row>
    <row r="129" spans="1:20" ht="48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>E129/D129</f>
        <v>3.0546000000000002</v>
      </c>
      <c r="P129" s="7">
        <f>E129/L129</f>
        <v>68.488789237668158</v>
      </c>
      <c r="Q129" t="str">
        <f t="shared" si="4"/>
        <v>film &amp; video</v>
      </c>
      <c r="R129" t="str">
        <f t="shared" si="5"/>
        <v>documentary</v>
      </c>
      <c r="S129" s="12">
        <f t="shared" si="6"/>
        <v>40480.363483796296</v>
      </c>
      <c r="T129" s="12">
        <f t="shared" si="7"/>
        <v>40530.405150462961</v>
      </c>
    </row>
    <row r="130" spans="1:20" ht="48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>E130/D130</f>
        <v>3.05158</v>
      </c>
      <c r="P130" s="7">
        <f>E130/L130</f>
        <v>383.3643216080402</v>
      </c>
      <c r="Q130" t="str">
        <f t="shared" si="4"/>
        <v>technology</v>
      </c>
      <c r="R130" t="str">
        <f t="shared" si="5"/>
        <v>hardware</v>
      </c>
      <c r="S130" s="12">
        <f t="shared" si="6"/>
        <v>42661.323414351849</v>
      </c>
      <c r="T130" s="12">
        <f t="shared" si="7"/>
        <v>42697.365081018521</v>
      </c>
    </row>
    <row r="131" spans="1:20" ht="48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>E131/D131</f>
        <v>3.0418799999999999</v>
      </c>
      <c r="P131" s="7">
        <f>E131/L131</f>
        <v>143.21468926553672</v>
      </c>
      <c r="Q131" t="str">
        <f t="shared" ref="Q131:Q194" si="8">LEFT(N131, SEARCH("/",N131)-1)</f>
        <v>technology</v>
      </c>
      <c r="R131" t="str">
        <f t="shared" ref="R131:R194" si="9">RIGHT(N131,LEN(N131)-SEARCH("/",N131,1))</f>
        <v>hardware</v>
      </c>
      <c r="S131" s="12">
        <f t="shared" ref="S131:S194" si="10">(((J131/60)/60)/24)+DATE(1970,1,1)</f>
        <v>42689.565671296295</v>
      </c>
      <c r="T131" s="12">
        <f t="shared" ref="T131:T194" si="11">(((I131/60)/60)/24)+DATE(1970,1,1)</f>
        <v>42719.208333333328</v>
      </c>
    </row>
    <row r="132" spans="1:20" ht="48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>E132/D132</f>
        <v>3.038011142857143</v>
      </c>
      <c r="P132" s="7">
        <f>E132/L132</f>
        <v>157.29347633136095</v>
      </c>
      <c r="Q132" t="str">
        <f t="shared" si="8"/>
        <v>technology</v>
      </c>
      <c r="R132" t="str">
        <f t="shared" si="9"/>
        <v>space exploration</v>
      </c>
      <c r="S132" s="12">
        <f t="shared" si="10"/>
        <v>41075.237858796296</v>
      </c>
      <c r="T132" s="12">
        <f t="shared" si="11"/>
        <v>41105.237858796296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>E133/D133</f>
        <v>3.0242</v>
      </c>
      <c r="P133" s="7">
        <f>E133/L133</f>
        <v>252.01666666666668</v>
      </c>
      <c r="Q133" t="str">
        <f t="shared" si="8"/>
        <v>theater</v>
      </c>
      <c r="R133" t="str">
        <f t="shared" si="9"/>
        <v>plays</v>
      </c>
      <c r="S133" s="12">
        <f t="shared" si="10"/>
        <v>42473.794710648144</v>
      </c>
      <c r="T133" s="12">
        <f t="shared" si="11"/>
        <v>42503.794710648144</v>
      </c>
    </row>
    <row r="134" spans="1:20" ht="48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>E134/D134</f>
        <v>3.0219999999999998</v>
      </c>
      <c r="P134" s="7">
        <f>E134/L134</f>
        <v>52.103448275862071</v>
      </c>
      <c r="Q134" t="str">
        <f t="shared" si="8"/>
        <v>theater</v>
      </c>
      <c r="R134" t="str">
        <f t="shared" si="9"/>
        <v>spaces</v>
      </c>
      <c r="S134" s="12">
        <f t="shared" si="10"/>
        <v>41761.509409722225</v>
      </c>
      <c r="T134" s="12">
        <f t="shared" si="11"/>
        <v>41789.666666666664</v>
      </c>
    </row>
    <row r="135" spans="1:20" ht="48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>E135/D135</f>
        <v>3.0047639999999998</v>
      </c>
      <c r="P135" s="7">
        <f>E135/L135</f>
        <v>70.041118881118877</v>
      </c>
      <c r="Q135" t="str">
        <f t="shared" si="8"/>
        <v>technology</v>
      </c>
      <c r="R135" t="str">
        <f t="shared" si="9"/>
        <v>hardware</v>
      </c>
      <c r="S135" s="12">
        <f t="shared" si="10"/>
        <v>41578.210104166668</v>
      </c>
      <c r="T135" s="12">
        <f t="shared" si="11"/>
        <v>41638.251770833333</v>
      </c>
    </row>
    <row r="136" spans="1:20" ht="48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>E136/D136</f>
        <v>3.0011791999999997</v>
      </c>
      <c r="P136" s="7">
        <f>E136/L136</f>
        <v>73.486268364348675</v>
      </c>
      <c r="Q136" t="str">
        <f t="shared" si="8"/>
        <v>technology</v>
      </c>
      <c r="R136" t="str">
        <f t="shared" si="9"/>
        <v>wearables</v>
      </c>
      <c r="S136" s="12">
        <f t="shared" si="10"/>
        <v>41898.665960648148</v>
      </c>
      <c r="T136" s="12">
        <f t="shared" si="11"/>
        <v>41941.041666666664</v>
      </c>
    </row>
    <row r="137" spans="1:20" ht="48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>E137/D137</f>
        <v>3</v>
      </c>
      <c r="P137" s="7">
        <f>E137/L137</f>
        <v>53.846153846153847</v>
      </c>
      <c r="Q137" t="str">
        <f t="shared" si="8"/>
        <v>theater</v>
      </c>
      <c r="R137" t="str">
        <f t="shared" si="9"/>
        <v>plays</v>
      </c>
      <c r="S137" s="12">
        <f t="shared" si="10"/>
        <v>41810.142199074071</v>
      </c>
      <c r="T137" s="12">
        <f t="shared" si="11"/>
        <v>41824.142199074071</v>
      </c>
    </row>
    <row r="138" spans="1:20" ht="48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>E138/D138</f>
        <v>2.9849999999999999</v>
      </c>
      <c r="P138" s="7">
        <f>E138/L138</f>
        <v>35.117647058823529</v>
      </c>
      <c r="Q138" t="str">
        <f t="shared" si="8"/>
        <v>games</v>
      </c>
      <c r="R138" t="str">
        <f t="shared" si="9"/>
        <v>tabletop games</v>
      </c>
      <c r="S138" s="12">
        <f t="shared" si="10"/>
        <v>42689.853090277778</v>
      </c>
      <c r="T138" s="12">
        <f t="shared" si="11"/>
        <v>42696.853090277778</v>
      </c>
    </row>
    <row r="139" spans="1:20" ht="48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>E139/D139</f>
        <v>2.9687520259319289</v>
      </c>
      <c r="P139" s="7">
        <f>E139/L139</f>
        <v>7.1902649656526005</v>
      </c>
      <c r="Q139" t="str">
        <f t="shared" si="8"/>
        <v>technology</v>
      </c>
      <c r="R139" t="str">
        <f t="shared" si="9"/>
        <v>hardware</v>
      </c>
      <c r="S139" s="12">
        <f t="shared" si="10"/>
        <v>42199.32707175926</v>
      </c>
      <c r="T139" s="12">
        <f t="shared" si="11"/>
        <v>42231.32707175926</v>
      </c>
    </row>
    <row r="140" spans="1:20" ht="48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>E140/D140</f>
        <v>2.9472727272727273</v>
      </c>
      <c r="P140" s="7">
        <f>E140/L140</f>
        <v>92.102272727272734</v>
      </c>
      <c r="Q140" t="str">
        <f t="shared" si="8"/>
        <v>music</v>
      </c>
      <c r="R140" t="str">
        <f t="shared" si="9"/>
        <v>rock</v>
      </c>
      <c r="S140" s="12">
        <f t="shared" si="10"/>
        <v>40587.085532407407</v>
      </c>
      <c r="T140" s="12">
        <f t="shared" si="11"/>
        <v>40636.043865740743</v>
      </c>
    </row>
    <row r="141" spans="1:20" ht="48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>E141/D141</f>
        <v>2.9420799999999998</v>
      </c>
      <c r="P141" s="7">
        <f>E141/L141</f>
        <v>66.623188405797094</v>
      </c>
      <c r="Q141" t="str">
        <f t="shared" si="8"/>
        <v>food</v>
      </c>
      <c r="R141" t="str">
        <f t="shared" si="9"/>
        <v>small batch</v>
      </c>
      <c r="S141" s="12">
        <f t="shared" si="10"/>
        <v>42692.79987268518</v>
      </c>
      <c r="T141" s="12">
        <f t="shared" si="11"/>
        <v>42723.332638888889</v>
      </c>
    </row>
    <row r="142" spans="1:20" ht="48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>E142/D142</f>
        <v>2.9403333333333332</v>
      </c>
      <c r="P142" s="7">
        <f>E142/L142</f>
        <v>483.34246575342468</v>
      </c>
      <c r="Q142" t="str">
        <f t="shared" si="8"/>
        <v>technology</v>
      </c>
      <c r="R142" t="str">
        <f t="shared" si="9"/>
        <v>hardware</v>
      </c>
      <c r="S142" s="12">
        <f t="shared" si="10"/>
        <v>42067.923668981486</v>
      </c>
      <c r="T142" s="12">
        <f t="shared" si="11"/>
        <v>42112.882002314815</v>
      </c>
    </row>
    <row r="143" spans="1:20" ht="32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>E143/D143</f>
        <v>2.9289999999999998</v>
      </c>
      <c r="P143" s="7">
        <f>E143/L143</f>
        <v>36.612499999999997</v>
      </c>
      <c r="Q143" t="str">
        <f t="shared" si="8"/>
        <v>film &amp; video</v>
      </c>
      <c r="R143" t="str">
        <f t="shared" si="9"/>
        <v>documentary</v>
      </c>
      <c r="S143" s="12">
        <f t="shared" si="10"/>
        <v>41333.837187500001</v>
      </c>
      <c r="T143" s="12">
        <f t="shared" si="11"/>
        <v>41353.795520833337</v>
      </c>
    </row>
    <row r="144" spans="1:20" ht="48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>E144/D144</f>
        <v>2.9250166666666666</v>
      </c>
      <c r="P144" s="7">
        <f>E144/L144</f>
        <v>73.125416666666666</v>
      </c>
      <c r="Q144" t="str">
        <f t="shared" si="8"/>
        <v>music</v>
      </c>
      <c r="R144" t="str">
        <f t="shared" si="9"/>
        <v>electronic music</v>
      </c>
      <c r="S144" s="12">
        <f t="shared" si="10"/>
        <v>41646.792222222226</v>
      </c>
      <c r="T144" s="12">
        <f t="shared" si="11"/>
        <v>41676.792222222226</v>
      </c>
    </row>
    <row r="145" spans="1:20" ht="32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>E145/D145</f>
        <v>2.9</v>
      </c>
      <c r="P145" s="7">
        <f>E145/L145</f>
        <v>19.333333333333332</v>
      </c>
      <c r="Q145" t="str">
        <f t="shared" si="8"/>
        <v>photography</v>
      </c>
      <c r="R145" t="str">
        <f t="shared" si="9"/>
        <v>photobooks</v>
      </c>
      <c r="S145" s="12">
        <f t="shared" si="10"/>
        <v>42747.506689814814</v>
      </c>
      <c r="T145" s="12">
        <f t="shared" si="11"/>
        <v>42777.506689814814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>E146/D146</f>
        <v>2.89</v>
      </c>
      <c r="P146" s="7">
        <f>E146/L146</f>
        <v>43.35</v>
      </c>
      <c r="Q146" t="str">
        <f t="shared" si="8"/>
        <v>theater</v>
      </c>
      <c r="R146" t="str">
        <f t="shared" si="9"/>
        <v>plays</v>
      </c>
      <c r="S146" s="12">
        <f t="shared" si="10"/>
        <v>42521.291504629626</v>
      </c>
      <c r="T146" s="12">
        <f t="shared" si="11"/>
        <v>42529.582638888889</v>
      </c>
    </row>
    <row r="147" spans="1:20" ht="48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>E147/D147</f>
        <v>2.8816999999999999</v>
      </c>
      <c r="P147" s="7">
        <f>E147/L147</f>
        <v>47.474464579901152</v>
      </c>
      <c r="Q147" t="str">
        <f t="shared" si="8"/>
        <v>technology</v>
      </c>
      <c r="R147" t="str">
        <f t="shared" si="9"/>
        <v>hardware</v>
      </c>
      <c r="S147" s="12">
        <f t="shared" si="10"/>
        <v>42150.71056712963</v>
      </c>
      <c r="T147" s="12">
        <f t="shared" si="11"/>
        <v>42180.791666666672</v>
      </c>
    </row>
    <row r="148" spans="1:20" ht="48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>E148/D148</f>
        <v>2.87</v>
      </c>
      <c r="P148" s="7">
        <f>E148/L148</f>
        <v>58.571428571428569</v>
      </c>
      <c r="Q148" t="str">
        <f t="shared" si="8"/>
        <v>theater</v>
      </c>
      <c r="R148" t="str">
        <f t="shared" si="9"/>
        <v>plays</v>
      </c>
      <c r="S148" s="12">
        <f t="shared" si="10"/>
        <v>42451.095856481479</v>
      </c>
      <c r="T148" s="12">
        <f t="shared" si="11"/>
        <v>42465.095856481479</v>
      </c>
    </row>
    <row r="149" spans="1:20" ht="32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>E149/D149</f>
        <v>2.8665822784810127</v>
      </c>
      <c r="P149" s="7">
        <f>E149/L149</f>
        <v>41.782287822878232</v>
      </c>
      <c r="Q149" t="str">
        <f t="shared" si="8"/>
        <v>games</v>
      </c>
      <c r="R149" t="str">
        <f t="shared" si="9"/>
        <v>tabletop games</v>
      </c>
      <c r="S149" s="12">
        <f t="shared" si="10"/>
        <v>42467.951979166668</v>
      </c>
      <c r="T149" s="12">
        <f t="shared" si="11"/>
        <v>42497.951979166668</v>
      </c>
    </row>
    <row r="150" spans="1:20" ht="48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>E150/D150</f>
        <v>2.8613861386138613</v>
      </c>
      <c r="P150" s="7">
        <f>E150/L150</f>
        <v>19.266666666666666</v>
      </c>
      <c r="Q150" t="str">
        <f t="shared" si="8"/>
        <v>theater</v>
      </c>
      <c r="R150" t="str">
        <f t="shared" si="9"/>
        <v>plays</v>
      </c>
      <c r="S150" s="12">
        <f t="shared" si="10"/>
        <v>42282.770231481481</v>
      </c>
      <c r="T150" s="12">
        <f t="shared" si="11"/>
        <v>42342.811898148153</v>
      </c>
    </row>
    <row r="151" spans="1:20" ht="32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>E151/D151</f>
        <v>2.8496600000000001</v>
      </c>
      <c r="P151" s="7">
        <f>E151/L151</f>
        <v>279.37843137254902</v>
      </c>
      <c r="Q151" t="str">
        <f t="shared" si="8"/>
        <v>technology</v>
      </c>
      <c r="R151" t="str">
        <f t="shared" si="9"/>
        <v>hardware</v>
      </c>
      <c r="S151" s="12">
        <f t="shared" si="10"/>
        <v>42676.586979166663</v>
      </c>
      <c r="T151" s="12">
        <f t="shared" si="11"/>
        <v>42707.628645833334</v>
      </c>
    </row>
    <row r="152" spans="1:20" ht="48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>E152/D152</f>
        <v>2.8473999999999999</v>
      </c>
      <c r="P152" s="7">
        <f>E152/L152</f>
        <v>107.04511278195488</v>
      </c>
      <c r="Q152" t="str">
        <f t="shared" si="8"/>
        <v>games</v>
      </c>
      <c r="R152" t="str">
        <f t="shared" si="9"/>
        <v>tabletop games</v>
      </c>
      <c r="S152" s="12">
        <f t="shared" si="10"/>
        <v>42380.690289351856</v>
      </c>
      <c r="T152" s="12">
        <f t="shared" si="11"/>
        <v>42394.666666666672</v>
      </c>
    </row>
    <row r="153" spans="1:20" ht="48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>E153/D153</f>
        <v>2.8332000000000002</v>
      </c>
      <c r="P153" s="7">
        <f>E153/L153</f>
        <v>49.880281690140848</v>
      </c>
      <c r="Q153" t="str">
        <f t="shared" si="8"/>
        <v>film &amp; video</v>
      </c>
      <c r="R153" t="str">
        <f t="shared" si="9"/>
        <v>documentary</v>
      </c>
      <c r="S153" s="12">
        <f t="shared" si="10"/>
        <v>41330.038784722223</v>
      </c>
      <c r="T153" s="12">
        <f t="shared" si="11"/>
        <v>41359.997118055559</v>
      </c>
    </row>
    <row r="154" spans="1:20" ht="48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>E154/D154</f>
        <v>2.8309000000000002</v>
      </c>
      <c r="P154" s="7">
        <f>E154/L154</f>
        <v>42.63403614457831</v>
      </c>
      <c r="Q154" t="str">
        <f t="shared" si="8"/>
        <v>games</v>
      </c>
      <c r="R154" t="str">
        <f t="shared" si="9"/>
        <v>tabletop games</v>
      </c>
      <c r="S154" s="12">
        <f t="shared" si="10"/>
        <v>42684.000046296293</v>
      </c>
      <c r="T154" s="12">
        <f t="shared" si="11"/>
        <v>42714.000046296293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>E155/D155</f>
        <v>2.8156666666666665</v>
      </c>
      <c r="P155" s="7">
        <f>E155/L155</f>
        <v>52.793750000000003</v>
      </c>
      <c r="Q155" t="str">
        <f t="shared" si="8"/>
        <v>photography</v>
      </c>
      <c r="R155" t="str">
        <f t="shared" si="9"/>
        <v>photobooks</v>
      </c>
      <c r="S155" s="12">
        <f t="shared" si="10"/>
        <v>42736.732893518521</v>
      </c>
      <c r="T155" s="12">
        <f t="shared" si="11"/>
        <v>42767</v>
      </c>
    </row>
    <row r="156" spans="1:20" ht="48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>E156/D156</f>
        <v>2.8109999999999999</v>
      </c>
      <c r="P156" s="7">
        <f>E156/L156</f>
        <v>147.94736842105263</v>
      </c>
      <c r="Q156" t="str">
        <f t="shared" si="8"/>
        <v>technology</v>
      </c>
      <c r="R156" t="str">
        <f t="shared" si="9"/>
        <v>hardware</v>
      </c>
      <c r="S156" s="12">
        <f t="shared" si="10"/>
        <v>41861.070567129631</v>
      </c>
      <c r="T156" s="12">
        <f t="shared" si="11"/>
        <v>41906.070567129631</v>
      </c>
    </row>
    <row r="157" spans="1:20" ht="48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>E157/D157</f>
        <v>2.8073000000000001</v>
      </c>
      <c r="P157" s="7">
        <f>E157/L157</f>
        <v>201.96402877697841</v>
      </c>
      <c r="Q157" t="str">
        <f t="shared" si="8"/>
        <v>technology</v>
      </c>
      <c r="R157" t="str">
        <f t="shared" si="9"/>
        <v>hardware</v>
      </c>
      <c r="S157" s="12">
        <f t="shared" si="10"/>
        <v>42600.278749999998</v>
      </c>
      <c r="T157" s="12">
        <f t="shared" si="11"/>
        <v>42645.278749999998</v>
      </c>
    </row>
    <row r="158" spans="1:20" ht="32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>E158/D158</f>
        <v>2.80375</v>
      </c>
      <c r="P158" s="7">
        <f>E158/L158</f>
        <v>81.268115942028984</v>
      </c>
      <c r="Q158" t="str">
        <f t="shared" si="8"/>
        <v>photography</v>
      </c>
      <c r="R158" t="str">
        <f t="shared" si="9"/>
        <v>photobooks</v>
      </c>
      <c r="S158" s="12">
        <f t="shared" si="10"/>
        <v>42430.720451388886</v>
      </c>
      <c r="T158" s="12">
        <f t="shared" si="11"/>
        <v>42461.166666666672</v>
      </c>
    </row>
    <row r="159" spans="1:20" ht="32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>E159/D159</f>
        <v>2.7869999999999999</v>
      </c>
      <c r="P159" s="7">
        <f>E159/L159</f>
        <v>23.518987341772153</v>
      </c>
      <c r="Q159" t="str">
        <f t="shared" si="8"/>
        <v>technology</v>
      </c>
      <c r="R159" t="str">
        <f t="shared" si="9"/>
        <v>wearables</v>
      </c>
      <c r="S159" s="12">
        <f t="shared" si="10"/>
        <v>42564.026319444441</v>
      </c>
      <c r="T159" s="12">
        <f t="shared" si="11"/>
        <v>42594.026319444441</v>
      </c>
    </row>
    <row r="160" spans="1:20" ht="32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>E160/D160</f>
        <v>2.7793846153846156</v>
      </c>
      <c r="P160" s="7">
        <f>E160/L160</f>
        <v>67.159851301115239</v>
      </c>
      <c r="Q160" t="str">
        <f t="shared" si="8"/>
        <v>photography</v>
      </c>
      <c r="R160" t="str">
        <f t="shared" si="9"/>
        <v>photobooks</v>
      </c>
      <c r="S160" s="12">
        <f t="shared" si="10"/>
        <v>41772.657685185186</v>
      </c>
      <c r="T160" s="12">
        <f t="shared" si="11"/>
        <v>41800.356249999997</v>
      </c>
    </row>
    <row r="161" spans="1:20" ht="48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>E161/D161</f>
        <v>2.722777777777778</v>
      </c>
      <c r="P161" s="7">
        <f>E161/L161</f>
        <v>98.413654618473899</v>
      </c>
      <c r="Q161" t="str">
        <f t="shared" si="8"/>
        <v>games</v>
      </c>
      <c r="R161" t="str">
        <f t="shared" si="9"/>
        <v>tabletop games</v>
      </c>
      <c r="S161" s="12">
        <f t="shared" si="10"/>
        <v>42573.327986111108</v>
      </c>
      <c r="T161" s="12">
        <f t="shared" si="11"/>
        <v>42588.327986111108</v>
      </c>
    </row>
    <row r="162" spans="1:20" ht="32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>E162/D162</f>
        <v>2.7185000000000001</v>
      </c>
      <c r="P162" s="7">
        <f>E162/L162</f>
        <v>48.544642857142854</v>
      </c>
      <c r="Q162" t="str">
        <f t="shared" si="8"/>
        <v>music</v>
      </c>
      <c r="R162" t="str">
        <f t="shared" si="9"/>
        <v>rock</v>
      </c>
      <c r="S162" s="12">
        <f t="shared" si="10"/>
        <v>41228.924884259257</v>
      </c>
      <c r="T162" s="12">
        <f t="shared" si="11"/>
        <v>41258.924884259257</v>
      </c>
    </row>
    <row r="163" spans="1:20" ht="32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>E163/D163</f>
        <v>2.7069999999999999</v>
      </c>
      <c r="P163" s="7">
        <f>E163/L163</f>
        <v>53.078431372549019</v>
      </c>
      <c r="Q163" t="str">
        <f t="shared" si="8"/>
        <v>games</v>
      </c>
      <c r="R163" t="str">
        <f t="shared" si="9"/>
        <v>tabletop games</v>
      </c>
      <c r="S163" s="12">
        <f t="shared" si="10"/>
        <v>42338.709108796291</v>
      </c>
      <c r="T163" s="12">
        <f t="shared" si="11"/>
        <v>42372.957638888889</v>
      </c>
    </row>
    <row r="164" spans="1:20" ht="48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>E164/D164</f>
        <v>2.7067999999999999</v>
      </c>
      <c r="P164" s="7">
        <f>E164/L164</f>
        <v>140.97916666666666</v>
      </c>
      <c r="Q164" t="str">
        <f t="shared" si="8"/>
        <v>games</v>
      </c>
      <c r="R164" t="str">
        <f t="shared" si="9"/>
        <v>tabletop games</v>
      </c>
      <c r="S164" s="12">
        <f t="shared" si="10"/>
        <v>42452.825740740736</v>
      </c>
      <c r="T164" s="12">
        <f t="shared" si="11"/>
        <v>42482.825740740736</v>
      </c>
    </row>
    <row r="165" spans="1:20" ht="32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>E165/D165</f>
        <v>2.6991034482758622</v>
      </c>
      <c r="P165" s="7">
        <f>E165/L165</f>
        <v>76.439453125</v>
      </c>
      <c r="Q165" t="str">
        <f t="shared" si="8"/>
        <v>photography</v>
      </c>
      <c r="R165" t="str">
        <f t="shared" si="9"/>
        <v>photobooks</v>
      </c>
      <c r="S165" s="12">
        <f t="shared" si="10"/>
        <v>42326.818738425922</v>
      </c>
      <c r="T165" s="12">
        <f t="shared" si="11"/>
        <v>42356.818738425922</v>
      </c>
    </row>
    <row r="166" spans="1:20" ht="48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>E166/D166</f>
        <v>2.6729166666666666</v>
      </c>
      <c r="P166" s="7">
        <f>E166/L166</f>
        <v>31.663376110562684</v>
      </c>
      <c r="Q166" t="str">
        <f t="shared" si="8"/>
        <v>technology</v>
      </c>
      <c r="R166" t="str">
        <f t="shared" si="9"/>
        <v>wearables</v>
      </c>
      <c r="S166" s="12">
        <f t="shared" si="10"/>
        <v>42163.957326388889</v>
      </c>
      <c r="T166" s="12">
        <f t="shared" si="11"/>
        <v>42193.957326388889</v>
      </c>
    </row>
    <row r="167" spans="1:20" ht="48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>E167/D167</f>
        <v>2.6713333333333331</v>
      </c>
      <c r="P167" s="7">
        <f>E167/L167</f>
        <v>63.102362204724407</v>
      </c>
      <c r="Q167" t="str">
        <f t="shared" si="8"/>
        <v>music</v>
      </c>
      <c r="R167" t="str">
        <f t="shared" si="9"/>
        <v>metal</v>
      </c>
      <c r="S167" s="12">
        <f t="shared" si="10"/>
        <v>42695.257870370369</v>
      </c>
      <c r="T167" s="12">
        <f t="shared" si="11"/>
        <v>42712.333333333328</v>
      </c>
    </row>
    <row r="168" spans="1:20" ht="48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>E168/D168</f>
        <v>2.6566666666666667</v>
      </c>
      <c r="P168" s="7">
        <f>E168/L168</f>
        <v>26.566666666666666</v>
      </c>
      <c r="Q168" t="str">
        <f t="shared" si="8"/>
        <v>music</v>
      </c>
      <c r="R168" t="str">
        <f t="shared" si="9"/>
        <v>indie rock</v>
      </c>
      <c r="S168" s="12">
        <f t="shared" si="10"/>
        <v>40991.708055555559</v>
      </c>
      <c r="T168" s="12">
        <f t="shared" si="11"/>
        <v>41021.708055555559</v>
      </c>
    </row>
    <row r="169" spans="1:20" ht="48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>E169/D169</f>
        <v>2.6524999999999999</v>
      </c>
      <c r="P169" s="7">
        <f>E169/L169</f>
        <v>84.206349206349202</v>
      </c>
      <c r="Q169" t="str">
        <f t="shared" si="8"/>
        <v>music</v>
      </c>
      <c r="R169" t="str">
        <f t="shared" si="9"/>
        <v>rock</v>
      </c>
      <c r="S169" s="12">
        <f t="shared" si="10"/>
        <v>40939.837673611109</v>
      </c>
      <c r="T169" s="12">
        <f t="shared" si="11"/>
        <v>40970.290972222225</v>
      </c>
    </row>
    <row r="170" spans="1:20" ht="48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>E170/D170</f>
        <v>2.6462241666666664</v>
      </c>
      <c r="P170" s="7">
        <f>E170/L170</f>
        <v>57.631016333938291</v>
      </c>
      <c r="Q170" t="str">
        <f t="shared" si="8"/>
        <v>theater</v>
      </c>
      <c r="R170" t="str">
        <f t="shared" si="9"/>
        <v>spaces</v>
      </c>
      <c r="S170" s="12">
        <f t="shared" si="10"/>
        <v>42387.398472222223</v>
      </c>
      <c r="T170" s="12">
        <f t="shared" si="11"/>
        <v>42421.398472222223</v>
      </c>
    </row>
    <row r="171" spans="1:20" ht="48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>E171/D171</f>
        <v>2.6302771750000002</v>
      </c>
      <c r="P171" s="7">
        <f>E171/L171</f>
        <v>272.35590732591254</v>
      </c>
      <c r="Q171" t="str">
        <f t="shared" si="8"/>
        <v>technology</v>
      </c>
      <c r="R171" t="str">
        <f t="shared" si="9"/>
        <v>hardware</v>
      </c>
      <c r="S171" s="12">
        <f t="shared" si="10"/>
        <v>41561.500706018516</v>
      </c>
      <c r="T171" s="12">
        <f t="shared" si="11"/>
        <v>41593.166666666664</v>
      </c>
    </row>
    <row r="172" spans="1:20" ht="48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>E172/D172</f>
        <v>2.625</v>
      </c>
      <c r="P172" s="7">
        <f>E172/L172</f>
        <v>42</v>
      </c>
      <c r="Q172" t="str">
        <f t="shared" si="8"/>
        <v>music</v>
      </c>
      <c r="R172" t="str">
        <f t="shared" si="9"/>
        <v>rock</v>
      </c>
      <c r="S172" s="12">
        <f t="shared" si="10"/>
        <v>41303.044016203705</v>
      </c>
      <c r="T172" s="12">
        <f t="shared" si="11"/>
        <v>41335.332638888889</v>
      </c>
    </row>
    <row r="173" spans="1:20" ht="48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>E173/D173</f>
        <v>2.6227999999999998</v>
      </c>
      <c r="P173" s="7">
        <f>E173/L173</f>
        <v>127.32038834951456</v>
      </c>
      <c r="Q173" t="str">
        <f t="shared" si="8"/>
        <v>technology</v>
      </c>
      <c r="R173" t="str">
        <f t="shared" si="9"/>
        <v>hardware</v>
      </c>
      <c r="S173" s="12">
        <f t="shared" si="10"/>
        <v>40898.089236111111</v>
      </c>
      <c r="T173" s="12">
        <f t="shared" si="11"/>
        <v>40920.041666666664</v>
      </c>
    </row>
    <row r="174" spans="1:20" ht="48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>E174/D174</f>
        <v>2.6059999999999999</v>
      </c>
      <c r="P174" s="7">
        <f>E174/L174</f>
        <v>54.616766467065865</v>
      </c>
      <c r="Q174" t="str">
        <f t="shared" si="8"/>
        <v>photography</v>
      </c>
      <c r="R174" t="str">
        <f t="shared" si="9"/>
        <v>photobooks</v>
      </c>
      <c r="S174" s="12">
        <f t="shared" si="10"/>
        <v>42333.619050925925</v>
      </c>
      <c r="T174" s="12">
        <f t="shared" si="11"/>
        <v>42369.125</v>
      </c>
    </row>
    <row r="175" spans="1:20" ht="32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>E175/D175</f>
        <v>2.6016666666666666</v>
      </c>
      <c r="P175" s="7">
        <f>E175/L175</f>
        <v>34.68888888888889</v>
      </c>
      <c r="Q175" t="str">
        <f t="shared" si="8"/>
        <v>photography</v>
      </c>
      <c r="R175" t="str">
        <f t="shared" si="9"/>
        <v>photobooks</v>
      </c>
      <c r="S175" s="12">
        <f t="shared" si="10"/>
        <v>42627.253263888888</v>
      </c>
      <c r="T175" s="12">
        <f t="shared" si="11"/>
        <v>42657.253263888888</v>
      </c>
    </row>
    <row r="176" spans="1:20" ht="48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>E176/D176</f>
        <v>2.5957748878923765</v>
      </c>
      <c r="P176" s="7">
        <f>E176/L176</f>
        <v>180.75185011709601</v>
      </c>
      <c r="Q176" t="str">
        <f t="shared" si="8"/>
        <v>technology</v>
      </c>
      <c r="R176" t="str">
        <f t="shared" si="9"/>
        <v>hardware</v>
      </c>
      <c r="S176" s="12">
        <f t="shared" si="10"/>
        <v>42452.272824074069</v>
      </c>
      <c r="T176" s="12">
        <f t="shared" si="11"/>
        <v>42482.272824074069</v>
      </c>
    </row>
    <row r="177" spans="1:20" ht="48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>E177/D177</f>
        <v>2.5683081313131315</v>
      </c>
      <c r="P177" s="7">
        <f>E177/L177</f>
        <v>247.94003412969283</v>
      </c>
      <c r="Q177" t="str">
        <f t="shared" si="8"/>
        <v>technology</v>
      </c>
      <c r="R177" t="str">
        <f t="shared" si="9"/>
        <v>hardware</v>
      </c>
      <c r="S177" s="12">
        <f t="shared" si="10"/>
        <v>42549.722962962958</v>
      </c>
      <c r="T177" s="12">
        <f t="shared" si="11"/>
        <v>42588.291666666672</v>
      </c>
    </row>
    <row r="178" spans="1:20" ht="48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>E178/D178</f>
        <v>2.5583333333333331</v>
      </c>
      <c r="P178" s="7">
        <f>E178/L178</f>
        <v>69.772727272727266</v>
      </c>
      <c r="Q178" t="str">
        <f t="shared" si="8"/>
        <v>film &amp; video</v>
      </c>
      <c r="R178" t="str">
        <f t="shared" si="9"/>
        <v>documentary</v>
      </c>
      <c r="S178" s="12">
        <f t="shared" si="10"/>
        <v>41144.709490740745</v>
      </c>
      <c r="T178" s="12">
        <f t="shared" si="11"/>
        <v>41158.709490740745</v>
      </c>
    </row>
    <row r="179" spans="1:20" ht="64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>E179/D179</f>
        <v>2.5445000000000002</v>
      </c>
      <c r="P179" s="7">
        <f>E179/L179</f>
        <v>47.383612662942269</v>
      </c>
      <c r="Q179" t="str">
        <f t="shared" si="8"/>
        <v>food</v>
      </c>
      <c r="R179" t="str">
        <f t="shared" si="9"/>
        <v>small batch</v>
      </c>
      <c r="S179" s="12">
        <f t="shared" si="10"/>
        <v>42139.781678240746</v>
      </c>
      <c r="T179" s="12">
        <f t="shared" si="11"/>
        <v>42169.781678240746</v>
      </c>
    </row>
    <row r="180" spans="1:20" ht="32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>E180/D180</f>
        <v>2.5431499999999998</v>
      </c>
      <c r="P180" s="7">
        <f>E180/L180</f>
        <v>493.81553398058253</v>
      </c>
      <c r="Q180" t="str">
        <f t="shared" si="8"/>
        <v>photography</v>
      </c>
      <c r="R180" t="str">
        <f t="shared" si="9"/>
        <v>photobooks</v>
      </c>
      <c r="S180" s="12">
        <f t="shared" si="10"/>
        <v>42132.941805555558</v>
      </c>
      <c r="T180" s="12">
        <f t="shared" si="11"/>
        <v>42155.875</v>
      </c>
    </row>
    <row r="181" spans="1:20" ht="32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>E181/D181</f>
        <v>2.54</v>
      </c>
      <c r="P181" s="7">
        <f>E181/L181</f>
        <v>51.313131313131315</v>
      </c>
      <c r="Q181" t="str">
        <f t="shared" si="8"/>
        <v>music</v>
      </c>
      <c r="R181" t="str">
        <f t="shared" si="9"/>
        <v>indie rock</v>
      </c>
      <c r="S181" s="12">
        <f t="shared" si="10"/>
        <v>41951.788807870369</v>
      </c>
      <c r="T181" s="12">
        <f t="shared" si="11"/>
        <v>41964.166666666672</v>
      </c>
    </row>
    <row r="182" spans="1:20" ht="48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>E182/D182</f>
        <v>2.5329333333333333</v>
      </c>
      <c r="P182" s="7">
        <f>E182/L182</f>
        <v>121</v>
      </c>
      <c r="Q182" t="str">
        <f t="shared" si="8"/>
        <v>photography</v>
      </c>
      <c r="R182" t="str">
        <f t="shared" si="9"/>
        <v>photobooks</v>
      </c>
      <c r="S182" s="12">
        <f t="shared" si="10"/>
        <v>42503.66474537037</v>
      </c>
      <c r="T182" s="12">
        <f t="shared" si="11"/>
        <v>42534.249305555553</v>
      </c>
    </row>
    <row r="183" spans="1:20" ht="48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>E183/D183</f>
        <v>2.5253999999999999</v>
      </c>
      <c r="P183" s="7">
        <f>E183/L183</f>
        <v>68.254054054054052</v>
      </c>
      <c r="Q183" t="str">
        <f t="shared" si="8"/>
        <v>technology</v>
      </c>
      <c r="R183" t="str">
        <f t="shared" si="9"/>
        <v>hardware</v>
      </c>
      <c r="S183" s="12">
        <f t="shared" si="10"/>
        <v>42704.857094907406</v>
      </c>
      <c r="T183" s="12">
        <f t="shared" si="11"/>
        <v>42764.857094907406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>E184/D184</f>
        <v>2.5248648648648651</v>
      </c>
      <c r="P184" s="7">
        <f>E184/L184</f>
        <v>55.607142857142854</v>
      </c>
      <c r="Q184" t="str">
        <f t="shared" si="8"/>
        <v>music</v>
      </c>
      <c r="R184" t="str">
        <f t="shared" si="9"/>
        <v>rock</v>
      </c>
      <c r="S184" s="12">
        <f t="shared" si="10"/>
        <v>42677.669050925921</v>
      </c>
      <c r="T184" s="12">
        <f t="shared" si="11"/>
        <v>42707.710717592592</v>
      </c>
    </row>
    <row r="185" spans="1:20" ht="48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>E185/D185</f>
        <v>2.5066666666666668</v>
      </c>
      <c r="P185" s="7">
        <f>E185/L185</f>
        <v>44.235294117647058</v>
      </c>
      <c r="Q185" t="str">
        <f t="shared" si="8"/>
        <v>theater</v>
      </c>
      <c r="R185" t="str">
        <f t="shared" si="9"/>
        <v>plays</v>
      </c>
      <c r="S185" s="12">
        <f t="shared" si="10"/>
        <v>42596.644699074073</v>
      </c>
      <c r="T185" s="12">
        <f t="shared" si="11"/>
        <v>42607.165972222225</v>
      </c>
    </row>
    <row r="186" spans="1:20" ht="48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>E186/D186</f>
        <v>2.5030841666666666</v>
      </c>
      <c r="P186" s="7">
        <f>E186/L186</f>
        <v>66.015406593406595</v>
      </c>
      <c r="Q186" t="str">
        <f t="shared" si="8"/>
        <v>photography</v>
      </c>
      <c r="R186" t="str">
        <f t="shared" si="9"/>
        <v>photobooks</v>
      </c>
      <c r="S186" s="12">
        <f t="shared" si="10"/>
        <v>42213.802199074074</v>
      </c>
      <c r="T186" s="12">
        <f t="shared" si="11"/>
        <v>42243.802199074074</v>
      </c>
    </row>
    <row r="187" spans="1:20" ht="48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>E187/D187</f>
        <v>2.5</v>
      </c>
      <c r="P187" s="7">
        <f>E187/L187</f>
        <v>67.307692307692307</v>
      </c>
      <c r="Q187" t="str">
        <f t="shared" si="8"/>
        <v>music</v>
      </c>
      <c r="R187" t="str">
        <f t="shared" si="9"/>
        <v>rock</v>
      </c>
      <c r="S187" s="12">
        <f t="shared" si="10"/>
        <v>42565.009097222224</v>
      </c>
      <c r="T187" s="12">
        <f t="shared" si="11"/>
        <v>42572.009097222224</v>
      </c>
    </row>
    <row r="188" spans="1:20" ht="32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>E188/D188</f>
        <v>2.4817133333333334</v>
      </c>
      <c r="P188" s="7">
        <f>E188/L188</f>
        <v>27.472841328413285</v>
      </c>
      <c r="Q188" t="str">
        <f t="shared" si="8"/>
        <v>technology</v>
      </c>
      <c r="R188" t="str">
        <f t="shared" si="9"/>
        <v>hardware</v>
      </c>
      <c r="S188" s="12">
        <f t="shared" si="10"/>
        <v>41578.927118055559</v>
      </c>
      <c r="T188" s="12">
        <f t="shared" si="11"/>
        <v>41593.968784722223</v>
      </c>
    </row>
    <row r="189" spans="1:20" ht="48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>E189/D189</f>
        <v>2.4784000000000002</v>
      </c>
      <c r="P189" s="7">
        <f>E189/L189</f>
        <v>408.97689768976898</v>
      </c>
      <c r="Q189" t="str">
        <f t="shared" si="8"/>
        <v>technology</v>
      </c>
      <c r="R189" t="str">
        <f t="shared" si="9"/>
        <v>hardware</v>
      </c>
      <c r="S189" s="12">
        <f t="shared" si="10"/>
        <v>41941.500520833331</v>
      </c>
      <c r="T189" s="12">
        <f t="shared" si="11"/>
        <v>41976.542187500003</v>
      </c>
    </row>
    <row r="190" spans="1:20" ht="48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>E190/D190</f>
        <v>2.4666666666666668</v>
      </c>
      <c r="P190" s="7">
        <f>E190/L190</f>
        <v>78.723404255319153</v>
      </c>
      <c r="Q190" t="str">
        <f t="shared" si="8"/>
        <v>film &amp; video</v>
      </c>
      <c r="R190" t="str">
        <f t="shared" si="9"/>
        <v>shorts</v>
      </c>
      <c r="S190" s="12">
        <f t="shared" si="10"/>
        <v>41365.613078703704</v>
      </c>
      <c r="T190" s="12">
        <f t="shared" si="11"/>
        <v>41425.613078703704</v>
      </c>
    </row>
    <row r="191" spans="1:20" ht="48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>E191/D191</f>
        <v>2.4641999999999999</v>
      </c>
      <c r="P191" s="7">
        <f>E191/L191</f>
        <v>67.697802197802204</v>
      </c>
      <c r="Q191" t="str">
        <f t="shared" si="8"/>
        <v>theater</v>
      </c>
      <c r="R191" t="str">
        <f t="shared" si="9"/>
        <v>spaces</v>
      </c>
      <c r="S191" s="12">
        <f t="shared" si="10"/>
        <v>41158.993923611109</v>
      </c>
      <c r="T191" s="12">
        <f t="shared" si="11"/>
        <v>41188.993923611109</v>
      </c>
    </row>
    <row r="192" spans="1:20" ht="48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>E192/D192</f>
        <v>2.4606080000000001</v>
      </c>
      <c r="P192" s="7">
        <f>E192/L192</f>
        <v>161.88210526315791</v>
      </c>
      <c r="Q192" t="str">
        <f t="shared" si="8"/>
        <v>technology</v>
      </c>
      <c r="R192" t="str">
        <f t="shared" si="9"/>
        <v>hardware</v>
      </c>
      <c r="S192" s="12">
        <f t="shared" si="10"/>
        <v>41611.917673611111</v>
      </c>
      <c r="T192" s="12">
        <f t="shared" si="11"/>
        <v>41654.791666666664</v>
      </c>
    </row>
    <row r="193" spans="1:20" ht="48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>E193/D193</f>
        <v>2.4315000000000002</v>
      </c>
      <c r="P193" s="7">
        <f>E193/L193</f>
        <v>82.145270270270274</v>
      </c>
      <c r="Q193" t="str">
        <f t="shared" si="8"/>
        <v>games</v>
      </c>
      <c r="R193" t="str">
        <f t="shared" si="9"/>
        <v>tabletop games</v>
      </c>
      <c r="S193" s="12">
        <f t="shared" si="10"/>
        <v>42644.667534722219</v>
      </c>
      <c r="T193" s="12">
        <f t="shared" si="11"/>
        <v>42672.791666666672</v>
      </c>
    </row>
    <row r="194" spans="1:20" ht="64" x14ac:dyDescent="0.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>E194/D194</f>
        <v>2.42</v>
      </c>
      <c r="P194" s="7">
        <f>E194/L194</f>
        <v>24.2</v>
      </c>
      <c r="Q194" t="str">
        <f t="shared" si="8"/>
        <v>theater</v>
      </c>
      <c r="R194" t="str">
        <f t="shared" si="9"/>
        <v>plays</v>
      </c>
      <c r="S194" s="12">
        <f t="shared" si="10"/>
        <v>42107.621018518519</v>
      </c>
      <c r="T194" s="12">
        <f t="shared" si="11"/>
        <v>42167.621018518519</v>
      </c>
    </row>
    <row r="195" spans="1:20" ht="48" x14ac:dyDescent="0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>E195/D195</f>
        <v>2.42</v>
      </c>
      <c r="P195" s="7">
        <f>E195/L195</f>
        <v>43.214285714285715</v>
      </c>
      <c r="Q195" t="str">
        <f t="shared" ref="Q195:Q258" si="12">LEFT(N195, SEARCH("/",N195)-1)</f>
        <v>theater</v>
      </c>
      <c r="R195" t="str">
        <f t="shared" ref="R195:R258" si="13">RIGHT(N195,LEN(N195)-SEARCH("/",N195,1))</f>
        <v>plays</v>
      </c>
      <c r="S195" s="12">
        <f t="shared" ref="S195:S258" si="14">(((J195/60)/60)/24)+DATE(1970,1,1)</f>
        <v>42559.776724537034</v>
      </c>
      <c r="T195" s="12">
        <f t="shared" ref="T195:T258" si="15">(((I195/60)/60)/24)+DATE(1970,1,1)</f>
        <v>42589.776724537034</v>
      </c>
    </row>
    <row r="196" spans="1:20" ht="48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>E196/D196</f>
        <v>2.4079999999999999</v>
      </c>
      <c r="P196" s="7">
        <f>E196/L196</f>
        <v>23.153846153846153</v>
      </c>
      <c r="Q196" t="str">
        <f t="shared" si="12"/>
        <v>music</v>
      </c>
      <c r="R196" t="str">
        <f t="shared" si="13"/>
        <v>indie rock</v>
      </c>
      <c r="S196" s="12">
        <f t="shared" si="14"/>
        <v>40772.848749999997</v>
      </c>
      <c r="T196" s="12">
        <f t="shared" si="15"/>
        <v>40813.207638888889</v>
      </c>
    </row>
    <row r="197" spans="1:20" ht="32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>E197/D197</f>
        <v>2.4</v>
      </c>
      <c r="P197" s="7">
        <f>E197/L197</f>
        <v>41.379310344827587</v>
      </c>
      <c r="Q197" t="str">
        <f t="shared" si="12"/>
        <v>film &amp; video</v>
      </c>
      <c r="R197" t="str">
        <f t="shared" si="13"/>
        <v>documentary</v>
      </c>
      <c r="S197" s="12">
        <f t="shared" si="14"/>
        <v>40555.24800925926</v>
      </c>
      <c r="T197" s="12">
        <f t="shared" si="15"/>
        <v>40600.24800925926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>E198/D198</f>
        <v>2.3940000000000001</v>
      </c>
      <c r="P198" s="7">
        <f>E198/L198</f>
        <v>26.021739130434781</v>
      </c>
      <c r="Q198" t="str">
        <f t="shared" si="12"/>
        <v>theater</v>
      </c>
      <c r="R198" t="str">
        <f t="shared" si="13"/>
        <v>plays</v>
      </c>
      <c r="S198" s="12">
        <f t="shared" si="14"/>
        <v>42032.716145833328</v>
      </c>
      <c r="T198" s="12">
        <f t="shared" si="15"/>
        <v>42062.716145833328</v>
      </c>
    </row>
    <row r="199" spans="1:20" ht="48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>E199/D199</f>
        <v>2.38</v>
      </c>
      <c r="P199" s="7">
        <f>E199/L199</f>
        <v>33.055555555555557</v>
      </c>
      <c r="Q199" t="str">
        <f t="shared" si="12"/>
        <v>publishing</v>
      </c>
      <c r="R199" t="str">
        <f t="shared" si="13"/>
        <v>nonfiction</v>
      </c>
      <c r="S199" s="12">
        <f t="shared" si="14"/>
        <v>41235.054560185185</v>
      </c>
      <c r="T199" s="12">
        <f t="shared" si="15"/>
        <v>41249.054560185185</v>
      </c>
    </row>
    <row r="200" spans="1:20" ht="48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>E200/D200</f>
        <v>2.3715000000000002</v>
      </c>
      <c r="P200" s="7">
        <f>E200/L200</f>
        <v>36.206106870229007</v>
      </c>
      <c r="Q200" t="str">
        <f t="shared" si="12"/>
        <v>music</v>
      </c>
      <c r="R200" t="str">
        <f t="shared" si="13"/>
        <v>electronic music</v>
      </c>
      <c r="S200" s="12">
        <f t="shared" si="14"/>
        <v>42145.919687500005</v>
      </c>
      <c r="T200" s="12">
        <f t="shared" si="15"/>
        <v>42175.919687500005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>E201/D201</f>
        <v>2.3490000000000002</v>
      </c>
      <c r="P201" s="7">
        <f>E201/L201</f>
        <v>64.180327868852459</v>
      </c>
      <c r="Q201" t="str">
        <f t="shared" si="12"/>
        <v>technology</v>
      </c>
      <c r="R201" t="str">
        <f t="shared" si="13"/>
        <v>hardware</v>
      </c>
      <c r="S201" s="12">
        <f t="shared" si="14"/>
        <v>42010.822233796294</v>
      </c>
      <c r="T201" s="12">
        <f t="shared" si="15"/>
        <v>42040.822233796294</v>
      </c>
    </row>
    <row r="202" spans="1:20" ht="48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>E202/D202</f>
        <v>2.3442048</v>
      </c>
      <c r="P202" s="7">
        <f>E202/L202</f>
        <v>331.10237288135596</v>
      </c>
      <c r="Q202" t="str">
        <f t="shared" si="12"/>
        <v>technology</v>
      </c>
      <c r="R202" t="str">
        <f t="shared" si="13"/>
        <v>hardware</v>
      </c>
      <c r="S202" s="12">
        <f t="shared" si="14"/>
        <v>41800.604895833334</v>
      </c>
      <c r="T202" s="12">
        <f t="shared" si="15"/>
        <v>41830.604895833334</v>
      </c>
    </row>
    <row r="203" spans="1:20" ht="32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>E203/D203</f>
        <v>2.3333333333333335</v>
      </c>
      <c r="P203" s="7">
        <f>E203/L203</f>
        <v>175</v>
      </c>
      <c r="Q203" t="str">
        <f t="shared" si="12"/>
        <v>music</v>
      </c>
      <c r="R203" t="str">
        <f t="shared" si="13"/>
        <v>rock</v>
      </c>
      <c r="S203" s="12">
        <f t="shared" si="14"/>
        <v>40996.646921296298</v>
      </c>
      <c r="T203" s="12">
        <f t="shared" si="15"/>
        <v>41026.646921296298</v>
      </c>
    </row>
    <row r="204" spans="1:20" ht="48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>E204/D204</f>
        <v>2.3321535</v>
      </c>
      <c r="P204" s="7">
        <f>E204/L204</f>
        <v>44.464318398474738</v>
      </c>
      <c r="Q204" t="str">
        <f t="shared" si="12"/>
        <v>theater</v>
      </c>
      <c r="R204" t="str">
        <f t="shared" si="13"/>
        <v>spaces</v>
      </c>
      <c r="S204" s="12">
        <f t="shared" si="14"/>
        <v>42512.698217592595</v>
      </c>
      <c r="T204" s="12">
        <f t="shared" si="15"/>
        <v>42572.698217592595</v>
      </c>
    </row>
    <row r="205" spans="1:20" ht="32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>E205/D205</f>
        <v>2.3164705882352941</v>
      </c>
      <c r="P205" s="7">
        <f>E205/L205</f>
        <v>106.43243243243244</v>
      </c>
      <c r="Q205" t="str">
        <f t="shared" si="12"/>
        <v>film &amp; video</v>
      </c>
      <c r="R205" t="str">
        <f t="shared" si="13"/>
        <v>documentary</v>
      </c>
      <c r="S205" s="12">
        <f t="shared" si="14"/>
        <v>41114.094872685186</v>
      </c>
      <c r="T205" s="12">
        <f t="shared" si="15"/>
        <v>41153.083333333336</v>
      </c>
    </row>
    <row r="206" spans="1:20" ht="48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>E206/D206</f>
        <v>2.2882507142857142</v>
      </c>
      <c r="P206" s="7">
        <f>E206/L206</f>
        <v>56.901438721136763</v>
      </c>
      <c r="Q206" t="str">
        <f t="shared" si="12"/>
        <v>film &amp; video</v>
      </c>
      <c r="R206" t="str">
        <f t="shared" si="13"/>
        <v>documentary</v>
      </c>
      <c r="S206" s="12">
        <f t="shared" si="14"/>
        <v>41506.756111111114</v>
      </c>
      <c r="T206" s="12">
        <f t="shared" si="15"/>
        <v>41536.756111111114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>E207/D207</f>
        <v>2.2799999999999998</v>
      </c>
      <c r="P207" s="7">
        <f>E207/L207</f>
        <v>57</v>
      </c>
      <c r="Q207" t="str">
        <f t="shared" si="12"/>
        <v>theater</v>
      </c>
      <c r="R207" t="str">
        <f t="shared" si="13"/>
        <v>plays</v>
      </c>
      <c r="S207" s="12">
        <f t="shared" si="14"/>
        <v>42045.84238425926</v>
      </c>
      <c r="T207" s="12">
        <f t="shared" si="15"/>
        <v>42075.800717592589</v>
      </c>
    </row>
    <row r="208" spans="1:20" ht="48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>E208/D208</f>
        <v>2.26239013671875</v>
      </c>
      <c r="P208" s="7">
        <f>E208/L208</f>
        <v>118.6144</v>
      </c>
      <c r="Q208" t="str">
        <f t="shared" si="12"/>
        <v>technology</v>
      </c>
      <c r="R208" t="str">
        <f t="shared" si="13"/>
        <v>hardware</v>
      </c>
      <c r="S208" s="12">
        <f t="shared" si="14"/>
        <v>41212.996481481481</v>
      </c>
      <c r="T208" s="12">
        <f t="shared" si="15"/>
        <v>41242.996481481481</v>
      </c>
    </row>
    <row r="209" spans="1:20" ht="48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>E209/D209</f>
        <v>2.2594666666666665</v>
      </c>
      <c r="P209" s="7">
        <f>E209/L209</f>
        <v>230.55782312925169</v>
      </c>
      <c r="Q209" t="str">
        <f t="shared" si="12"/>
        <v>technology</v>
      </c>
      <c r="R209" t="str">
        <f t="shared" si="13"/>
        <v>hardware</v>
      </c>
      <c r="S209" s="12">
        <f t="shared" si="14"/>
        <v>40941.199826388889</v>
      </c>
      <c r="T209" s="12">
        <f t="shared" si="15"/>
        <v>40970.125</v>
      </c>
    </row>
    <row r="210" spans="1:20" ht="48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>E210/D210</f>
        <v>2.2566666666666668</v>
      </c>
      <c r="P210" s="7">
        <f>E210/L210</f>
        <v>94.027777777777771</v>
      </c>
      <c r="Q210" t="str">
        <f t="shared" si="12"/>
        <v>music</v>
      </c>
      <c r="R210" t="str">
        <f t="shared" si="13"/>
        <v>indie rock</v>
      </c>
      <c r="S210" s="12">
        <f t="shared" si="14"/>
        <v>40564.081030092595</v>
      </c>
      <c r="T210" s="12">
        <f t="shared" si="15"/>
        <v>40594.081030092595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>E211/D211</f>
        <v>2.25</v>
      </c>
      <c r="P211" s="7">
        <f>E211/L211</f>
        <v>75</v>
      </c>
      <c r="Q211" t="str">
        <f t="shared" si="12"/>
        <v>theater</v>
      </c>
      <c r="R211" t="str">
        <f t="shared" si="13"/>
        <v>plays</v>
      </c>
      <c r="S211" s="12">
        <f t="shared" si="14"/>
        <v>42503.740868055553</v>
      </c>
      <c r="T211" s="12">
        <f t="shared" si="15"/>
        <v>42517.740868055553</v>
      </c>
    </row>
    <row r="212" spans="1:20" ht="48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>E212/D212</f>
        <v>2.2392500000000002</v>
      </c>
      <c r="P212" s="7">
        <f>E212/L212</f>
        <v>58.92763157894737</v>
      </c>
      <c r="Q212" t="str">
        <f t="shared" si="12"/>
        <v>technology</v>
      </c>
      <c r="R212" t="str">
        <f t="shared" si="13"/>
        <v>space exploration</v>
      </c>
      <c r="S212" s="12">
        <f t="shared" si="14"/>
        <v>42767.801712962959</v>
      </c>
      <c r="T212" s="12">
        <f t="shared" si="15"/>
        <v>42809</v>
      </c>
    </row>
    <row r="213" spans="1:20" ht="48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>E213/D213</f>
        <v>2.23</v>
      </c>
      <c r="P213" s="7">
        <f>E213/L213</f>
        <v>61.944444444444443</v>
      </c>
      <c r="Q213" t="str">
        <f t="shared" si="12"/>
        <v>theater</v>
      </c>
      <c r="R213" t="str">
        <f t="shared" si="13"/>
        <v>plays</v>
      </c>
      <c r="S213" s="12">
        <f t="shared" si="14"/>
        <v>41830.545694444445</v>
      </c>
      <c r="T213" s="12">
        <f t="shared" si="15"/>
        <v>41859.936111111114</v>
      </c>
    </row>
    <row r="214" spans="1:20" ht="48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>E214/D214</f>
        <v>2.2270833333333333</v>
      </c>
      <c r="P214" s="7">
        <f>E214/L214</f>
        <v>21.38</v>
      </c>
      <c r="Q214" t="str">
        <f t="shared" si="12"/>
        <v>games</v>
      </c>
      <c r="R214" t="str">
        <f t="shared" si="13"/>
        <v>tabletop games</v>
      </c>
      <c r="S214" s="12">
        <f t="shared" si="14"/>
        <v>42682.451921296291</v>
      </c>
      <c r="T214" s="12">
        <f t="shared" si="15"/>
        <v>42696.451921296291</v>
      </c>
    </row>
    <row r="215" spans="1:20" ht="48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>E215/D215</f>
        <v>2.21</v>
      </c>
      <c r="P215" s="7">
        <f>E215/L215</f>
        <v>61.388888888888886</v>
      </c>
      <c r="Q215" t="str">
        <f t="shared" si="12"/>
        <v>theater</v>
      </c>
      <c r="R215" t="str">
        <f t="shared" si="13"/>
        <v>plays</v>
      </c>
      <c r="S215" s="12">
        <f t="shared" si="14"/>
        <v>42107.067557870367</v>
      </c>
      <c r="T215" s="12">
        <f t="shared" si="15"/>
        <v>42137.067557870367</v>
      </c>
    </row>
    <row r="216" spans="1:20" ht="48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>E216/D216</f>
        <v>2.2035999999999998</v>
      </c>
      <c r="P216" s="7">
        <f>E216/L216</f>
        <v>37.476190476190474</v>
      </c>
      <c r="Q216" t="str">
        <f t="shared" si="12"/>
        <v>games</v>
      </c>
      <c r="R216" t="str">
        <f t="shared" si="13"/>
        <v>tabletop games</v>
      </c>
      <c r="S216" s="12">
        <f t="shared" si="14"/>
        <v>42781.549097222218</v>
      </c>
      <c r="T216" s="12">
        <f t="shared" si="15"/>
        <v>42806.507430555561</v>
      </c>
    </row>
    <row r="217" spans="1:20" ht="48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>E217/D217</f>
        <v>2.1949999999999998</v>
      </c>
      <c r="P217" s="7">
        <f>E217/L217</f>
        <v>46.702127659574465</v>
      </c>
      <c r="Q217" t="str">
        <f t="shared" si="12"/>
        <v>film &amp; video</v>
      </c>
      <c r="R217" t="str">
        <f t="shared" si="13"/>
        <v>shorts</v>
      </c>
      <c r="S217" s="12">
        <f t="shared" si="14"/>
        <v>40570.025810185187</v>
      </c>
      <c r="T217" s="12">
        <f t="shared" si="15"/>
        <v>40600.025810185187</v>
      </c>
    </row>
    <row r="218" spans="1:20" ht="32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>E218/D218</f>
        <v>2.1875</v>
      </c>
      <c r="P218" s="7">
        <f>E218/L218</f>
        <v>62.5</v>
      </c>
      <c r="Q218" t="str">
        <f t="shared" si="12"/>
        <v>music</v>
      </c>
      <c r="R218" t="str">
        <f t="shared" si="13"/>
        <v>rock</v>
      </c>
      <c r="S218" s="12">
        <f t="shared" si="14"/>
        <v>42184.646863425922</v>
      </c>
      <c r="T218" s="12">
        <f t="shared" si="15"/>
        <v>42214.646863425922</v>
      </c>
    </row>
    <row r="219" spans="1:20" ht="48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>E219/D219</f>
        <v>2.1859999999999999</v>
      </c>
      <c r="P219" s="7">
        <f>E219/L219</f>
        <v>67.261538461538464</v>
      </c>
      <c r="Q219" t="str">
        <f t="shared" si="12"/>
        <v>technology</v>
      </c>
      <c r="R219" t="str">
        <f t="shared" si="13"/>
        <v>hardware</v>
      </c>
      <c r="S219" s="12">
        <f t="shared" si="14"/>
        <v>41844.771793981483</v>
      </c>
      <c r="T219" s="12">
        <f t="shared" si="15"/>
        <v>41874.771793981483</v>
      </c>
    </row>
    <row r="220" spans="1:20" ht="48" x14ac:dyDescent="0.2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>E220/D220</f>
        <v>2.1800000000000002</v>
      </c>
      <c r="P220" s="7">
        <f>E220/L220</f>
        <v>19.464285714285715</v>
      </c>
      <c r="Q220" t="str">
        <f t="shared" si="12"/>
        <v>music</v>
      </c>
      <c r="R220" t="str">
        <f t="shared" si="13"/>
        <v>metal</v>
      </c>
      <c r="S220" s="12">
        <f t="shared" si="14"/>
        <v>42609.311990740738</v>
      </c>
      <c r="T220" s="12">
        <f t="shared" si="15"/>
        <v>42668.791666666672</v>
      </c>
    </row>
    <row r="221" spans="1:20" ht="48" x14ac:dyDescent="0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>E221/D221</f>
        <v>2.1800000000000002</v>
      </c>
      <c r="P221" s="7">
        <f>E221/L221</f>
        <v>54.5</v>
      </c>
      <c r="Q221" t="str">
        <f t="shared" si="12"/>
        <v>theater</v>
      </c>
      <c r="R221" t="str">
        <f t="shared" si="13"/>
        <v>plays</v>
      </c>
      <c r="S221" s="12">
        <f t="shared" si="14"/>
        <v>42056.091631944444</v>
      </c>
      <c r="T221" s="12">
        <f t="shared" si="15"/>
        <v>42070.204861111109</v>
      </c>
    </row>
    <row r="222" spans="1:20" ht="48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>E222/D222</f>
        <v>2.1679422000000002</v>
      </c>
      <c r="P222" s="7">
        <f>E222/L222</f>
        <v>78.834261818181815</v>
      </c>
      <c r="Q222" t="str">
        <f t="shared" si="12"/>
        <v>technology</v>
      </c>
      <c r="R222" t="str">
        <f t="shared" si="13"/>
        <v>hardware</v>
      </c>
      <c r="S222" s="12">
        <f t="shared" si="14"/>
        <v>42728.71230324074</v>
      </c>
      <c r="T222" s="12">
        <f t="shared" si="15"/>
        <v>42758.71230324074</v>
      </c>
    </row>
    <row r="223" spans="1:20" ht="48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>E223/D223</f>
        <v>2.15</v>
      </c>
      <c r="P223" s="7">
        <f>E223/L223</f>
        <v>78.181818181818187</v>
      </c>
      <c r="Q223" t="str">
        <f t="shared" si="12"/>
        <v>photography</v>
      </c>
      <c r="R223" t="str">
        <f t="shared" si="13"/>
        <v>photobooks</v>
      </c>
      <c r="S223" s="12">
        <f t="shared" si="14"/>
        <v>40254.450335648151</v>
      </c>
      <c r="T223" s="12">
        <f t="shared" si="15"/>
        <v>40313.340277777781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>E224/D224</f>
        <v>2.1459999999999999</v>
      </c>
      <c r="P224" s="7">
        <f>E224/L224</f>
        <v>35.766666666666666</v>
      </c>
      <c r="Q224" t="str">
        <f t="shared" si="12"/>
        <v>theater</v>
      </c>
      <c r="R224" t="str">
        <f t="shared" si="13"/>
        <v>plays</v>
      </c>
      <c r="S224" s="12">
        <f t="shared" si="14"/>
        <v>41841.820486111108</v>
      </c>
      <c r="T224" s="12">
        <f t="shared" si="15"/>
        <v>41882.833333333336</v>
      </c>
    </row>
    <row r="225" spans="1:20" ht="48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>E225/D225</f>
        <v>2.1398947368421051</v>
      </c>
      <c r="P225" s="7">
        <f>E225/L225</f>
        <v>144.69039145907473</v>
      </c>
      <c r="Q225" t="str">
        <f t="shared" si="12"/>
        <v>film &amp; video</v>
      </c>
      <c r="R225" t="str">
        <f t="shared" si="13"/>
        <v>documentary</v>
      </c>
      <c r="S225" s="12">
        <f t="shared" si="14"/>
        <v>42200.67659722222</v>
      </c>
      <c r="T225" s="12">
        <f t="shared" si="15"/>
        <v>42231.25</v>
      </c>
    </row>
    <row r="226" spans="1:20" ht="48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>E226/D226</f>
        <v>2.1356000000000002</v>
      </c>
      <c r="P226" s="7">
        <f>E226/L226</f>
        <v>122.73563218390805</v>
      </c>
      <c r="Q226" t="str">
        <f t="shared" si="12"/>
        <v>technology</v>
      </c>
      <c r="R226" t="str">
        <f t="shared" si="13"/>
        <v>wearables</v>
      </c>
      <c r="S226" s="12">
        <f t="shared" si="14"/>
        <v>42417.804618055554</v>
      </c>
      <c r="T226" s="12">
        <f t="shared" si="15"/>
        <v>42477.762951388882</v>
      </c>
    </row>
    <row r="227" spans="1:20" ht="64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>E227/D227</f>
        <v>2.1320000000000001</v>
      </c>
      <c r="P227" s="7">
        <f>E227/L227</f>
        <v>33.3125</v>
      </c>
      <c r="Q227" t="str">
        <f t="shared" si="12"/>
        <v>theater</v>
      </c>
      <c r="R227" t="str">
        <f t="shared" si="13"/>
        <v>spaces</v>
      </c>
      <c r="S227" s="12">
        <f t="shared" si="14"/>
        <v>40378.893206018518</v>
      </c>
      <c r="T227" s="12">
        <f t="shared" si="15"/>
        <v>40453.207638888889</v>
      </c>
    </row>
    <row r="228" spans="1:20" ht="48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>E228/D228</f>
        <v>2.1314633333333335</v>
      </c>
      <c r="P228" s="7">
        <f>E228/L228</f>
        <v>38.175462686567165</v>
      </c>
      <c r="Q228" t="str">
        <f t="shared" si="12"/>
        <v>music</v>
      </c>
      <c r="R228" t="str">
        <f t="shared" si="13"/>
        <v>rock</v>
      </c>
      <c r="S228" s="12">
        <f t="shared" si="14"/>
        <v>41487.611250000002</v>
      </c>
      <c r="T228" s="12">
        <f t="shared" si="15"/>
        <v>41517.611250000002</v>
      </c>
    </row>
    <row r="229" spans="1:20" ht="48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>E229/D229</f>
        <v>2.1244399999999999</v>
      </c>
      <c r="P229" s="7">
        <f>E229/L229</f>
        <v>127.36450839328538</v>
      </c>
      <c r="Q229" t="str">
        <f t="shared" si="12"/>
        <v>technology</v>
      </c>
      <c r="R229" t="str">
        <f t="shared" si="13"/>
        <v>hardware</v>
      </c>
      <c r="S229" s="12">
        <f t="shared" si="14"/>
        <v>42651.420567129629</v>
      </c>
      <c r="T229" s="12">
        <f t="shared" si="15"/>
        <v>42681.462233796294</v>
      </c>
    </row>
    <row r="230" spans="1:20" ht="48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>E230/D230</f>
        <v>2.124090909090909</v>
      </c>
      <c r="P230" s="7">
        <f>E230/L230</f>
        <v>50.247311827956992</v>
      </c>
      <c r="Q230" t="str">
        <f t="shared" si="12"/>
        <v>music</v>
      </c>
      <c r="R230" t="str">
        <f t="shared" si="13"/>
        <v>rock</v>
      </c>
      <c r="S230" s="12">
        <f t="shared" si="14"/>
        <v>42707.074976851851</v>
      </c>
      <c r="T230" s="12">
        <f t="shared" si="15"/>
        <v>42727.074976851851</v>
      </c>
    </row>
    <row r="231" spans="1:20" ht="48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>E231/D231</f>
        <v>2.1216666666666666</v>
      </c>
      <c r="P231" s="7">
        <f>E231/L231</f>
        <v>13.542553191489361</v>
      </c>
      <c r="Q231" t="str">
        <f t="shared" si="12"/>
        <v>food</v>
      </c>
      <c r="R231" t="str">
        <f t="shared" si="13"/>
        <v>small batch</v>
      </c>
      <c r="S231" s="12">
        <f t="shared" si="14"/>
        <v>41767.650347222225</v>
      </c>
      <c r="T231" s="12">
        <f t="shared" si="15"/>
        <v>41788.743055555555</v>
      </c>
    </row>
    <row r="232" spans="1:20" ht="48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>E232/D232</f>
        <v>2.1105</v>
      </c>
      <c r="P232" s="7">
        <f>E232/L232</f>
        <v>95.931818181818187</v>
      </c>
      <c r="Q232" t="str">
        <f t="shared" si="12"/>
        <v>music</v>
      </c>
      <c r="R232" t="str">
        <f t="shared" si="13"/>
        <v>rock</v>
      </c>
      <c r="S232" s="12">
        <f t="shared" si="14"/>
        <v>41320.717465277776</v>
      </c>
      <c r="T232" s="12">
        <f t="shared" si="15"/>
        <v>41344.166666666664</v>
      </c>
    </row>
    <row r="233" spans="1:20" ht="48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>E233/D233</f>
        <v>2.1103642500000004</v>
      </c>
      <c r="P233" s="7">
        <f>E233/L233</f>
        <v>262.15704968944101</v>
      </c>
      <c r="Q233" t="str">
        <f t="shared" si="12"/>
        <v>technology</v>
      </c>
      <c r="R233" t="str">
        <f t="shared" si="13"/>
        <v>hardware</v>
      </c>
      <c r="S233" s="12">
        <f t="shared" si="14"/>
        <v>42311.625081018516</v>
      </c>
      <c r="T233" s="12">
        <f t="shared" si="15"/>
        <v>42357.041666666672</v>
      </c>
    </row>
    <row r="234" spans="1:20" ht="48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>E234/D234</f>
        <v>2.11</v>
      </c>
      <c r="P234" s="7">
        <f>E234/L234</f>
        <v>58.611111111111114</v>
      </c>
      <c r="Q234" t="str">
        <f t="shared" si="12"/>
        <v>theater</v>
      </c>
      <c r="R234" t="str">
        <f t="shared" si="13"/>
        <v>plays</v>
      </c>
      <c r="S234" s="12">
        <f t="shared" si="14"/>
        <v>41808.991944444446</v>
      </c>
      <c r="T234" s="12">
        <f t="shared" si="15"/>
        <v>41838.991944444446</v>
      </c>
    </row>
    <row r="235" spans="1:20" ht="48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>E235/D235</f>
        <v>2.1074999999999999</v>
      </c>
      <c r="P235" s="7">
        <f>E235/L235</f>
        <v>29.068965517241381</v>
      </c>
      <c r="Q235" t="str">
        <f t="shared" si="12"/>
        <v>theater</v>
      </c>
      <c r="R235" t="str">
        <f t="shared" si="13"/>
        <v>plays</v>
      </c>
      <c r="S235" s="12">
        <f t="shared" si="14"/>
        <v>42105.267488425925</v>
      </c>
      <c r="T235" s="12">
        <f t="shared" si="15"/>
        <v>42132.836805555555</v>
      </c>
    </row>
    <row r="236" spans="1:20" ht="32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>E236/D236</f>
        <v>2.1</v>
      </c>
      <c r="P236" s="7">
        <f>E236/L236</f>
        <v>105</v>
      </c>
      <c r="Q236" t="str">
        <f t="shared" si="12"/>
        <v>theater</v>
      </c>
      <c r="R236" t="str">
        <f t="shared" si="13"/>
        <v>plays</v>
      </c>
      <c r="S236" s="12">
        <f t="shared" si="14"/>
        <v>42147.729930555557</v>
      </c>
      <c r="T236" s="12">
        <f t="shared" si="15"/>
        <v>42177.729930555557</v>
      </c>
    </row>
    <row r="237" spans="1:20" ht="32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>E237/D237</f>
        <v>2.0870837499999997</v>
      </c>
      <c r="P237" s="7">
        <f>E237/L237</f>
        <v>131.98948616600788</v>
      </c>
      <c r="Q237" t="str">
        <f t="shared" si="12"/>
        <v>technology</v>
      </c>
      <c r="R237" t="str">
        <f t="shared" si="13"/>
        <v>hardware</v>
      </c>
      <c r="S237" s="12">
        <f t="shared" si="14"/>
        <v>41313.755219907405</v>
      </c>
      <c r="T237" s="12">
        <f t="shared" si="15"/>
        <v>41343.755219907405</v>
      </c>
    </row>
    <row r="238" spans="1:20" ht="48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>E238/D238</f>
        <v>2.0699999999999998</v>
      </c>
      <c r="P238" s="7">
        <f>E238/L238</f>
        <v>221.78571428571428</v>
      </c>
      <c r="Q238" t="str">
        <f t="shared" si="12"/>
        <v>photography</v>
      </c>
      <c r="R238" t="str">
        <f t="shared" si="13"/>
        <v>photobooks</v>
      </c>
      <c r="S238" s="12">
        <f t="shared" si="14"/>
        <v>42756.501041666663</v>
      </c>
      <c r="T238" s="12">
        <f t="shared" si="15"/>
        <v>42786.501041666663</v>
      </c>
    </row>
    <row r="239" spans="1:20" ht="48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>E239/D239</f>
        <v>2.0674309000000002</v>
      </c>
      <c r="P239" s="7">
        <f>E239/L239</f>
        <v>136.6444745538665</v>
      </c>
      <c r="Q239" t="str">
        <f t="shared" si="12"/>
        <v>technology</v>
      </c>
      <c r="R239" t="str">
        <f t="shared" si="13"/>
        <v>hardware</v>
      </c>
      <c r="S239" s="12">
        <f t="shared" si="14"/>
        <v>41835.540486111109</v>
      </c>
      <c r="T239" s="12">
        <f t="shared" si="15"/>
        <v>41865.540486111109</v>
      </c>
    </row>
    <row r="240" spans="1:20" ht="48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>E240/D240</f>
        <v>2.0670670670670672</v>
      </c>
      <c r="P240" s="7">
        <f>E240/L240</f>
        <v>43.020833333333336</v>
      </c>
      <c r="Q240" t="str">
        <f t="shared" si="12"/>
        <v>film &amp; video</v>
      </c>
      <c r="R240" t="str">
        <f t="shared" si="13"/>
        <v>documentary</v>
      </c>
      <c r="S240" s="12">
        <f t="shared" si="14"/>
        <v>41755.117581018516</v>
      </c>
      <c r="T240" s="12">
        <f t="shared" si="15"/>
        <v>41778.117581018516</v>
      </c>
    </row>
    <row r="241" spans="1:20" ht="48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>E241/D241</f>
        <v>2.0554838709677421</v>
      </c>
      <c r="P241" s="7">
        <f>E241/L241</f>
        <v>106.2</v>
      </c>
      <c r="Q241" t="str">
        <f t="shared" si="12"/>
        <v>music</v>
      </c>
      <c r="R241" t="str">
        <f t="shared" si="13"/>
        <v>electronic music</v>
      </c>
      <c r="S241" s="12">
        <f t="shared" si="14"/>
        <v>42127.069548611107</v>
      </c>
      <c r="T241" s="12">
        <f t="shared" si="15"/>
        <v>42157.032638888893</v>
      </c>
    </row>
    <row r="242" spans="1:20" ht="32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>E242/D242</f>
        <v>2.0536666666666665</v>
      </c>
      <c r="P242" s="7">
        <f>E242/L242</f>
        <v>130.52966101694915</v>
      </c>
      <c r="Q242" t="str">
        <f t="shared" si="12"/>
        <v>photography</v>
      </c>
      <c r="R242" t="str">
        <f t="shared" si="13"/>
        <v>photobooks</v>
      </c>
      <c r="S242" s="12">
        <f t="shared" si="14"/>
        <v>41760.8200462963</v>
      </c>
      <c r="T242" s="12">
        <f t="shared" si="15"/>
        <v>41790.8200462963</v>
      </c>
    </row>
    <row r="243" spans="1:20" ht="48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>E243/D243</f>
        <v>2.0529999999999999</v>
      </c>
      <c r="P243" s="7">
        <f>E243/L243</f>
        <v>45.62222222222222</v>
      </c>
      <c r="Q243" t="str">
        <f t="shared" si="12"/>
        <v>music</v>
      </c>
      <c r="R243" t="str">
        <f t="shared" si="13"/>
        <v>rock</v>
      </c>
      <c r="S243" s="12">
        <f t="shared" si="14"/>
        <v>42614.722013888888</v>
      </c>
      <c r="T243" s="12">
        <f t="shared" si="15"/>
        <v>42644.722013888888</v>
      </c>
    </row>
    <row r="244" spans="1:20" ht="48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>E244/D244</f>
        <v>2.0419999999999998</v>
      </c>
      <c r="P244" s="7">
        <f>E244/L244</f>
        <v>59.360465116279073</v>
      </c>
      <c r="Q244" t="str">
        <f t="shared" si="12"/>
        <v>publishing</v>
      </c>
      <c r="R244" t="str">
        <f t="shared" si="13"/>
        <v>nonfiction</v>
      </c>
      <c r="S244" s="12">
        <f t="shared" si="14"/>
        <v>42317.33258101852</v>
      </c>
      <c r="T244" s="12">
        <f t="shared" si="15"/>
        <v>42354.290972222225</v>
      </c>
    </row>
    <row r="245" spans="1:20" ht="48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>E245/D245</f>
        <v>2.03505</v>
      </c>
      <c r="P245" s="7">
        <f>E245/L245</f>
        <v>59.85441176470588</v>
      </c>
      <c r="Q245" t="str">
        <f t="shared" si="12"/>
        <v>music</v>
      </c>
      <c r="R245" t="str">
        <f t="shared" si="13"/>
        <v>rock</v>
      </c>
      <c r="S245" s="12">
        <f t="shared" si="14"/>
        <v>41059.006805555553</v>
      </c>
      <c r="T245" s="12">
        <f t="shared" si="15"/>
        <v>41097.165972222225</v>
      </c>
    </row>
    <row r="246" spans="1:20" ht="16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>E246/D246</f>
        <v>2.0335000000000001</v>
      </c>
      <c r="P246" s="7">
        <f>E246/L246</f>
        <v>30.578947368421051</v>
      </c>
      <c r="Q246" t="str">
        <f t="shared" si="12"/>
        <v>music</v>
      </c>
      <c r="R246" t="str">
        <f t="shared" si="13"/>
        <v>rock</v>
      </c>
      <c r="S246" s="12">
        <f t="shared" si="14"/>
        <v>42568.759374999994</v>
      </c>
      <c r="T246" s="12">
        <f t="shared" si="15"/>
        <v>42583.759374999994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>E247/D247</f>
        <v>2.0262500000000001</v>
      </c>
      <c r="P247" s="7">
        <f>E247/L247</f>
        <v>47.676470588235297</v>
      </c>
      <c r="Q247" t="str">
        <f t="shared" si="12"/>
        <v>music</v>
      </c>
      <c r="R247" t="str">
        <f t="shared" si="13"/>
        <v>indie rock</v>
      </c>
      <c r="S247" s="12">
        <f t="shared" si="14"/>
        <v>41226.648576388885</v>
      </c>
      <c r="T247" s="12">
        <f t="shared" si="15"/>
        <v>41274.75</v>
      </c>
    </row>
    <row r="248" spans="1:20" ht="48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>E248/D248</f>
        <v>2.0251494999999999</v>
      </c>
      <c r="P248" s="7">
        <f>E248/L248</f>
        <v>130.23469453376205</v>
      </c>
      <c r="Q248" t="str">
        <f t="shared" si="12"/>
        <v>food</v>
      </c>
      <c r="R248" t="str">
        <f t="shared" si="13"/>
        <v>small batch</v>
      </c>
      <c r="S248" s="12">
        <f t="shared" si="14"/>
        <v>41836.625254629631</v>
      </c>
      <c r="T248" s="12">
        <f t="shared" si="15"/>
        <v>41866.625254629631</v>
      </c>
    </row>
    <row r="249" spans="1:20" ht="48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>E249/D249</f>
        <v>2.0236666666666667</v>
      </c>
      <c r="P249" s="7">
        <f>E249/L249</f>
        <v>55.697247706422019</v>
      </c>
      <c r="Q249" t="str">
        <f t="shared" si="12"/>
        <v>music</v>
      </c>
      <c r="R249" t="str">
        <f t="shared" si="13"/>
        <v>rock</v>
      </c>
      <c r="S249" s="12">
        <f t="shared" si="14"/>
        <v>41579.845509259263</v>
      </c>
      <c r="T249" s="12">
        <f t="shared" si="15"/>
        <v>41609.887175925927</v>
      </c>
    </row>
    <row r="250" spans="1:20" ht="48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>E250/D250</f>
        <v>2.022322</v>
      </c>
      <c r="P250" s="7">
        <f>E250/L250</f>
        <v>45.547792792792798</v>
      </c>
      <c r="Q250" t="str">
        <f t="shared" si="12"/>
        <v>technology</v>
      </c>
      <c r="R250" t="str">
        <f t="shared" si="13"/>
        <v>hardware</v>
      </c>
      <c r="S250" s="12">
        <f t="shared" si="14"/>
        <v>42396.494583333333</v>
      </c>
      <c r="T250" s="12">
        <f t="shared" si="15"/>
        <v>42426.494583333333</v>
      </c>
    </row>
    <row r="251" spans="1:20" ht="48" x14ac:dyDescent="0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>E251/D251</f>
        <v>2.02</v>
      </c>
      <c r="P251" s="7">
        <f>E251/L251</f>
        <v>29.705882352941178</v>
      </c>
      <c r="Q251" t="str">
        <f t="shared" si="12"/>
        <v>theater</v>
      </c>
      <c r="R251" t="str">
        <f t="shared" si="13"/>
        <v>plays</v>
      </c>
      <c r="S251" s="12">
        <f t="shared" si="14"/>
        <v>42179.898472222223</v>
      </c>
      <c r="T251" s="12">
        <f t="shared" si="15"/>
        <v>42195.75</v>
      </c>
    </row>
    <row r="252" spans="1:20" ht="48" x14ac:dyDescent="0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>E252/D252</f>
        <v>2.02</v>
      </c>
      <c r="P252" s="7">
        <f>E252/L252</f>
        <v>59.411764705882355</v>
      </c>
      <c r="Q252" t="str">
        <f t="shared" si="12"/>
        <v>theater</v>
      </c>
      <c r="R252" t="str">
        <f t="shared" si="13"/>
        <v>plays</v>
      </c>
      <c r="S252" s="12">
        <f t="shared" si="14"/>
        <v>42220.79487268519</v>
      </c>
      <c r="T252" s="12">
        <f t="shared" si="15"/>
        <v>42246</v>
      </c>
    </row>
    <row r="253" spans="1:20" ht="32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>E253/D253</f>
        <v>2.0182666666666669</v>
      </c>
      <c r="P253" s="7">
        <f>E253/L253</f>
        <v>77.229591836734699</v>
      </c>
      <c r="Q253" t="str">
        <f t="shared" si="12"/>
        <v>technology</v>
      </c>
      <c r="R253" t="str">
        <f t="shared" si="13"/>
        <v>hardware</v>
      </c>
      <c r="S253" s="12">
        <f t="shared" si="14"/>
        <v>42333.59993055556</v>
      </c>
      <c r="T253" s="12">
        <f t="shared" si="15"/>
        <v>42368.59993055556</v>
      </c>
    </row>
    <row r="254" spans="1:20" ht="48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>E254/D254</f>
        <v>2.0169999999999999</v>
      </c>
      <c r="P254" s="7">
        <f>E254/L254</f>
        <v>89.247787610619469</v>
      </c>
      <c r="Q254" t="str">
        <f t="shared" si="12"/>
        <v>music</v>
      </c>
      <c r="R254" t="str">
        <f t="shared" si="13"/>
        <v>pop</v>
      </c>
      <c r="S254" s="12">
        <f t="shared" si="14"/>
        <v>42569.605393518519</v>
      </c>
      <c r="T254" s="12">
        <f t="shared" si="15"/>
        <v>42600.290972222225</v>
      </c>
    </row>
    <row r="255" spans="1:20" ht="48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>E255/D255</f>
        <v>2.0162</v>
      </c>
      <c r="P255" s="7">
        <f>E255/L255</f>
        <v>80.647999999999996</v>
      </c>
      <c r="Q255" t="str">
        <f t="shared" si="12"/>
        <v>photography</v>
      </c>
      <c r="R255" t="str">
        <f t="shared" si="13"/>
        <v>photobooks</v>
      </c>
      <c r="S255" s="12">
        <f t="shared" si="14"/>
        <v>42454.836851851855</v>
      </c>
      <c r="T255" s="12">
        <f t="shared" si="15"/>
        <v>42479.836851851855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>E256/D256</f>
        <v>2.0114999999999998</v>
      </c>
      <c r="P256" s="7">
        <f>E256/L256</f>
        <v>220.74074074074073</v>
      </c>
      <c r="Q256" t="str">
        <f t="shared" si="12"/>
        <v>technology</v>
      </c>
      <c r="R256" t="str">
        <f t="shared" si="13"/>
        <v>hardware</v>
      </c>
      <c r="S256" s="12">
        <f t="shared" si="14"/>
        <v>42136.184560185182</v>
      </c>
      <c r="T256" s="12">
        <f t="shared" si="15"/>
        <v>42166.184560185182</v>
      </c>
    </row>
    <row r="257" spans="1:20" ht="48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>E257/D257</f>
        <v>2.0051866666666669</v>
      </c>
      <c r="P257" s="7">
        <f>E257/L257</f>
        <v>51.3054157782516</v>
      </c>
      <c r="Q257" t="str">
        <f t="shared" si="12"/>
        <v>technology</v>
      </c>
      <c r="R257" t="str">
        <f t="shared" si="13"/>
        <v>hardware</v>
      </c>
      <c r="S257" s="12">
        <f t="shared" si="14"/>
        <v>40624.181400462963</v>
      </c>
      <c r="T257" s="12">
        <f t="shared" si="15"/>
        <v>40655.181400462963</v>
      </c>
    </row>
    <row r="258" spans="1:20" ht="16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>E258/D258</f>
        <v>2.0034000000000001</v>
      </c>
      <c r="P258" s="7">
        <f>E258/L258</f>
        <v>182.12727272727273</v>
      </c>
      <c r="Q258" t="str">
        <f t="shared" si="12"/>
        <v>music</v>
      </c>
      <c r="R258" t="str">
        <f t="shared" si="13"/>
        <v>rock</v>
      </c>
      <c r="S258" s="12">
        <f t="shared" si="14"/>
        <v>41305.809363425928</v>
      </c>
      <c r="T258" s="12">
        <f t="shared" si="15"/>
        <v>41322.809363425928</v>
      </c>
    </row>
    <row r="259" spans="1:20" ht="48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>E259/D259</f>
        <v>2.0015333333333332</v>
      </c>
      <c r="P259" s="7">
        <f>E259/L259</f>
        <v>118.2007874015748</v>
      </c>
      <c r="Q259" t="str">
        <f t="shared" ref="Q259:Q322" si="16">LEFT(N259, SEARCH("/",N259)-1)</f>
        <v>music</v>
      </c>
      <c r="R259" t="str">
        <f t="shared" ref="R259:R322" si="17">RIGHT(N259,LEN(N259)-SEARCH("/",N259,1))</f>
        <v>rock</v>
      </c>
      <c r="S259" s="12">
        <f t="shared" ref="S259:S322" si="18">(((J259/60)/60)/24)+DATE(1970,1,1)</f>
        <v>41843.64271990741</v>
      </c>
      <c r="T259" s="12">
        <f t="shared" ref="T259:T322" si="19">(((I259/60)/60)/24)+DATE(1970,1,1)</f>
        <v>41888.64271990741</v>
      </c>
    </row>
    <row r="260" spans="1:20" ht="48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>E260/D260</f>
        <v>2</v>
      </c>
      <c r="P260" s="7">
        <f>E260/L260</f>
        <v>10</v>
      </c>
      <c r="Q260" t="str">
        <f t="shared" si="16"/>
        <v>music</v>
      </c>
      <c r="R260" t="str">
        <f t="shared" si="17"/>
        <v>electronic music</v>
      </c>
      <c r="S260" s="12">
        <f t="shared" si="18"/>
        <v>42109.826145833329</v>
      </c>
      <c r="T260" s="12">
        <f t="shared" si="19"/>
        <v>42139.826145833329</v>
      </c>
    </row>
    <row r="261" spans="1:20" ht="48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>E261/D261</f>
        <v>1.99244</v>
      </c>
      <c r="P261" s="7">
        <f>E261/L261</f>
        <v>183.80442804428046</v>
      </c>
      <c r="Q261" t="str">
        <f t="shared" si="16"/>
        <v>photography</v>
      </c>
      <c r="R261" t="str">
        <f t="shared" si="17"/>
        <v>photobooks</v>
      </c>
      <c r="S261" s="12">
        <f t="shared" si="18"/>
        <v>42152.288819444439</v>
      </c>
      <c r="T261" s="12">
        <f t="shared" si="19"/>
        <v>42182.288819444439</v>
      </c>
    </row>
    <row r="262" spans="1:20" ht="48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>E262/D262</f>
        <v>1.99215125</v>
      </c>
      <c r="P262" s="7">
        <f>E262/L262</f>
        <v>51.212114395886893</v>
      </c>
      <c r="Q262" t="str">
        <f t="shared" si="16"/>
        <v>technology</v>
      </c>
      <c r="R262" t="str">
        <f t="shared" si="17"/>
        <v>hardware</v>
      </c>
      <c r="S262" s="12">
        <f t="shared" si="18"/>
        <v>41603.333668981482</v>
      </c>
      <c r="T262" s="12">
        <f t="shared" si="19"/>
        <v>41633.333668981482</v>
      </c>
    </row>
    <row r="263" spans="1:20" ht="48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>E263/D263</f>
        <v>1.9885074626865671</v>
      </c>
      <c r="P263" s="7">
        <f>E263/L263</f>
        <v>94.489361702127653</v>
      </c>
      <c r="Q263" t="str">
        <f t="shared" si="16"/>
        <v>music</v>
      </c>
      <c r="R263" t="str">
        <f t="shared" si="17"/>
        <v>rock</v>
      </c>
      <c r="S263" s="12">
        <f t="shared" si="18"/>
        <v>40487.621365740742</v>
      </c>
      <c r="T263" s="12">
        <f t="shared" si="19"/>
        <v>40544.207638888889</v>
      </c>
    </row>
    <row r="264" spans="1:20" ht="48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>E264/D264</f>
        <v>1.9847237142857144</v>
      </c>
      <c r="P264" s="7">
        <f>E264/L264</f>
        <v>101.85532258064516</v>
      </c>
      <c r="Q264" t="str">
        <f t="shared" si="16"/>
        <v>technology</v>
      </c>
      <c r="R264" t="str">
        <f t="shared" si="17"/>
        <v>hardware</v>
      </c>
      <c r="S264" s="12">
        <f t="shared" si="18"/>
        <v>41526.60665509259</v>
      </c>
      <c r="T264" s="12">
        <f t="shared" si="19"/>
        <v>41563.60665509259</v>
      </c>
    </row>
    <row r="265" spans="1:20" ht="48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>E265/D265</f>
        <v>1.98</v>
      </c>
      <c r="P265" s="7">
        <f>E265/L265</f>
        <v>53.035714285714285</v>
      </c>
      <c r="Q265" t="str">
        <f t="shared" si="16"/>
        <v>film &amp; video</v>
      </c>
      <c r="R265" t="str">
        <f t="shared" si="17"/>
        <v>shorts</v>
      </c>
      <c r="S265" s="12">
        <f t="shared" si="18"/>
        <v>41100.158877314818</v>
      </c>
      <c r="T265" s="12">
        <f t="shared" si="19"/>
        <v>41104.126388888886</v>
      </c>
    </row>
    <row r="266" spans="1:20" ht="48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>E266/D266</f>
        <v>1.964</v>
      </c>
      <c r="P266" s="7">
        <f>E266/L266</f>
        <v>35.997067448680355</v>
      </c>
      <c r="Q266" t="str">
        <f t="shared" si="16"/>
        <v>technology</v>
      </c>
      <c r="R266" t="str">
        <f t="shared" si="17"/>
        <v>hardware</v>
      </c>
      <c r="S266" s="12">
        <f t="shared" si="18"/>
        <v>41783.642939814818</v>
      </c>
      <c r="T266" s="12">
        <f t="shared" si="19"/>
        <v>41843.642939814818</v>
      </c>
    </row>
    <row r="267" spans="1:20" ht="48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>E267/D267</f>
        <v>1.956</v>
      </c>
      <c r="P267" s="7">
        <f>E267/L267</f>
        <v>40.75</v>
      </c>
      <c r="Q267" t="str">
        <f t="shared" si="16"/>
        <v>music</v>
      </c>
      <c r="R267" t="str">
        <f t="shared" si="17"/>
        <v>electronic music</v>
      </c>
      <c r="S267" s="12">
        <f t="shared" si="18"/>
        <v>41716.785011574073</v>
      </c>
      <c r="T267" s="12">
        <f t="shared" si="19"/>
        <v>41739.290972222225</v>
      </c>
    </row>
    <row r="268" spans="1:20" ht="64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>E268/D268</f>
        <v>1.9537933333333333</v>
      </c>
      <c r="P268" s="7">
        <f>E268/L268</f>
        <v>27.3896261682243</v>
      </c>
      <c r="Q268" t="str">
        <f t="shared" si="16"/>
        <v>music</v>
      </c>
      <c r="R268" t="str">
        <f t="shared" si="17"/>
        <v>indie rock</v>
      </c>
      <c r="S268" s="12">
        <f t="shared" si="18"/>
        <v>40456.954351851848</v>
      </c>
      <c r="T268" s="12">
        <f t="shared" si="19"/>
        <v>40484.018055555556</v>
      </c>
    </row>
    <row r="269" spans="1:20" ht="48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>E269/D269</f>
        <v>1.9530000000000001</v>
      </c>
      <c r="P269" s="7">
        <f>E269/L269</f>
        <v>64.032786885245898</v>
      </c>
      <c r="Q269" t="str">
        <f t="shared" si="16"/>
        <v>music</v>
      </c>
      <c r="R269" t="str">
        <f t="shared" si="17"/>
        <v>classical music</v>
      </c>
      <c r="S269" s="12">
        <f t="shared" si="18"/>
        <v>42027.13817129629</v>
      </c>
      <c r="T269" s="12">
        <f t="shared" si="19"/>
        <v>42062.020833333328</v>
      </c>
    </row>
    <row r="270" spans="1:20" ht="48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>E270/D270</f>
        <v>1.9413333333333334</v>
      </c>
      <c r="P270" s="7">
        <f>E270/L270</f>
        <v>36.628930817610062</v>
      </c>
      <c r="Q270" t="str">
        <f t="shared" si="16"/>
        <v>music</v>
      </c>
      <c r="R270" t="str">
        <f t="shared" si="17"/>
        <v>metal</v>
      </c>
      <c r="S270" s="12">
        <f t="shared" si="18"/>
        <v>41905.684629629628</v>
      </c>
      <c r="T270" s="12">
        <f t="shared" si="19"/>
        <v>41944.207638888889</v>
      </c>
    </row>
    <row r="271" spans="1:20" ht="48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>E271/D271</f>
        <v>1.9292499999999999</v>
      </c>
      <c r="P271" s="7">
        <f>E271/L271</f>
        <v>63.04738562091503</v>
      </c>
      <c r="Q271" t="str">
        <f t="shared" si="16"/>
        <v>technology</v>
      </c>
      <c r="R271" t="str">
        <f t="shared" si="17"/>
        <v>hardware</v>
      </c>
      <c r="S271" s="12">
        <f t="shared" si="18"/>
        <v>41742.780509259261</v>
      </c>
      <c r="T271" s="12">
        <f t="shared" si="19"/>
        <v>41772.780509259261</v>
      </c>
    </row>
    <row r="272" spans="1:20" ht="48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>E272/D272</f>
        <v>1.9233333333333333</v>
      </c>
      <c r="P272" s="7">
        <f>E272/L272</f>
        <v>23.647540983606557</v>
      </c>
      <c r="Q272" t="str">
        <f t="shared" si="16"/>
        <v>technology</v>
      </c>
      <c r="R272" t="str">
        <f t="shared" si="17"/>
        <v>hardware</v>
      </c>
      <c r="S272" s="12">
        <f t="shared" si="18"/>
        <v>41737.097499999996</v>
      </c>
      <c r="T272" s="12">
        <f t="shared" si="19"/>
        <v>41773.961111111108</v>
      </c>
    </row>
    <row r="273" spans="1:20" ht="48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>E273/D273</f>
        <v>1.913</v>
      </c>
      <c r="P273" s="7">
        <f>E273/L273</f>
        <v>358.6875</v>
      </c>
      <c r="Q273" t="str">
        <f t="shared" si="16"/>
        <v>theater</v>
      </c>
      <c r="R273" t="str">
        <f t="shared" si="17"/>
        <v>plays</v>
      </c>
      <c r="S273" s="12">
        <f t="shared" si="18"/>
        <v>41821.205636574072</v>
      </c>
      <c r="T273" s="12">
        <f t="shared" si="19"/>
        <v>41852.290972222225</v>
      </c>
    </row>
    <row r="274" spans="1:20" ht="48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>E274/D274</f>
        <v>1.9116676082790633</v>
      </c>
      <c r="P274" s="7">
        <f>E274/L274</f>
        <v>86.163845492085343</v>
      </c>
      <c r="Q274" t="str">
        <f t="shared" si="16"/>
        <v>technology</v>
      </c>
      <c r="R274" t="str">
        <f t="shared" si="17"/>
        <v>hardware</v>
      </c>
      <c r="S274" s="12">
        <f t="shared" si="18"/>
        <v>41389.364849537036</v>
      </c>
      <c r="T274" s="12">
        <f t="shared" si="19"/>
        <v>41425.5</v>
      </c>
    </row>
    <row r="275" spans="1:20" ht="48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>E275/D275</f>
        <v>1.9114</v>
      </c>
      <c r="P275" s="7">
        <f>E275/L275</f>
        <v>83.345930232558146</v>
      </c>
      <c r="Q275" t="str">
        <f t="shared" si="16"/>
        <v>film &amp; video</v>
      </c>
      <c r="R275" t="str">
        <f t="shared" si="17"/>
        <v>documentary</v>
      </c>
      <c r="S275" s="12">
        <f t="shared" si="18"/>
        <v>40682.051689814813</v>
      </c>
      <c r="T275" s="12">
        <f t="shared" si="19"/>
        <v>40712.051689814813</v>
      </c>
    </row>
    <row r="276" spans="1:20" ht="48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>E276/D276</f>
        <v>1.9084810126582279</v>
      </c>
      <c r="P276" s="7">
        <f>E276/L276</f>
        <v>259.94827586206895</v>
      </c>
      <c r="Q276" t="str">
        <f t="shared" si="16"/>
        <v>theater</v>
      </c>
      <c r="R276" t="str">
        <f t="shared" si="17"/>
        <v>spaces</v>
      </c>
      <c r="S276" s="12">
        <f t="shared" si="18"/>
        <v>41862.803078703706</v>
      </c>
      <c r="T276" s="12">
        <f t="shared" si="19"/>
        <v>41892.202777777777</v>
      </c>
    </row>
    <row r="277" spans="1:20" ht="48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>E277/D277</f>
        <v>1.9</v>
      </c>
      <c r="P277" s="7">
        <f>E277/L277</f>
        <v>50</v>
      </c>
      <c r="Q277" t="str">
        <f t="shared" si="16"/>
        <v>theater</v>
      </c>
      <c r="R277" t="str">
        <f t="shared" si="17"/>
        <v>plays</v>
      </c>
      <c r="S277" s="12">
        <f t="shared" si="18"/>
        <v>41852.527222222219</v>
      </c>
      <c r="T277" s="12">
        <f t="shared" si="19"/>
        <v>41866.527222222219</v>
      </c>
    </row>
    <row r="278" spans="1:20" ht="48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>E278/D278</f>
        <v>1.8946666666666667</v>
      </c>
      <c r="P278" s="7">
        <f>E278/L278</f>
        <v>43.060606060606062</v>
      </c>
      <c r="Q278" t="str">
        <f t="shared" si="16"/>
        <v>music</v>
      </c>
      <c r="R278" t="str">
        <f t="shared" si="17"/>
        <v>rock</v>
      </c>
      <c r="S278" s="12">
        <f t="shared" si="18"/>
        <v>42424.161898148144</v>
      </c>
      <c r="T278" s="12">
        <f t="shared" si="19"/>
        <v>42454.12023148148</v>
      </c>
    </row>
    <row r="279" spans="1:20" ht="48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>E279/D279</f>
        <v>1.8866966666666667</v>
      </c>
      <c r="P279" s="7">
        <f>E279/L279</f>
        <v>64.173356009070289</v>
      </c>
      <c r="Q279" t="str">
        <f t="shared" si="16"/>
        <v>publishing</v>
      </c>
      <c r="R279" t="str">
        <f t="shared" si="17"/>
        <v>radio &amp; podcasts</v>
      </c>
      <c r="S279" s="12">
        <f t="shared" si="18"/>
        <v>41960.722951388889</v>
      </c>
      <c r="T279" s="12">
        <f t="shared" si="19"/>
        <v>41993.207638888889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>E280/D280</f>
        <v>1.885046</v>
      </c>
      <c r="P280" s="7">
        <f>E280/L280</f>
        <v>31.209370860927152</v>
      </c>
      <c r="Q280" t="str">
        <f t="shared" si="16"/>
        <v>theater</v>
      </c>
      <c r="R280" t="str">
        <f t="shared" si="17"/>
        <v>plays</v>
      </c>
      <c r="S280" s="12">
        <f t="shared" si="18"/>
        <v>41233.499131944445</v>
      </c>
      <c r="T280" s="12">
        <f t="shared" si="19"/>
        <v>41263.499131944445</v>
      </c>
    </row>
    <row r="281" spans="1:20" ht="48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>E281/D281</f>
        <v>1.8839999999999999</v>
      </c>
      <c r="P281" s="7">
        <f>E281/L281</f>
        <v>35.547169811320757</v>
      </c>
      <c r="Q281" t="str">
        <f t="shared" si="16"/>
        <v>technology</v>
      </c>
      <c r="R281" t="str">
        <f t="shared" si="17"/>
        <v>space exploration</v>
      </c>
      <c r="S281" s="12">
        <f t="shared" si="18"/>
        <v>42273.884305555555</v>
      </c>
      <c r="T281" s="12">
        <f t="shared" si="19"/>
        <v>42300.458333333328</v>
      </c>
    </row>
    <row r="282" spans="1:20" ht="48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>E282/D282</f>
        <v>1.873</v>
      </c>
      <c r="P282" s="7">
        <f>E282/L282</f>
        <v>37.46</v>
      </c>
      <c r="Q282" t="str">
        <f t="shared" si="16"/>
        <v>technology</v>
      </c>
      <c r="R282" t="str">
        <f t="shared" si="17"/>
        <v>space exploration</v>
      </c>
      <c r="S282" s="12">
        <f t="shared" si="18"/>
        <v>42636.614745370374</v>
      </c>
      <c r="T282" s="12">
        <f t="shared" si="19"/>
        <v>42659.041666666672</v>
      </c>
    </row>
    <row r="283" spans="1:20" ht="48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>E283/D283</f>
        <v>1.8724499999999999</v>
      </c>
      <c r="P283" s="7">
        <f>E283/L283</f>
        <v>38.740344827586206</v>
      </c>
      <c r="Q283" t="str">
        <f t="shared" si="16"/>
        <v>music</v>
      </c>
      <c r="R283" t="str">
        <f t="shared" si="17"/>
        <v>indie rock</v>
      </c>
      <c r="S283" s="12">
        <f t="shared" si="18"/>
        <v>41059.118993055556</v>
      </c>
      <c r="T283" s="12">
        <f t="shared" si="19"/>
        <v>41075.165972222225</v>
      </c>
    </row>
    <row r="284" spans="1:20" ht="48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>E284/D284</f>
        <v>1.8709899999999999</v>
      </c>
      <c r="P284" s="7">
        <f>E284/L284</f>
        <v>20.118172043010752</v>
      </c>
      <c r="Q284" t="str">
        <f t="shared" si="16"/>
        <v>theater</v>
      </c>
      <c r="R284" t="str">
        <f t="shared" si="17"/>
        <v>plays</v>
      </c>
      <c r="S284" s="12">
        <f t="shared" si="18"/>
        <v>42313.703900462962</v>
      </c>
      <c r="T284" s="12">
        <f t="shared" si="19"/>
        <v>42343</v>
      </c>
    </row>
    <row r="285" spans="1:20" ht="32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>E285/D285</f>
        <v>1.86</v>
      </c>
      <c r="P285" s="7">
        <f>E285/L285</f>
        <v>80.869565217391298</v>
      </c>
      <c r="Q285" t="str">
        <f t="shared" si="16"/>
        <v>theater</v>
      </c>
      <c r="R285" t="str">
        <f t="shared" si="17"/>
        <v>plays</v>
      </c>
      <c r="S285" s="12">
        <f t="shared" si="18"/>
        <v>42552.048356481479</v>
      </c>
      <c r="T285" s="12">
        <f t="shared" si="19"/>
        <v>42573.226388888885</v>
      </c>
    </row>
    <row r="286" spans="1:20" ht="48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>E286/D286</f>
        <v>1.855</v>
      </c>
      <c r="P286" s="7">
        <f>E286/L286</f>
        <v>41.222222222222221</v>
      </c>
      <c r="Q286" t="str">
        <f t="shared" si="16"/>
        <v>theater</v>
      </c>
      <c r="R286" t="str">
        <f t="shared" si="17"/>
        <v>plays</v>
      </c>
      <c r="S286" s="12">
        <f t="shared" si="18"/>
        <v>41861.524837962963</v>
      </c>
      <c r="T286" s="12">
        <f t="shared" si="19"/>
        <v>41891.524837962963</v>
      </c>
    </row>
    <row r="287" spans="1:20" ht="32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>E287/D287</f>
        <v>1.8533333333333333</v>
      </c>
      <c r="P287" s="7">
        <f>E287/L287</f>
        <v>115.83333333333333</v>
      </c>
      <c r="Q287" t="str">
        <f t="shared" si="16"/>
        <v>music</v>
      </c>
      <c r="R287" t="str">
        <f t="shared" si="17"/>
        <v>rock</v>
      </c>
      <c r="S287" s="12">
        <f t="shared" si="18"/>
        <v>42323.17460648148</v>
      </c>
      <c r="T287" s="12">
        <f t="shared" si="19"/>
        <v>42383.17460648148</v>
      </c>
    </row>
    <row r="288" spans="1:20" ht="48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>E288/D288</f>
        <v>1.85</v>
      </c>
      <c r="P288" s="7">
        <f>E288/L288</f>
        <v>50.454545454545453</v>
      </c>
      <c r="Q288" t="str">
        <f t="shared" si="16"/>
        <v>music</v>
      </c>
      <c r="R288" t="str">
        <f t="shared" si="17"/>
        <v>rock</v>
      </c>
      <c r="S288" s="12">
        <f t="shared" si="18"/>
        <v>40687.285844907405</v>
      </c>
      <c r="T288" s="12">
        <f t="shared" si="19"/>
        <v>40749.284722222219</v>
      </c>
    </row>
    <row r="289" spans="1:20" ht="48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>E289/D289</f>
        <v>1.8461052631578947</v>
      </c>
      <c r="P289" s="7">
        <f>E289/L289</f>
        <v>65.318435754189949</v>
      </c>
      <c r="Q289" t="str">
        <f t="shared" si="16"/>
        <v>games</v>
      </c>
      <c r="R289" t="str">
        <f t="shared" si="17"/>
        <v>tabletop games</v>
      </c>
      <c r="S289" s="12">
        <f t="shared" si="18"/>
        <v>42417.625046296293</v>
      </c>
      <c r="T289" s="12">
        <f t="shared" si="19"/>
        <v>42452.290972222225</v>
      </c>
    </row>
    <row r="290" spans="1:20" ht="48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>E290/D290</f>
        <v>1.8455999999999999</v>
      </c>
      <c r="P290" s="7">
        <f>E290/L290</f>
        <v>85.444444444444443</v>
      </c>
      <c r="Q290" t="str">
        <f t="shared" si="16"/>
        <v>film &amp; video</v>
      </c>
      <c r="R290" t="str">
        <f t="shared" si="17"/>
        <v>documentary</v>
      </c>
      <c r="S290" s="12">
        <f t="shared" si="18"/>
        <v>40266.662708333337</v>
      </c>
      <c r="T290" s="12">
        <f t="shared" si="19"/>
        <v>40330.165972222225</v>
      </c>
    </row>
    <row r="291" spans="1:20" ht="32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>E291/D291</f>
        <v>1.84</v>
      </c>
      <c r="P291" s="7">
        <f>E291/L291</f>
        <v>24.210526315789473</v>
      </c>
      <c r="Q291" t="str">
        <f t="shared" si="16"/>
        <v>theater</v>
      </c>
      <c r="R291" t="str">
        <f t="shared" si="17"/>
        <v>plays</v>
      </c>
      <c r="S291" s="12">
        <f t="shared" si="18"/>
        <v>42140.712314814817</v>
      </c>
      <c r="T291" s="12">
        <f t="shared" si="19"/>
        <v>42154.756944444445</v>
      </c>
    </row>
    <row r="292" spans="1:20" ht="48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>E292/D292</f>
        <v>1.84</v>
      </c>
      <c r="P292" s="7">
        <f>E292/L292</f>
        <v>30.666666666666668</v>
      </c>
      <c r="Q292" t="str">
        <f t="shared" si="16"/>
        <v>theater</v>
      </c>
      <c r="R292" t="str">
        <f t="shared" si="17"/>
        <v>plays</v>
      </c>
      <c r="S292" s="12">
        <f t="shared" si="18"/>
        <v>42383.793124999997</v>
      </c>
      <c r="T292" s="12">
        <f t="shared" si="19"/>
        <v>42413.793124999997</v>
      </c>
    </row>
    <row r="293" spans="1:20" ht="48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>E293/D293</f>
        <v>1.8344090909090909</v>
      </c>
      <c r="P293" s="7">
        <f>E293/L293</f>
        <v>159.51383399209487</v>
      </c>
      <c r="Q293" t="str">
        <f t="shared" si="16"/>
        <v>film &amp; video</v>
      </c>
      <c r="R293" t="str">
        <f t="shared" si="17"/>
        <v>television</v>
      </c>
      <c r="S293" s="12">
        <f t="shared" si="18"/>
        <v>42032.693043981482</v>
      </c>
      <c r="T293" s="12">
        <f t="shared" si="19"/>
        <v>42062.693043981482</v>
      </c>
    </row>
    <row r="294" spans="1:20" ht="48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>E294/D294</f>
        <v>1.8281058823529412</v>
      </c>
      <c r="P294" s="7">
        <f>E294/L294</f>
        <v>71.443218390804603</v>
      </c>
      <c r="Q294" t="str">
        <f t="shared" si="16"/>
        <v>publishing</v>
      </c>
      <c r="R294" t="str">
        <f t="shared" si="17"/>
        <v>nonfiction</v>
      </c>
      <c r="S294" s="12">
        <f t="shared" si="18"/>
        <v>41430.038888888892</v>
      </c>
      <c r="T294" s="12">
        <f t="shared" si="19"/>
        <v>41460.038888888892</v>
      </c>
    </row>
    <row r="295" spans="1:20" ht="48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>E295/D295</f>
        <v>1.82</v>
      </c>
      <c r="P295" s="7">
        <f>E295/L295</f>
        <v>34.125</v>
      </c>
      <c r="Q295" t="str">
        <f t="shared" si="16"/>
        <v>food</v>
      </c>
      <c r="R295" t="str">
        <f t="shared" si="17"/>
        <v>small batch</v>
      </c>
      <c r="S295" s="12">
        <f t="shared" si="18"/>
        <v>42452.781828703708</v>
      </c>
      <c r="T295" s="12">
        <f t="shared" si="19"/>
        <v>42480.781828703708</v>
      </c>
    </row>
    <row r="296" spans="1:20" ht="48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>E296/D296</f>
        <v>1.8186315789473684</v>
      </c>
      <c r="P296" s="7">
        <f>E296/L296</f>
        <v>143.97499999999999</v>
      </c>
      <c r="Q296" t="str">
        <f t="shared" si="16"/>
        <v>technology</v>
      </c>
      <c r="R296" t="str">
        <f t="shared" si="17"/>
        <v>hardware</v>
      </c>
      <c r="S296" s="12">
        <f t="shared" si="18"/>
        <v>42654.525775462964</v>
      </c>
      <c r="T296" s="12">
        <f t="shared" si="19"/>
        <v>42684.567442129628</v>
      </c>
    </row>
    <row r="297" spans="1:20" ht="48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>E297/D297</f>
        <v>1.8153547058823529</v>
      </c>
      <c r="P297" s="7">
        <f>E297/L297</f>
        <v>81.75107284768211</v>
      </c>
      <c r="Q297" t="str">
        <f t="shared" si="16"/>
        <v>film &amp; video</v>
      </c>
      <c r="R297" t="str">
        <f t="shared" si="17"/>
        <v>documentary</v>
      </c>
      <c r="S297" s="12">
        <f t="shared" si="18"/>
        <v>41674.063078703701</v>
      </c>
      <c r="T297" s="12">
        <f t="shared" si="19"/>
        <v>41705.957638888889</v>
      </c>
    </row>
    <row r="298" spans="1:20" ht="48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>E298/D298</f>
        <v>1.8086666666666666</v>
      </c>
      <c r="P298" s="7">
        <f>E298/L298</f>
        <v>40.492537313432834</v>
      </c>
      <c r="Q298" t="str">
        <f t="shared" si="16"/>
        <v>food</v>
      </c>
      <c r="R298" t="str">
        <f t="shared" si="17"/>
        <v>small batch</v>
      </c>
      <c r="S298" s="12">
        <f t="shared" si="18"/>
        <v>42761.961099537039</v>
      </c>
      <c r="T298" s="12">
        <f t="shared" si="19"/>
        <v>42791.961099537039</v>
      </c>
    </row>
    <row r="299" spans="1:20" ht="48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>E299/D299</f>
        <v>1.8085714285714285</v>
      </c>
      <c r="P299" s="7">
        <f>E299/L299</f>
        <v>33.315789473684212</v>
      </c>
      <c r="Q299" t="str">
        <f t="shared" si="16"/>
        <v>music</v>
      </c>
      <c r="R299" t="str">
        <f t="shared" si="17"/>
        <v>rock</v>
      </c>
      <c r="S299" s="12">
        <f t="shared" si="18"/>
        <v>42198.750254629631</v>
      </c>
      <c r="T299" s="12">
        <f t="shared" si="19"/>
        <v>42238.750254629631</v>
      </c>
    </row>
    <row r="300" spans="1:20" ht="48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>E300/D300</f>
        <v>1.8062799999999999</v>
      </c>
      <c r="P300" s="7">
        <f>E300/L300</f>
        <v>31.142758620689655</v>
      </c>
      <c r="Q300" t="str">
        <f t="shared" si="16"/>
        <v>music</v>
      </c>
      <c r="R300" t="str">
        <f t="shared" si="17"/>
        <v>rock</v>
      </c>
      <c r="S300" s="12">
        <f t="shared" si="18"/>
        <v>41303.593923611108</v>
      </c>
      <c r="T300" s="12">
        <f t="shared" si="19"/>
        <v>41333.593923611108</v>
      </c>
    </row>
    <row r="301" spans="1:20" ht="48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>E301/D301</f>
        <v>1.8044444444444445</v>
      </c>
      <c r="P301" s="7">
        <f>E301/L301</f>
        <v>43.5</v>
      </c>
      <c r="Q301" t="str">
        <f t="shared" si="16"/>
        <v>theater</v>
      </c>
      <c r="R301" t="str">
        <f t="shared" si="17"/>
        <v>plays</v>
      </c>
      <c r="S301" s="12">
        <f t="shared" si="18"/>
        <v>41923.354351851849</v>
      </c>
      <c r="T301" s="12">
        <f t="shared" si="19"/>
        <v>41960.332638888889</v>
      </c>
    </row>
    <row r="302" spans="1:20" ht="32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>E302/D302</f>
        <v>1.8014285714285714</v>
      </c>
      <c r="P302" s="7">
        <f>E302/L302</f>
        <v>26.270833333333332</v>
      </c>
      <c r="Q302" t="str">
        <f t="shared" si="16"/>
        <v>music</v>
      </c>
      <c r="R302" t="str">
        <f t="shared" si="17"/>
        <v>indie rock</v>
      </c>
      <c r="S302" s="12">
        <f t="shared" si="18"/>
        <v>41145.719305555554</v>
      </c>
      <c r="T302" s="12">
        <f t="shared" si="19"/>
        <v>41175.719305555554</v>
      </c>
    </row>
    <row r="303" spans="1:20" ht="48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>E303/D303</f>
        <v>1.8003333333333333</v>
      </c>
      <c r="P303" s="7">
        <f>E303/L303</f>
        <v>24.274157303370785</v>
      </c>
      <c r="Q303" t="str">
        <f t="shared" si="16"/>
        <v>games</v>
      </c>
      <c r="R303" t="str">
        <f t="shared" si="17"/>
        <v>tabletop games</v>
      </c>
      <c r="S303" s="12">
        <f t="shared" si="18"/>
        <v>42496.582337962958</v>
      </c>
      <c r="T303" s="12">
        <f t="shared" si="19"/>
        <v>42513.125</v>
      </c>
    </row>
    <row r="304" spans="1:20" ht="32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>E304/D304</f>
        <v>1.8</v>
      </c>
      <c r="P304" s="7">
        <f>E304/L304</f>
        <v>54</v>
      </c>
      <c r="Q304" t="str">
        <f t="shared" si="16"/>
        <v>theater</v>
      </c>
      <c r="R304" t="str">
        <f t="shared" si="17"/>
        <v>spaces</v>
      </c>
      <c r="S304" s="12">
        <f t="shared" si="18"/>
        <v>42098.216238425928</v>
      </c>
      <c r="T304" s="12">
        <f t="shared" si="19"/>
        <v>42119.216238425928</v>
      </c>
    </row>
    <row r="305" spans="1:20" ht="48" x14ac:dyDescent="0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>E305/D305</f>
        <v>1.8</v>
      </c>
      <c r="P305" s="7">
        <f>E305/L305</f>
        <v>12</v>
      </c>
      <c r="Q305" t="str">
        <f t="shared" si="16"/>
        <v>theater</v>
      </c>
      <c r="R305" t="str">
        <f t="shared" si="17"/>
        <v>plays</v>
      </c>
      <c r="S305" s="12">
        <f t="shared" si="18"/>
        <v>42477.729780092588</v>
      </c>
      <c r="T305" s="12">
        <f t="shared" si="19"/>
        <v>42500.875</v>
      </c>
    </row>
    <row r="306" spans="1:20" ht="48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>E306/D306</f>
        <v>1.7989999999999999</v>
      </c>
      <c r="P306" s="7">
        <f>E306/L306</f>
        <v>96.375</v>
      </c>
      <c r="Q306" t="str">
        <f t="shared" si="16"/>
        <v>photography</v>
      </c>
      <c r="R306" t="str">
        <f t="shared" si="17"/>
        <v>photobooks</v>
      </c>
      <c r="S306" s="12">
        <f t="shared" si="18"/>
        <v>42552.315127314811</v>
      </c>
      <c r="T306" s="12">
        <f t="shared" si="19"/>
        <v>42588.75</v>
      </c>
    </row>
    <row r="307" spans="1:20" ht="48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>E307/D307</f>
        <v>1.7949999999999999</v>
      </c>
      <c r="P307" s="7">
        <f>E307/L307</f>
        <v>43.515151515151516</v>
      </c>
      <c r="Q307" t="str">
        <f t="shared" si="16"/>
        <v>music</v>
      </c>
      <c r="R307" t="str">
        <f t="shared" si="17"/>
        <v>rock</v>
      </c>
      <c r="S307" s="12">
        <f t="shared" si="18"/>
        <v>42055.972824074073</v>
      </c>
      <c r="T307" s="12">
        <f t="shared" si="19"/>
        <v>42085.931157407409</v>
      </c>
    </row>
    <row r="308" spans="1:20" ht="48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>E308/D308</f>
        <v>1.7909909909909909</v>
      </c>
      <c r="P308" s="7">
        <f>E308/L308</f>
        <v>53.729729729729726</v>
      </c>
      <c r="Q308" t="str">
        <f t="shared" si="16"/>
        <v>publishing</v>
      </c>
      <c r="R308" t="str">
        <f t="shared" si="17"/>
        <v>nonfiction</v>
      </c>
      <c r="S308" s="12">
        <f t="shared" si="18"/>
        <v>41367.572280092594</v>
      </c>
      <c r="T308" s="12">
        <f t="shared" si="19"/>
        <v>41397.572280092594</v>
      </c>
    </row>
    <row r="309" spans="1:20" ht="48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>E309/D309</f>
        <v>1.789525</v>
      </c>
      <c r="P309" s="7">
        <f>E309/L309</f>
        <v>73.341188524590166</v>
      </c>
      <c r="Q309" t="str">
        <f t="shared" si="16"/>
        <v>film &amp; video</v>
      </c>
      <c r="R309" t="str">
        <f t="shared" si="17"/>
        <v>documentary</v>
      </c>
      <c r="S309" s="12">
        <f t="shared" si="18"/>
        <v>40469.225231481483</v>
      </c>
      <c r="T309" s="12">
        <f t="shared" si="19"/>
        <v>40499.266898148147</v>
      </c>
    </row>
    <row r="310" spans="1:20" ht="48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>E310/D310</f>
        <v>1.7867599999999999</v>
      </c>
      <c r="P310" s="7">
        <f>E310/L310</f>
        <v>282.71518987341773</v>
      </c>
      <c r="Q310" t="str">
        <f t="shared" si="16"/>
        <v>technology</v>
      </c>
      <c r="R310" t="str">
        <f t="shared" si="17"/>
        <v>hardware</v>
      </c>
      <c r="S310" s="12">
        <f t="shared" si="18"/>
        <v>41725.082384259258</v>
      </c>
      <c r="T310" s="12">
        <f t="shared" si="19"/>
        <v>41755.082384259258</v>
      </c>
    </row>
    <row r="311" spans="1:20" ht="48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>E311/D311</f>
        <v>1.7743366666666667</v>
      </c>
      <c r="P311" s="7">
        <f>E311/L311</f>
        <v>81.892461538461546</v>
      </c>
      <c r="Q311" t="str">
        <f t="shared" si="16"/>
        <v>film &amp; video</v>
      </c>
      <c r="R311" t="str">
        <f t="shared" si="17"/>
        <v>documentary</v>
      </c>
      <c r="S311" s="12">
        <f t="shared" si="18"/>
        <v>40235.900358796294</v>
      </c>
      <c r="T311" s="12">
        <f t="shared" si="19"/>
        <v>40296.78402777778</v>
      </c>
    </row>
    <row r="312" spans="1:20" ht="16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>E312/D312</f>
        <v>1.76535</v>
      </c>
      <c r="P312" s="7">
        <f>E312/L312</f>
        <v>96.997252747252745</v>
      </c>
      <c r="Q312" t="str">
        <f t="shared" si="16"/>
        <v>theater</v>
      </c>
      <c r="R312" t="str">
        <f t="shared" si="17"/>
        <v>spaces</v>
      </c>
      <c r="S312" s="12">
        <f t="shared" si="18"/>
        <v>42337.02039351852</v>
      </c>
      <c r="T312" s="12">
        <f t="shared" si="19"/>
        <v>42359.207638888889</v>
      </c>
    </row>
    <row r="313" spans="1:20" ht="32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>E313/D313</f>
        <v>1.7629999999999999</v>
      </c>
      <c r="P313" s="7">
        <f>E313/L313</f>
        <v>91.189655172413794</v>
      </c>
      <c r="Q313" t="str">
        <f t="shared" si="16"/>
        <v>film &amp; video</v>
      </c>
      <c r="R313" t="str">
        <f t="shared" si="17"/>
        <v>documentary</v>
      </c>
      <c r="S313" s="12">
        <f t="shared" si="18"/>
        <v>41184.277986111112</v>
      </c>
      <c r="T313" s="12">
        <f t="shared" si="19"/>
        <v>41215.166666666664</v>
      </c>
    </row>
    <row r="314" spans="1:20" ht="48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>E314/D314</f>
        <v>1.7595744680851064</v>
      </c>
      <c r="P314" s="7">
        <f>E314/L314</f>
        <v>56.643835616438359</v>
      </c>
      <c r="Q314" t="str">
        <f t="shared" si="16"/>
        <v>photography</v>
      </c>
      <c r="R314" t="str">
        <f t="shared" si="17"/>
        <v>photobooks</v>
      </c>
      <c r="S314" s="12">
        <f t="shared" si="18"/>
        <v>41941.802384259259</v>
      </c>
      <c r="T314" s="12">
        <f t="shared" si="19"/>
        <v>41974.125</v>
      </c>
    </row>
    <row r="315" spans="1:20" ht="32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>E315/D315</f>
        <v>1.7584040000000001</v>
      </c>
      <c r="P315" s="7">
        <f>E315/L315</f>
        <v>56.000127388535034</v>
      </c>
      <c r="Q315" t="str">
        <f t="shared" si="16"/>
        <v>music</v>
      </c>
      <c r="R315" t="str">
        <f t="shared" si="17"/>
        <v>indie rock</v>
      </c>
      <c r="S315" s="12">
        <f t="shared" si="18"/>
        <v>41002.958634259259</v>
      </c>
      <c r="T315" s="12">
        <f t="shared" si="19"/>
        <v>41032.958634259259</v>
      </c>
    </row>
    <row r="316" spans="1:20" ht="48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>E316/D316</f>
        <v>1.7533333333333334</v>
      </c>
      <c r="P316" s="7">
        <f>E316/L316</f>
        <v>48.703703703703702</v>
      </c>
      <c r="Q316" t="str">
        <f t="shared" si="16"/>
        <v>theater</v>
      </c>
      <c r="R316" t="str">
        <f t="shared" si="17"/>
        <v>plays</v>
      </c>
      <c r="S316" s="12">
        <f t="shared" si="18"/>
        <v>42493.219236111108</v>
      </c>
      <c r="T316" s="12">
        <f t="shared" si="19"/>
        <v>42531.125</v>
      </c>
    </row>
    <row r="317" spans="1:20" ht="64" x14ac:dyDescent="0.2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>E317/D317</f>
        <v>1.75</v>
      </c>
      <c r="P317" s="7">
        <f>E317/L317</f>
        <v>62.5</v>
      </c>
      <c r="Q317" t="str">
        <f t="shared" si="16"/>
        <v>music</v>
      </c>
      <c r="R317" t="str">
        <f t="shared" si="17"/>
        <v>pop</v>
      </c>
      <c r="S317" s="12">
        <f t="shared" si="18"/>
        <v>40723.068807870368</v>
      </c>
      <c r="T317" s="12">
        <f t="shared" si="19"/>
        <v>40746.068807870368</v>
      </c>
    </row>
    <row r="318" spans="1:20" ht="48" x14ac:dyDescent="0.2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>E318/D318</f>
        <v>1.75</v>
      </c>
      <c r="P318" s="7">
        <f>E318/L318</f>
        <v>29.166666666666668</v>
      </c>
      <c r="Q318" t="str">
        <f t="shared" si="16"/>
        <v>theater</v>
      </c>
      <c r="R318" t="str">
        <f t="shared" si="17"/>
        <v>plays</v>
      </c>
      <c r="S318" s="12">
        <f t="shared" si="18"/>
        <v>41889.768229166664</v>
      </c>
      <c r="T318" s="12">
        <f t="shared" si="19"/>
        <v>41919.768229166664</v>
      </c>
    </row>
    <row r="319" spans="1:20" ht="48" x14ac:dyDescent="0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>E319/D319</f>
        <v>1.75</v>
      </c>
      <c r="P319" s="7">
        <f>E319/L319</f>
        <v>68.055555555555557</v>
      </c>
      <c r="Q319" t="str">
        <f t="shared" si="16"/>
        <v>theater</v>
      </c>
      <c r="R319" t="str">
        <f t="shared" si="17"/>
        <v>plays</v>
      </c>
      <c r="S319" s="12">
        <f t="shared" si="18"/>
        <v>42003.948425925926</v>
      </c>
      <c r="T319" s="12">
        <f t="shared" si="19"/>
        <v>42028.207638888889</v>
      </c>
    </row>
    <row r="320" spans="1:20" ht="48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>E320/D320</f>
        <v>1.748</v>
      </c>
      <c r="P320" s="7">
        <f>E320/L320</f>
        <v>264.84848484848487</v>
      </c>
      <c r="Q320" t="str">
        <f t="shared" si="16"/>
        <v>theater</v>
      </c>
      <c r="R320" t="str">
        <f t="shared" si="17"/>
        <v>plays</v>
      </c>
      <c r="S320" s="12">
        <f t="shared" si="18"/>
        <v>42341.818379629629</v>
      </c>
      <c r="T320" s="12">
        <f t="shared" si="19"/>
        <v>42370.166666666672</v>
      </c>
    </row>
    <row r="321" spans="1:20" ht="48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>E321/D321</f>
        <v>1.744</v>
      </c>
      <c r="P321" s="7">
        <f>E321/L321</f>
        <v>68.84210526315789</v>
      </c>
      <c r="Q321" t="str">
        <f t="shared" si="16"/>
        <v>theater</v>
      </c>
      <c r="R321" t="str">
        <f t="shared" si="17"/>
        <v>plays</v>
      </c>
      <c r="S321" s="12">
        <f t="shared" si="18"/>
        <v>42440.416504629626</v>
      </c>
      <c r="T321" s="12">
        <f t="shared" si="19"/>
        <v>42463.708333333328</v>
      </c>
    </row>
    <row r="322" spans="1:20" ht="48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>E322/D322</f>
        <v>1.7423040000000001</v>
      </c>
      <c r="P322" s="7">
        <f>E322/L322</f>
        <v>51.854285714285716</v>
      </c>
      <c r="Q322" t="str">
        <f t="shared" si="16"/>
        <v>music</v>
      </c>
      <c r="R322" t="str">
        <f t="shared" si="17"/>
        <v>pop</v>
      </c>
      <c r="S322" s="12">
        <f t="shared" si="18"/>
        <v>40626.834444444445</v>
      </c>
      <c r="T322" s="12">
        <f t="shared" si="19"/>
        <v>40657.834444444445</v>
      </c>
    </row>
    <row r="323" spans="1:20" ht="48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>E323/D323</f>
        <v>1.7400576923076922</v>
      </c>
      <c r="P323" s="7">
        <f>E323/L323</f>
        <v>32.315357142857138</v>
      </c>
      <c r="Q323" t="str">
        <f t="shared" ref="Q323:Q386" si="20">LEFT(N323, SEARCH("/",N323)-1)</f>
        <v>photography</v>
      </c>
      <c r="R323" t="str">
        <f t="shared" ref="R323:R386" si="21">RIGHT(N323,LEN(N323)-SEARCH("/",N323,1))</f>
        <v>photobooks</v>
      </c>
      <c r="S323" s="12">
        <f t="shared" ref="S323:S386" si="22">(((J323/60)/60)/24)+DATE(1970,1,1)</f>
        <v>42570.702986111108</v>
      </c>
      <c r="T323" s="12">
        <f t="shared" ref="T323:T386" si="23">(((I323/60)/60)/24)+DATE(1970,1,1)</f>
        <v>42600.702986111108</v>
      </c>
    </row>
    <row r="324" spans="1:20" ht="48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>E324/D324</f>
        <v>1.74</v>
      </c>
      <c r="P324" s="7">
        <f>E324/L324</f>
        <v>86.138613861386133</v>
      </c>
      <c r="Q324" t="str">
        <f t="shared" si="20"/>
        <v>film &amp; video</v>
      </c>
      <c r="R324" t="str">
        <f t="shared" si="21"/>
        <v>documentary</v>
      </c>
      <c r="S324" s="12">
        <f t="shared" si="22"/>
        <v>42078.222187499996</v>
      </c>
      <c r="T324" s="12">
        <f t="shared" si="23"/>
        <v>42118.222187499996</v>
      </c>
    </row>
    <row r="325" spans="1:20" ht="48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>E325/D325</f>
        <v>1.7333333333333334</v>
      </c>
      <c r="P325" s="7">
        <f>E325/L325</f>
        <v>86.666666666666671</v>
      </c>
      <c r="Q325" t="str">
        <f t="shared" si="20"/>
        <v>film &amp; video</v>
      </c>
      <c r="R325" t="str">
        <f t="shared" si="21"/>
        <v>shorts</v>
      </c>
      <c r="S325" s="12">
        <f t="shared" si="22"/>
        <v>41433.01829861111</v>
      </c>
      <c r="T325" s="12">
        <f t="shared" si="23"/>
        <v>41463.01829861111</v>
      </c>
    </row>
    <row r="326" spans="1:20" ht="32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>E326/D326</f>
        <v>1.732</v>
      </c>
      <c r="P326" s="7">
        <f>E326/L326</f>
        <v>32.074074074074076</v>
      </c>
      <c r="Q326" t="str">
        <f t="shared" si="20"/>
        <v>publishing</v>
      </c>
      <c r="R326" t="str">
        <f t="shared" si="21"/>
        <v>nonfiction</v>
      </c>
      <c r="S326" s="12">
        <f t="shared" si="22"/>
        <v>41095.900694444441</v>
      </c>
      <c r="T326" s="12">
        <f t="shared" si="23"/>
        <v>41123.900694444441</v>
      </c>
    </row>
    <row r="327" spans="1:20" ht="48" x14ac:dyDescent="0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>E327/D327</f>
        <v>1.728</v>
      </c>
      <c r="P327" s="7">
        <f>E327/L327</f>
        <v>100.46511627906976</v>
      </c>
      <c r="Q327" t="str">
        <f t="shared" si="20"/>
        <v>music</v>
      </c>
      <c r="R327" t="str">
        <f t="shared" si="21"/>
        <v>rock</v>
      </c>
      <c r="S327" s="12">
        <f t="shared" si="22"/>
        <v>40987.977060185185</v>
      </c>
      <c r="T327" s="12">
        <f t="shared" si="23"/>
        <v>41022.166666666664</v>
      </c>
    </row>
    <row r="328" spans="1:20" ht="64" x14ac:dyDescent="0.2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>E328/D328</f>
        <v>1.728</v>
      </c>
      <c r="P328" s="7">
        <f>E328/L328</f>
        <v>75.130434782608702</v>
      </c>
      <c r="Q328" t="str">
        <f t="shared" si="20"/>
        <v>food</v>
      </c>
      <c r="R328" t="str">
        <f t="shared" si="21"/>
        <v>small batch</v>
      </c>
      <c r="S328" s="12">
        <f t="shared" si="22"/>
        <v>42243.190057870372</v>
      </c>
      <c r="T328" s="12">
        <f t="shared" si="23"/>
        <v>42273.190057870372</v>
      </c>
    </row>
    <row r="329" spans="1:20" ht="48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>E329/D329</f>
        <v>1.726845</v>
      </c>
      <c r="P329" s="7">
        <f>E329/L329</f>
        <v>49.338428571428572</v>
      </c>
      <c r="Q329" t="str">
        <f t="shared" si="20"/>
        <v>music</v>
      </c>
      <c r="R329" t="str">
        <f t="shared" si="21"/>
        <v>indie rock</v>
      </c>
      <c r="S329" s="12">
        <f t="shared" si="22"/>
        <v>42043.152650462958</v>
      </c>
      <c r="T329" s="12">
        <f t="shared" si="23"/>
        <v>42073.110983796301</v>
      </c>
    </row>
    <row r="330" spans="1:20" ht="48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>E330/D330</f>
        <v>1.7243333333333333</v>
      </c>
      <c r="P330" s="7">
        <f>E330/L330</f>
        <v>94.054545454545448</v>
      </c>
      <c r="Q330" t="str">
        <f t="shared" si="20"/>
        <v>music</v>
      </c>
      <c r="R330" t="str">
        <f t="shared" si="21"/>
        <v>indie rock</v>
      </c>
      <c r="S330" s="12">
        <f t="shared" si="22"/>
        <v>41879.130868055552</v>
      </c>
      <c r="T330" s="12">
        <f t="shared" si="23"/>
        <v>41909.130868055552</v>
      </c>
    </row>
    <row r="331" spans="1:20" ht="48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>E331/D331</f>
        <v>1.7227777777777777</v>
      </c>
      <c r="P331" s="7">
        <f>E331/L331</f>
        <v>174.2134831460674</v>
      </c>
      <c r="Q331" t="str">
        <f t="shared" si="20"/>
        <v>photography</v>
      </c>
      <c r="R331" t="str">
        <f t="shared" si="21"/>
        <v>photobooks</v>
      </c>
      <c r="S331" s="12">
        <f t="shared" si="22"/>
        <v>42278.662037037036</v>
      </c>
      <c r="T331" s="12">
        <f t="shared" si="23"/>
        <v>42309.125</v>
      </c>
    </row>
    <row r="332" spans="1:20" ht="32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>E332/D332</f>
        <v>1.7194285714285715</v>
      </c>
      <c r="P332" s="7">
        <f>E332/L332</f>
        <v>153.5204081632653</v>
      </c>
      <c r="Q332" t="str">
        <f t="shared" si="20"/>
        <v>theater</v>
      </c>
      <c r="R332" t="str">
        <f t="shared" si="21"/>
        <v>spaces</v>
      </c>
      <c r="S332" s="12">
        <f t="shared" si="22"/>
        <v>42090.912500000006</v>
      </c>
      <c r="T332" s="12">
        <f t="shared" si="23"/>
        <v>42150.912500000006</v>
      </c>
    </row>
    <row r="333" spans="1:20" ht="48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>E333/D333</f>
        <v>1.7176130000000001</v>
      </c>
      <c r="P333" s="7">
        <f>E333/L333</f>
        <v>58.422210884353746</v>
      </c>
      <c r="Q333" t="str">
        <f t="shared" si="20"/>
        <v>technology</v>
      </c>
      <c r="R333" t="str">
        <f t="shared" si="21"/>
        <v>space exploration</v>
      </c>
      <c r="S333" s="12">
        <f t="shared" si="22"/>
        <v>41982.143171296295</v>
      </c>
      <c r="T333" s="12">
        <f t="shared" si="23"/>
        <v>42013.143171296295</v>
      </c>
    </row>
    <row r="334" spans="1:20" ht="48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>E334/D334</f>
        <v>1.7173333333333334</v>
      </c>
      <c r="P334" s="7">
        <f>E334/L334</f>
        <v>33.025641025641029</v>
      </c>
      <c r="Q334" t="str">
        <f t="shared" si="20"/>
        <v>theater</v>
      </c>
      <c r="R334" t="str">
        <f t="shared" si="21"/>
        <v>plays</v>
      </c>
      <c r="S334" s="12">
        <f t="shared" si="22"/>
        <v>41806.605034722219</v>
      </c>
      <c r="T334" s="12">
        <f t="shared" si="23"/>
        <v>41836.605034722219</v>
      </c>
    </row>
    <row r="335" spans="1:20" ht="48" x14ac:dyDescent="0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>E335/D335</f>
        <v>1.7142857142857142</v>
      </c>
      <c r="P335" s="7">
        <f>E335/L335</f>
        <v>8.5714285714285712</v>
      </c>
      <c r="Q335" t="str">
        <f t="shared" si="20"/>
        <v>theater</v>
      </c>
      <c r="R335" t="str">
        <f t="shared" si="21"/>
        <v>plays</v>
      </c>
      <c r="S335" s="12">
        <f t="shared" si="22"/>
        <v>42425.730671296296</v>
      </c>
      <c r="T335" s="12">
        <f t="shared" si="23"/>
        <v>42442.5</v>
      </c>
    </row>
    <row r="336" spans="1:20" ht="48" x14ac:dyDescent="0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>E336/D336</f>
        <v>1.7142857142857142</v>
      </c>
      <c r="P336" s="7">
        <f>E336/L336</f>
        <v>52.173913043478258</v>
      </c>
      <c r="Q336" t="str">
        <f t="shared" si="20"/>
        <v>theater</v>
      </c>
      <c r="R336" t="str">
        <f t="shared" si="21"/>
        <v>plays</v>
      </c>
      <c r="S336" s="12">
        <f t="shared" si="22"/>
        <v>42452.916481481487</v>
      </c>
      <c r="T336" s="12">
        <f t="shared" si="23"/>
        <v>42473.554166666669</v>
      </c>
    </row>
    <row r="337" spans="1:20" ht="32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>E337/D337</f>
        <v>1.7133333333333334</v>
      </c>
      <c r="P337" s="7">
        <f>E337/L337</f>
        <v>31.341463414634145</v>
      </c>
      <c r="Q337" t="str">
        <f t="shared" si="20"/>
        <v>music</v>
      </c>
      <c r="R337" t="str">
        <f t="shared" si="21"/>
        <v>indie rock</v>
      </c>
      <c r="S337" s="12">
        <f t="shared" si="22"/>
        <v>41088.691493055558</v>
      </c>
      <c r="T337" s="12">
        <f t="shared" si="23"/>
        <v>41133.691493055558</v>
      </c>
    </row>
    <row r="338" spans="1:20" ht="48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>E338/D338</f>
        <v>1.7132499999999999</v>
      </c>
      <c r="P338" s="7">
        <f>E338/L338</f>
        <v>62.871559633027523</v>
      </c>
      <c r="Q338" t="str">
        <f t="shared" si="20"/>
        <v>music</v>
      </c>
      <c r="R338" t="str">
        <f t="shared" si="21"/>
        <v>rock</v>
      </c>
      <c r="S338" s="12">
        <f t="shared" si="22"/>
        <v>42720.066192129627</v>
      </c>
      <c r="T338" s="12">
        <f t="shared" si="23"/>
        <v>42750.066192129627</v>
      </c>
    </row>
    <row r="339" spans="1:20" ht="48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>E339/D339</f>
        <v>1.7104755366949576</v>
      </c>
      <c r="P339" s="7">
        <f>E339/L339</f>
        <v>25.42547309833024</v>
      </c>
      <c r="Q339" t="str">
        <f t="shared" si="20"/>
        <v>games</v>
      </c>
      <c r="R339" t="str">
        <f t="shared" si="21"/>
        <v>tabletop games</v>
      </c>
      <c r="S339" s="12">
        <f t="shared" si="22"/>
        <v>41484.664247685185</v>
      </c>
      <c r="T339" s="12">
        <f t="shared" si="23"/>
        <v>41520.166666666664</v>
      </c>
    </row>
    <row r="340" spans="1:20" ht="48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>E340/D340</f>
        <v>1.7092307692307693</v>
      </c>
      <c r="P340" s="7">
        <f>E340/L340</f>
        <v>35.838709677419352</v>
      </c>
      <c r="Q340" t="str">
        <f t="shared" si="20"/>
        <v>music</v>
      </c>
      <c r="R340" t="str">
        <f t="shared" si="21"/>
        <v>indie rock</v>
      </c>
      <c r="S340" s="12">
        <f t="shared" si="22"/>
        <v>40670.507326388892</v>
      </c>
      <c r="T340" s="12">
        <f t="shared" si="23"/>
        <v>40709.165972222225</v>
      </c>
    </row>
    <row r="341" spans="1:20" ht="32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>E341/D341</f>
        <v>1.7070000000000001</v>
      </c>
      <c r="P341" s="7">
        <f>E341/L341</f>
        <v>60.964285714285715</v>
      </c>
      <c r="Q341" t="str">
        <f t="shared" si="20"/>
        <v>technology</v>
      </c>
      <c r="R341" t="str">
        <f t="shared" si="21"/>
        <v>makerspaces</v>
      </c>
      <c r="S341" s="12">
        <f t="shared" si="22"/>
        <v>42275.588715277772</v>
      </c>
      <c r="T341" s="12">
        <f t="shared" si="23"/>
        <v>42317.60555555555</v>
      </c>
    </row>
    <row r="342" spans="1:20" ht="48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>E342/D342</f>
        <v>1.7066666666666668</v>
      </c>
      <c r="P342" s="7">
        <f>E342/L342</f>
        <v>44.912280701754383</v>
      </c>
      <c r="Q342" t="str">
        <f t="shared" si="20"/>
        <v>theater</v>
      </c>
      <c r="R342" t="str">
        <f t="shared" si="21"/>
        <v>plays</v>
      </c>
      <c r="S342" s="12">
        <f t="shared" si="22"/>
        <v>42283.864351851851</v>
      </c>
      <c r="T342" s="12">
        <f t="shared" si="23"/>
        <v>42313.906018518523</v>
      </c>
    </row>
    <row r="343" spans="1:20" ht="48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>E343/D343</f>
        <v>1.7065217391304348</v>
      </c>
      <c r="P343" s="7">
        <f>E343/L343</f>
        <v>46.176470588235297</v>
      </c>
      <c r="Q343" t="str">
        <f t="shared" si="20"/>
        <v>music</v>
      </c>
      <c r="R343" t="str">
        <f t="shared" si="21"/>
        <v>indie rock</v>
      </c>
      <c r="S343" s="12">
        <f t="shared" si="22"/>
        <v>41605.868449074071</v>
      </c>
      <c r="T343" s="12">
        <f t="shared" si="23"/>
        <v>41639.291666666664</v>
      </c>
    </row>
    <row r="344" spans="1:20" ht="48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>E344/D344</f>
        <v>1.70625</v>
      </c>
      <c r="P344" s="7">
        <f>E344/L344</f>
        <v>68.25</v>
      </c>
      <c r="Q344" t="str">
        <f t="shared" si="20"/>
        <v>theater</v>
      </c>
      <c r="R344" t="str">
        <f t="shared" si="21"/>
        <v>plays</v>
      </c>
      <c r="S344" s="12">
        <f t="shared" si="22"/>
        <v>42532.052523148144</v>
      </c>
      <c r="T344" s="12">
        <f t="shared" si="23"/>
        <v>42560.166666666672</v>
      </c>
    </row>
    <row r="345" spans="1:20" ht="48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>E345/D345</f>
        <v>1.7044444444444444</v>
      </c>
      <c r="P345" s="7">
        <f>E345/L345</f>
        <v>84.285714285714292</v>
      </c>
      <c r="Q345" t="str">
        <f t="shared" si="20"/>
        <v>theater</v>
      </c>
      <c r="R345" t="str">
        <f t="shared" si="21"/>
        <v>plays</v>
      </c>
      <c r="S345" s="12">
        <f t="shared" si="22"/>
        <v>42768.425370370373</v>
      </c>
      <c r="T345" s="12">
        <f t="shared" si="23"/>
        <v>42798.425370370373</v>
      </c>
    </row>
    <row r="346" spans="1:20" ht="32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>E346/D346</f>
        <v>1.7029262962962963</v>
      </c>
      <c r="P346" s="7">
        <f>E346/L346</f>
        <v>67.417903225806455</v>
      </c>
      <c r="Q346" t="str">
        <f t="shared" si="20"/>
        <v>technology</v>
      </c>
      <c r="R346" t="str">
        <f t="shared" si="21"/>
        <v>hardware</v>
      </c>
      <c r="S346" s="12">
        <f t="shared" si="22"/>
        <v>41351.541377314818</v>
      </c>
      <c r="T346" s="12">
        <f t="shared" si="23"/>
        <v>41386.541377314818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>E347/D347</f>
        <v>1.7028880000000002</v>
      </c>
      <c r="P347" s="7">
        <f>E347/L347</f>
        <v>90.579148936170213</v>
      </c>
      <c r="Q347" t="str">
        <f t="shared" si="20"/>
        <v>film &amp; video</v>
      </c>
      <c r="R347" t="str">
        <f t="shared" si="21"/>
        <v>documentary</v>
      </c>
      <c r="S347" s="12">
        <f t="shared" si="22"/>
        <v>42261.500243055561</v>
      </c>
      <c r="T347" s="12">
        <f t="shared" si="23"/>
        <v>42291.500243055561</v>
      </c>
    </row>
    <row r="348" spans="1:20" ht="48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>E348/D348</f>
        <v>1.7</v>
      </c>
      <c r="P348" s="7">
        <f>E348/L348</f>
        <v>64.761904761904759</v>
      </c>
      <c r="Q348" t="str">
        <f t="shared" si="20"/>
        <v>theater</v>
      </c>
      <c r="R348" t="str">
        <f t="shared" si="21"/>
        <v>plays</v>
      </c>
      <c r="S348" s="12">
        <f t="shared" si="22"/>
        <v>42019.959837962961</v>
      </c>
      <c r="T348" s="12">
        <f t="shared" si="23"/>
        <v>42034.959837962961</v>
      </c>
    </row>
    <row r="349" spans="1:20" ht="48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>E349/D349</f>
        <v>1.6986000000000001</v>
      </c>
      <c r="P349" s="7">
        <f>E349/L349</f>
        <v>39.967058823529413</v>
      </c>
      <c r="Q349" t="str">
        <f t="shared" si="20"/>
        <v>music</v>
      </c>
      <c r="R349" t="str">
        <f t="shared" si="21"/>
        <v>rock</v>
      </c>
      <c r="S349" s="12">
        <f t="shared" si="22"/>
        <v>40379.23096064815</v>
      </c>
      <c r="T349" s="12">
        <f t="shared" si="23"/>
        <v>40393.082638888889</v>
      </c>
    </row>
    <row r="350" spans="1:20" ht="48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>E350/D350</f>
        <v>1.6976511744127936</v>
      </c>
      <c r="P350" s="7">
        <f>E350/L350</f>
        <v>47.180555555555557</v>
      </c>
      <c r="Q350" t="str">
        <f t="shared" si="20"/>
        <v>technology</v>
      </c>
      <c r="R350" t="str">
        <f t="shared" si="21"/>
        <v>space exploration</v>
      </c>
      <c r="S350" s="12">
        <f t="shared" si="22"/>
        <v>42453.49726851852</v>
      </c>
      <c r="T350" s="12">
        <f t="shared" si="23"/>
        <v>42490.5</v>
      </c>
    </row>
    <row r="351" spans="1:20" ht="48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>E351/D351</f>
        <v>1.6942857142857144</v>
      </c>
      <c r="P351" s="7">
        <f>E351/L351</f>
        <v>45.615384615384613</v>
      </c>
      <c r="Q351" t="str">
        <f t="shared" si="20"/>
        <v>theater</v>
      </c>
      <c r="R351" t="str">
        <f t="shared" si="21"/>
        <v>plays</v>
      </c>
      <c r="S351" s="12">
        <f t="shared" si="22"/>
        <v>41881.361342592594</v>
      </c>
      <c r="T351" s="12">
        <f t="shared" si="23"/>
        <v>41911.361342592594</v>
      </c>
    </row>
    <row r="352" spans="1:20" ht="48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>E352/D352</f>
        <v>1.6877142857142857</v>
      </c>
      <c r="P352" s="7">
        <f>E352/L352</f>
        <v>32.81666666666667</v>
      </c>
      <c r="Q352" t="str">
        <f t="shared" si="20"/>
        <v>games</v>
      </c>
      <c r="R352" t="str">
        <f t="shared" si="21"/>
        <v>tabletop games</v>
      </c>
      <c r="S352" s="12">
        <f t="shared" si="22"/>
        <v>41336.703298611108</v>
      </c>
      <c r="T352" s="12">
        <f t="shared" si="23"/>
        <v>41366.661631944444</v>
      </c>
    </row>
    <row r="353" spans="1:20" ht="32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>E353/D353</f>
        <v>1.6828125</v>
      </c>
      <c r="P353" s="7">
        <f>E353/L353</f>
        <v>10.507317073170732</v>
      </c>
      <c r="Q353" t="str">
        <f t="shared" si="20"/>
        <v>technology</v>
      </c>
      <c r="R353" t="str">
        <f t="shared" si="21"/>
        <v>hardware</v>
      </c>
      <c r="S353" s="12">
        <f t="shared" si="22"/>
        <v>42026.370717592596</v>
      </c>
      <c r="T353" s="12">
        <f t="shared" si="23"/>
        <v>42065.833333333328</v>
      </c>
    </row>
    <row r="354" spans="1:20" ht="32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>E354/D354</f>
        <v>1.6801999999999999</v>
      </c>
      <c r="P354" s="7">
        <f>E354/L354</f>
        <v>84.858585858585855</v>
      </c>
      <c r="Q354" t="str">
        <f t="shared" si="20"/>
        <v>theater</v>
      </c>
      <c r="R354" t="str">
        <f t="shared" si="21"/>
        <v>spaces</v>
      </c>
      <c r="S354" s="12">
        <f t="shared" si="22"/>
        <v>42567.264178240745</v>
      </c>
      <c r="T354" s="12">
        <f t="shared" si="23"/>
        <v>42597.264178240745</v>
      </c>
    </row>
    <row r="355" spans="1:20" ht="48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>E355/D355</f>
        <v>1.6798</v>
      </c>
      <c r="P355" s="7">
        <f>E355/L355</f>
        <v>75.666666666666671</v>
      </c>
      <c r="Q355" t="str">
        <f t="shared" si="20"/>
        <v>food</v>
      </c>
      <c r="R355" t="str">
        <f t="shared" si="21"/>
        <v>small batch</v>
      </c>
      <c r="S355" s="12">
        <f t="shared" si="22"/>
        <v>42670.602673611109</v>
      </c>
      <c r="T355" s="12">
        <f t="shared" si="23"/>
        <v>42700.64434027778</v>
      </c>
    </row>
    <row r="356" spans="1:20" ht="32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>E356/D356</f>
        <v>1.6750470000000002</v>
      </c>
      <c r="P356" s="7">
        <f>E356/L356</f>
        <v>76.138500000000008</v>
      </c>
      <c r="Q356" t="str">
        <f t="shared" si="20"/>
        <v>technology</v>
      </c>
      <c r="R356" t="str">
        <f t="shared" si="21"/>
        <v>hardware</v>
      </c>
      <c r="S356" s="12">
        <f t="shared" si="22"/>
        <v>41179.098530092589</v>
      </c>
      <c r="T356" s="12">
        <f t="shared" si="23"/>
        <v>41209.098530092589</v>
      </c>
    </row>
    <row r="357" spans="1:20" ht="48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>E357/D357</f>
        <v>1.6742857142857144</v>
      </c>
      <c r="P357" s="7">
        <f>E357/L357</f>
        <v>17.235294117647058</v>
      </c>
      <c r="Q357" t="str">
        <f t="shared" si="20"/>
        <v>music</v>
      </c>
      <c r="R357" t="str">
        <f t="shared" si="21"/>
        <v>rock</v>
      </c>
      <c r="S357" s="12">
        <f t="shared" si="22"/>
        <v>42498.341122685189</v>
      </c>
      <c r="T357" s="12">
        <f t="shared" si="23"/>
        <v>42533.229166666672</v>
      </c>
    </row>
    <row r="358" spans="1:20" ht="48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>E358/D358</f>
        <v>1.6741666666666666</v>
      </c>
      <c r="P358" s="7">
        <f>E358/L358</f>
        <v>99.455445544554451</v>
      </c>
      <c r="Q358" t="str">
        <f t="shared" si="20"/>
        <v>technology</v>
      </c>
      <c r="R358" t="str">
        <f t="shared" si="21"/>
        <v>hardware</v>
      </c>
      <c r="S358" s="12">
        <f t="shared" si="22"/>
        <v>41946.674108796295</v>
      </c>
      <c r="T358" s="12">
        <f t="shared" si="23"/>
        <v>41976.166666666672</v>
      </c>
    </row>
    <row r="359" spans="1:20" ht="48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>E359/D359</f>
        <v>1.6668333333333334</v>
      </c>
      <c r="P359" s="7">
        <f>E359/L359</f>
        <v>75.765151515151516</v>
      </c>
      <c r="Q359" t="str">
        <f t="shared" si="20"/>
        <v>music</v>
      </c>
      <c r="R359" t="str">
        <f t="shared" si="21"/>
        <v>rock</v>
      </c>
      <c r="S359" s="12">
        <f t="shared" si="22"/>
        <v>40516.087627314817</v>
      </c>
      <c r="T359" s="12">
        <f t="shared" si="23"/>
        <v>40564.916666666664</v>
      </c>
    </row>
    <row r="360" spans="1:20" ht="32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>E360/D360</f>
        <v>1.665</v>
      </c>
      <c r="P360" s="7">
        <f>E360/L360</f>
        <v>59.464285714285715</v>
      </c>
      <c r="Q360" t="str">
        <f t="shared" si="20"/>
        <v>film &amp; video</v>
      </c>
      <c r="R360" t="str">
        <f t="shared" si="21"/>
        <v>television</v>
      </c>
      <c r="S360" s="12">
        <f t="shared" si="22"/>
        <v>42098.291828703703</v>
      </c>
      <c r="T360" s="12">
        <f t="shared" si="23"/>
        <v>42122</v>
      </c>
    </row>
    <row r="361" spans="1:20" ht="48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>E361/D361</f>
        <v>1.6646153846153846</v>
      </c>
      <c r="P361" s="7">
        <f>E361/L361</f>
        <v>31.823529411764707</v>
      </c>
      <c r="Q361" t="str">
        <f t="shared" si="20"/>
        <v>music</v>
      </c>
      <c r="R361" t="str">
        <f t="shared" si="21"/>
        <v>rock</v>
      </c>
      <c r="S361" s="12">
        <f t="shared" si="22"/>
        <v>41547.662997685184</v>
      </c>
      <c r="T361" s="12">
        <f t="shared" si="23"/>
        <v>41576.662997685184</v>
      </c>
    </row>
    <row r="362" spans="1:20" ht="48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>E362/D362</f>
        <v>1.6639999999999999</v>
      </c>
      <c r="P362" s="7">
        <f>E362/L362</f>
        <v>177.02127659574469</v>
      </c>
      <c r="Q362" t="str">
        <f t="shared" si="20"/>
        <v>theater</v>
      </c>
      <c r="R362" t="str">
        <f t="shared" si="21"/>
        <v>spaces</v>
      </c>
      <c r="S362" s="12">
        <f t="shared" si="22"/>
        <v>41975.901180555549</v>
      </c>
      <c r="T362" s="12">
        <f t="shared" si="23"/>
        <v>42004.890277777777</v>
      </c>
    </row>
    <row r="363" spans="1:20" ht="32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>E363/D363</f>
        <v>1.6633076923076924</v>
      </c>
      <c r="P363" s="7">
        <f>E363/L363</f>
        <v>97.731073446327684</v>
      </c>
      <c r="Q363" t="str">
        <f t="shared" si="20"/>
        <v>photography</v>
      </c>
      <c r="R363" t="str">
        <f t="shared" si="21"/>
        <v>photobooks</v>
      </c>
      <c r="S363" s="12">
        <f t="shared" si="22"/>
        <v>42163.583599537036</v>
      </c>
      <c r="T363" s="12">
        <f t="shared" si="23"/>
        <v>42193.583599537036</v>
      </c>
    </row>
    <row r="364" spans="1:20" ht="32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>E364/D364</f>
        <v>1.6619999999999999</v>
      </c>
      <c r="P364" s="7">
        <f>E364/L364</f>
        <v>31.96153846153846</v>
      </c>
      <c r="Q364" t="str">
        <f t="shared" si="20"/>
        <v>technology</v>
      </c>
      <c r="R364" t="str">
        <f t="shared" si="21"/>
        <v>space exploration</v>
      </c>
      <c r="S364" s="12">
        <f t="shared" si="22"/>
        <v>42639.549479166672</v>
      </c>
      <c r="T364" s="12">
        <f t="shared" si="23"/>
        <v>42655.549479166672</v>
      </c>
    </row>
    <row r="365" spans="1:20" ht="48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>E365/D365</f>
        <v>1.6608000000000001</v>
      </c>
      <c r="P365" s="7">
        <f>E365/L365</f>
        <v>46.651685393258425</v>
      </c>
      <c r="Q365" t="str">
        <f t="shared" si="20"/>
        <v>music</v>
      </c>
      <c r="R365" t="str">
        <f t="shared" si="21"/>
        <v>indie rock</v>
      </c>
      <c r="S365" s="12">
        <f t="shared" si="22"/>
        <v>40299.239953703705</v>
      </c>
      <c r="T365" s="12">
        <f t="shared" si="23"/>
        <v>40330.207638888889</v>
      </c>
    </row>
    <row r="366" spans="1:20" ht="48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>E366/D366</f>
        <v>1.6544000000000001</v>
      </c>
      <c r="P366" s="7">
        <f>E366/L366</f>
        <v>81.098039215686271</v>
      </c>
      <c r="Q366" t="str">
        <f t="shared" si="20"/>
        <v>photography</v>
      </c>
      <c r="R366" t="str">
        <f t="shared" si="21"/>
        <v>photobooks</v>
      </c>
      <c r="S366" s="12">
        <f t="shared" si="22"/>
        <v>42405.67260416667</v>
      </c>
      <c r="T366" s="12">
        <f t="shared" si="23"/>
        <v>42425.67260416667</v>
      </c>
    </row>
    <row r="367" spans="1:20" ht="48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>E367/D367</f>
        <v>1.6529333333333334</v>
      </c>
      <c r="P367" s="7">
        <f>E367/L367</f>
        <v>59.961305925030231</v>
      </c>
      <c r="Q367" t="str">
        <f t="shared" si="20"/>
        <v>film &amp; video</v>
      </c>
      <c r="R367" t="str">
        <f t="shared" si="21"/>
        <v>television</v>
      </c>
      <c r="S367" s="12">
        <f t="shared" si="22"/>
        <v>41791.713252314818</v>
      </c>
      <c r="T367" s="12">
        <f t="shared" si="23"/>
        <v>41836.125</v>
      </c>
    </row>
    <row r="368" spans="1:20" ht="48" x14ac:dyDescent="0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>E368/D368</f>
        <v>1.64</v>
      </c>
      <c r="P368" s="7">
        <f>E368/L368</f>
        <v>10.040816326530612</v>
      </c>
      <c r="Q368" t="str">
        <f t="shared" si="20"/>
        <v>technology</v>
      </c>
      <c r="R368" t="str">
        <f t="shared" si="21"/>
        <v>space exploration</v>
      </c>
      <c r="S368" s="12">
        <f t="shared" si="22"/>
        <v>42024.86513888889</v>
      </c>
      <c r="T368" s="12">
        <f t="shared" si="23"/>
        <v>42054.86513888889</v>
      </c>
    </row>
    <row r="369" spans="1:20" ht="48" x14ac:dyDescent="0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>E369/D369</f>
        <v>1.64</v>
      </c>
      <c r="P369" s="7">
        <f>E369/L369</f>
        <v>70.285714285714292</v>
      </c>
      <c r="Q369" t="str">
        <f t="shared" si="20"/>
        <v>theater</v>
      </c>
      <c r="R369" t="str">
        <f t="shared" si="21"/>
        <v>plays</v>
      </c>
      <c r="S369" s="12">
        <f t="shared" si="22"/>
        <v>42311.711979166663</v>
      </c>
      <c r="T369" s="12">
        <f t="shared" si="23"/>
        <v>42341.708333333328</v>
      </c>
    </row>
    <row r="370" spans="1:20" ht="16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>E370/D370</f>
        <v>1.6319999999999999</v>
      </c>
      <c r="P370" s="7">
        <f>E370/L370</f>
        <v>34.871794871794869</v>
      </c>
      <c r="Q370" t="str">
        <f t="shared" si="20"/>
        <v>publishing</v>
      </c>
      <c r="R370" t="str">
        <f t="shared" si="21"/>
        <v>radio &amp; podcasts</v>
      </c>
      <c r="S370" s="12">
        <f t="shared" si="22"/>
        <v>41291.661550925928</v>
      </c>
      <c r="T370" s="12">
        <f t="shared" si="23"/>
        <v>41321.661550925928</v>
      </c>
    </row>
    <row r="371" spans="1:20" ht="48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>E371/D371</f>
        <v>1.6266666666666667</v>
      </c>
      <c r="P371" s="7">
        <f>E371/L371</f>
        <v>58.095238095238095</v>
      </c>
      <c r="Q371" t="str">
        <f t="shared" si="20"/>
        <v>theater</v>
      </c>
      <c r="R371" t="str">
        <f t="shared" si="21"/>
        <v>plays</v>
      </c>
      <c r="S371" s="12">
        <f t="shared" si="22"/>
        <v>40644.159259259257</v>
      </c>
      <c r="T371" s="12">
        <f t="shared" si="23"/>
        <v>40666.165972222225</v>
      </c>
    </row>
    <row r="372" spans="1:20" ht="48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>E372/D372</f>
        <v>1.6259999999999999</v>
      </c>
      <c r="P372" s="7">
        <f>E372/L372</f>
        <v>27.1</v>
      </c>
      <c r="Q372" t="str">
        <f t="shared" si="20"/>
        <v>games</v>
      </c>
      <c r="R372" t="str">
        <f t="shared" si="21"/>
        <v>tabletop games</v>
      </c>
      <c r="S372" s="12">
        <f t="shared" si="22"/>
        <v>40906.787581018521</v>
      </c>
      <c r="T372" s="12">
        <f t="shared" si="23"/>
        <v>40936.787581018521</v>
      </c>
    </row>
    <row r="373" spans="1:20" ht="48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>E373/D373</f>
        <v>1.625</v>
      </c>
      <c r="P373" s="7">
        <f>E373/L373</f>
        <v>95.588235294117652</v>
      </c>
      <c r="Q373" t="str">
        <f t="shared" si="20"/>
        <v>theater</v>
      </c>
      <c r="R373" t="str">
        <f t="shared" si="21"/>
        <v>plays</v>
      </c>
      <c r="S373" s="12">
        <f t="shared" si="22"/>
        <v>42097.786493055552</v>
      </c>
      <c r="T373" s="12">
        <f t="shared" si="23"/>
        <v>42127.952083333337</v>
      </c>
    </row>
    <row r="374" spans="1:20" ht="48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>E374/D374</f>
        <v>1.623</v>
      </c>
      <c r="P374" s="7">
        <f>E374/L374</f>
        <v>52.354838709677416</v>
      </c>
      <c r="Q374" t="str">
        <f t="shared" si="20"/>
        <v>theater</v>
      </c>
      <c r="R374" t="str">
        <f t="shared" si="21"/>
        <v>plays</v>
      </c>
      <c r="S374" s="12">
        <f t="shared" si="22"/>
        <v>42203.432129629626</v>
      </c>
      <c r="T374" s="12">
        <f t="shared" si="23"/>
        <v>42233.432129629626</v>
      </c>
    </row>
    <row r="375" spans="1:20" ht="48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>E375/D375</f>
        <v>1.6214066666666667</v>
      </c>
      <c r="P375" s="7">
        <f>E375/L375</f>
        <v>62.522107969151669</v>
      </c>
      <c r="Q375" t="str">
        <f t="shared" si="20"/>
        <v>music</v>
      </c>
      <c r="R375" t="str">
        <f t="shared" si="21"/>
        <v>rock</v>
      </c>
      <c r="S375" s="12">
        <f t="shared" si="22"/>
        <v>41458.867905092593</v>
      </c>
      <c r="T375" s="12">
        <f t="shared" si="23"/>
        <v>41493.867905092593</v>
      </c>
    </row>
    <row r="376" spans="1:20" ht="48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>E376/D376</f>
        <v>1.6197999999999999</v>
      </c>
      <c r="P376" s="7">
        <f>E376/L376</f>
        <v>39.507317073170732</v>
      </c>
      <c r="Q376" t="str">
        <f t="shared" si="20"/>
        <v>photography</v>
      </c>
      <c r="R376" t="str">
        <f t="shared" si="21"/>
        <v>photobooks</v>
      </c>
      <c r="S376" s="12">
        <f t="shared" si="22"/>
        <v>41948.56658564815</v>
      </c>
      <c r="T376" s="12">
        <f t="shared" si="23"/>
        <v>41979.25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>E377/D377</f>
        <v>1.61459</v>
      </c>
      <c r="P377" s="7">
        <f>E377/L377</f>
        <v>457.39093484419266</v>
      </c>
      <c r="Q377" t="str">
        <f t="shared" si="20"/>
        <v>technology</v>
      </c>
      <c r="R377" t="str">
        <f t="shared" si="21"/>
        <v>hardware</v>
      </c>
      <c r="S377" s="12">
        <f t="shared" si="22"/>
        <v>42136.420752314814</v>
      </c>
      <c r="T377" s="12">
        <f t="shared" si="23"/>
        <v>42166.420752314814</v>
      </c>
    </row>
    <row r="378" spans="1:20" ht="32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>E378/D378</f>
        <v>1.6140000000000001</v>
      </c>
      <c r="P378" s="7">
        <f>E378/L378</f>
        <v>76.857142857142861</v>
      </c>
      <c r="Q378" t="str">
        <f t="shared" si="20"/>
        <v>music</v>
      </c>
      <c r="R378" t="str">
        <f t="shared" si="21"/>
        <v>rock</v>
      </c>
      <c r="S378" s="12">
        <f t="shared" si="22"/>
        <v>42075.171203703707</v>
      </c>
      <c r="T378" s="12">
        <f t="shared" si="23"/>
        <v>42105.171203703707</v>
      </c>
    </row>
    <row r="379" spans="1:20" ht="48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>E379/D379</f>
        <v>1.61</v>
      </c>
      <c r="P379" s="7">
        <f>E379/L379</f>
        <v>57.5</v>
      </c>
      <c r="Q379" t="str">
        <f t="shared" si="20"/>
        <v>theater</v>
      </c>
      <c r="R379" t="str">
        <f t="shared" si="21"/>
        <v>plays</v>
      </c>
      <c r="S379" s="12">
        <f t="shared" si="22"/>
        <v>42446.943831018521</v>
      </c>
      <c r="T379" s="12">
        <f t="shared" si="23"/>
        <v>42476.943831018521</v>
      </c>
    </row>
    <row r="380" spans="1:20" ht="48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>E380/D380</f>
        <v>1.6088</v>
      </c>
      <c r="P380" s="7">
        <f>E380/L380</f>
        <v>41.04081632653061</v>
      </c>
      <c r="Q380" t="str">
        <f t="shared" si="20"/>
        <v>music</v>
      </c>
      <c r="R380" t="str">
        <f t="shared" si="21"/>
        <v>pop</v>
      </c>
      <c r="S380" s="12">
        <f t="shared" si="22"/>
        <v>41331.253159722226</v>
      </c>
      <c r="T380" s="12">
        <f t="shared" si="23"/>
        <v>41361.211493055554</v>
      </c>
    </row>
    <row r="381" spans="1:20" ht="48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>E381/D381</f>
        <v>1.6054999999999999</v>
      </c>
      <c r="P381" s="7">
        <f>E381/L381</f>
        <v>37.776470588235291</v>
      </c>
      <c r="Q381" t="str">
        <f t="shared" si="20"/>
        <v>photography</v>
      </c>
      <c r="R381" t="str">
        <f t="shared" si="21"/>
        <v>photobooks</v>
      </c>
      <c r="S381" s="12">
        <f t="shared" si="22"/>
        <v>42711.700694444444</v>
      </c>
      <c r="T381" s="12">
        <f t="shared" si="23"/>
        <v>42732.700694444444</v>
      </c>
    </row>
    <row r="382" spans="1:20" ht="48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>E382/D382</f>
        <v>1.6022808571428573</v>
      </c>
      <c r="P382" s="7">
        <f>E382/L382</f>
        <v>60.300892473118282</v>
      </c>
      <c r="Q382" t="str">
        <f t="shared" si="20"/>
        <v>theater</v>
      </c>
      <c r="R382" t="str">
        <f t="shared" si="21"/>
        <v>plays</v>
      </c>
      <c r="S382" s="12">
        <f t="shared" si="22"/>
        <v>41940.69158564815</v>
      </c>
      <c r="T382" s="12">
        <f t="shared" si="23"/>
        <v>41969.332638888889</v>
      </c>
    </row>
    <row r="383" spans="1:20" ht="48" x14ac:dyDescent="0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>E383/D383</f>
        <v>1.6</v>
      </c>
      <c r="P383" s="7">
        <f>E383/L383</f>
        <v>4.9230769230769234</v>
      </c>
      <c r="Q383" t="str">
        <f t="shared" si="20"/>
        <v>publishing</v>
      </c>
      <c r="R383" t="str">
        <f t="shared" si="21"/>
        <v>nonfiction</v>
      </c>
      <c r="S383" s="12">
        <f t="shared" si="22"/>
        <v>41486.424317129626</v>
      </c>
      <c r="T383" s="12">
        <f t="shared" si="23"/>
        <v>41546.424317129626</v>
      </c>
    </row>
    <row r="384" spans="1:20" ht="48" x14ac:dyDescent="0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>E384/D384</f>
        <v>1.6</v>
      </c>
      <c r="P384" s="7">
        <f>E384/L384</f>
        <v>40</v>
      </c>
      <c r="Q384" t="str">
        <f t="shared" si="20"/>
        <v>theater</v>
      </c>
      <c r="R384" t="str">
        <f t="shared" si="21"/>
        <v>plays</v>
      </c>
      <c r="S384" s="12">
        <f t="shared" si="22"/>
        <v>42460.94222222222</v>
      </c>
      <c r="T384" s="12">
        <f t="shared" si="23"/>
        <v>42481.94222222222</v>
      </c>
    </row>
    <row r="385" spans="1:20" ht="32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>E385/D385</f>
        <v>1.59996</v>
      </c>
      <c r="P385" s="7">
        <f>E385/L385</f>
        <v>24.999375000000001</v>
      </c>
      <c r="Q385" t="str">
        <f t="shared" si="20"/>
        <v>music</v>
      </c>
      <c r="R385" t="str">
        <f t="shared" si="21"/>
        <v>rock</v>
      </c>
      <c r="S385" s="12">
        <f t="shared" si="22"/>
        <v>41080.960243055553</v>
      </c>
      <c r="T385" s="12">
        <f t="shared" si="23"/>
        <v>41110.960243055553</v>
      </c>
    </row>
    <row r="386" spans="1:20" ht="32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>E386/D386</f>
        <v>1.5997142857142856</v>
      </c>
      <c r="P386" s="7">
        <f>E386/L386</f>
        <v>109.78431372549019</v>
      </c>
      <c r="Q386" t="str">
        <f t="shared" si="20"/>
        <v>film &amp; video</v>
      </c>
      <c r="R386" t="str">
        <f t="shared" si="21"/>
        <v>television</v>
      </c>
      <c r="S386" s="12">
        <f t="shared" si="22"/>
        <v>42508.677187499998</v>
      </c>
      <c r="T386" s="12">
        <f t="shared" si="23"/>
        <v>42544.852083333331</v>
      </c>
    </row>
    <row r="387" spans="1:20" ht="48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>E387/D387</f>
        <v>1.599402985074627</v>
      </c>
      <c r="P387" s="7">
        <f>E387/L387</f>
        <v>40.285714285714285</v>
      </c>
      <c r="Q387" t="str">
        <f t="shared" ref="Q387:Q450" si="24">LEFT(N387, SEARCH("/",N387)-1)</f>
        <v>theater</v>
      </c>
      <c r="R387" t="str">
        <f t="shared" ref="R387:R450" si="25">RIGHT(N387,LEN(N387)-SEARCH("/",N387,1))</f>
        <v>plays</v>
      </c>
      <c r="S387" s="12">
        <f t="shared" ref="S387:S450" si="26">(((J387/60)/60)/24)+DATE(1970,1,1)</f>
        <v>41793.668761574074</v>
      </c>
      <c r="T387" s="12">
        <f t="shared" ref="T387:T450" si="27">(((I387/60)/60)/24)+DATE(1970,1,1)</f>
        <v>41823.668761574074</v>
      </c>
    </row>
    <row r="388" spans="1:20" ht="32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>E388/D388</f>
        <v>1.5942857142857143</v>
      </c>
      <c r="P388" s="7">
        <f>E388/L388</f>
        <v>18</v>
      </c>
      <c r="Q388" t="str">
        <f t="shared" si="24"/>
        <v>theater</v>
      </c>
      <c r="R388" t="str">
        <f t="shared" si="25"/>
        <v>plays</v>
      </c>
      <c r="S388" s="12">
        <f t="shared" si="26"/>
        <v>42628.650208333333</v>
      </c>
      <c r="T388" s="12">
        <f t="shared" si="27"/>
        <v>42659.650208333333</v>
      </c>
    </row>
    <row r="389" spans="1:20" ht="48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>E389/D389</f>
        <v>1.592951</v>
      </c>
      <c r="P389" s="7">
        <f>E389/L389</f>
        <v>77.327718446601949</v>
      </c>
      <c r="Q389" t="str">
        <f t="shared" si="24"/>
        <v>technology</v>
      </c>
      <c r="R389" t="str">
        <f t="shared" si="25"/>
        <v>makerspaces</v>
      </c>
      <c r="S389" s="12">
        <f t="shared" si="26"/>
        <v>42235.764340277776</v>
      </c>
      <c r="T389" s="12">
        <f t="shared" si="27"/>
        <v>42272.875</v>
      </c>
    </row>
    <row r="390" spans="1:20" ht="32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>E390/D390</f>
        <v>1.5916819571865444</v>
      </c>
      <c r="P390" s="7">
        <f>E390/L390</f>
        <v>102.86166007905139</v>
      </c>
      <c r="Q390" t="str">
        <f t="shared" si="24"/>
        <v>photography</v>
      </c>
      <c r="R390" t="str">
        <f t="shared" si="25"/>
        <v>photobooks</v>
      </c>
      <c r="S390" s="12">
        <f t="shared" si="26"/>
        <v>42633.461956018517</v>
      </c>
      <c r="T390" s="12">
        <f t="shared" si="27"/>
        <v>42663.461956018517</v>
      </c>
    </row>
    <row r="391" spans="1:20" ht="48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>E391/D391</f>
        <v>1.5833333333333333</v>
      </c>
      <c r="P391" s="7">
        <f>E391/L391</f>
        <v>68.345323741007192</v>
      </c>
      <c r="Q391" t="str">
        <f t="shared" si="24"/>
        <v>publishing</v>
      </c>
      <c r="R391" t="str">
        <f t="shared" si="25"/>
        <v>nonfiction</v>
      </c>
      <c r="S391" s="12">
        <f t="shared" si="26"/>
        <v>41829.502650462964</v>
      </c>
      <c r="T391" s="12">
        <f t="shared" si="27"/>
        <v>41862.502650462964</v>
      </c>
    </row>
    <row r="392" spans="1:20" ht="48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>E392/D392</f>
        <v>1.5820000000000001</v>
      </c>
      <c r="P392" s="7">
        <f>E392/L392</f>
        <v>79.099999999999994</v>
      </c>
      <c r="Q392" t="str">
        <f t="shared" si="24"/>
        <v>theater</v>
      </c>
      <c r="R392" t="str">
        <f t="shared" si="25"/>
        <v>plays</v>
      </c>
      <c r="S392" s="12">
        <f t="shared" si="26"/>
        <v>42121.249814814815</v>
      </c>
      <c r="T392" s="12">
        <f t="shared" si="27"/>
        <v>42142.249814814815</v>
      </c>
    </row>
    <row r="393" spans="1:20" ht="48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>E393/D393</f>
        <v>1.58</v>
      </c>
      <c r="P393" s="7">
        <f>E393/L393</f>
        <v>158</v>
      </c>
      <c r="Q393" t="str">
        <f t="shared" si="24"/>
        <v>theater</v>
      </c>
      <c r="R393" t="str">
        <f t="shared" si="25"/>
        <v>spaces</v>
      </c>
      <c r="S393" s="12">
        <f t="shared" si="26"/>
        <v>41996.832395833335</v>
      </c>
      <c r="T393" s="12">
        <f t="shared" si="27"/>
        <v>42056.832395833335</v>
      </c>
    </row>
    <row r="394" spans="1:20" ht="48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>E394/D394</f>
        <v>1.579</v>
      </c>
      <c r="P394" s="7">
        <f>E394/L394</f>
        <v>38.987654320987652</v>
      </c>
      <c r="Q394" t="str">
        <f t="shared" si="24"/>
        <v>technology</v>
      </c>
      <c r="R394" t="str">
        <f t="shared" si="25"/>
        <v>space exploration</v>
      </c>
      <c r="S394" s="12">
        <f t="shared" si="26"/>
        <v>42524.105462962965</v>
      </c>
      <c r="T394" s="12">
        <f t="shared" si="27"/>
        <v>42551.416666666672</v>
      </c>
    </row>
    <row r="395" spans="1:20" ht="48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>E395/D395</f>
        <v>1.5737692307692308</v>
      </c>
      <c r="P395" s="7">
        <f>E395/L395</f>
        <v>67.970099667774093</v>
      </c>
      <c r="Q395" t="str">
        <f t="shared" si="24"/>
        <v>games</v>
      </c>
      <c r="R395" t="str">
        <f t="shared" si="25"/>
        <v>tabletop games</v>
      </c>
      <c r="S395" s="12">
        <f t="shared" si="26"/>
        <v>41561.807349537034</v>
      </c>
      <c r="T395" s="12">
        <f t="shared" si="27"/>
        <v>41591.849016203705</v>
      </c>
    </row>
    <row r="396" spans="1:20" ht="48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>E396/D396</f>
        <v>1.5731829411764706</v>
      </c>
      <c r="P396" s="7">
        <f>E396/L396</f>
        <v>87.685606557377056</v>
      </c>
      <c r="Q396" t="str">
        <f t="shared" si="24"/>
        <v>film &amp; video</v>
      </c>
      <c r="R396" t="str">
        <f t="shared" si="25"/>
        <v>documentary</v>
      </c>
      <c r="S396" s="12">
        <f t="shared" si="26"/>
        <v>42759.244166666671</v>
      </c>
      <c r="T396" s="12">
        <f t="shared" si="27"/>
        <v>42793.084027777775</v>
      </c>
    </row>
    <row r="397" spans="1:20" ht="48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>E397/D397</f>
        <v>1.57189</v>
      </c>
      <c r="P397" s="7">
        <f>E397/L397</f>
        <v>849.67027027027029</v>
      </c>
      <c r="Q397" t="str">
        <f t="shared" si="24"/>
        <v>photography</v>
      </c>
      <c r="R397" t="str">
        <f t="shared" si="25"/>
        <v>photobooks</v>
      </c>
      <c r="S397" s="12">
        <f t="shared" si="26"/>
        <v>42415.253437499996</v>
      </c>
      <c r="T397" s="12">
        <f t="shared" si="27"/>
        <v>42445.211770833332</v>
      </c>
    </row>
    <row r="398" spans="1:20" ht="48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>E398/D398</f>
        <v>1.5697000000000001</v>
      </c>
      <c r="P398" s="7">
        <f>E398/L398</f>
        <v>37.672800000000002</v>
      </c>
      <c r="Q398" t="str">
        <f t="shared" si="24"/>
        <v>music</v>
      </c>
      <c r="R398" t="str">
        <f t="shared" si="25"/>
        <v>indie rock</v>
      </c>
      <c r="S398" s="12">
        <f t="shared" si="26"/>
        <v>41037.551585648151</v>
      </c>
      <c r="T398" s="12">
        <f t="shared" si="27"/>
        <v>41067.551585648151</v>
      </c>
    </row>
    <row r="399" spans="1:20" ht="48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>E399/D399</f>
        <v>1.5696000000000001</v>
      </c>
      <c r="P399" s="7">
        <f>E399/L399</f>
        <v>146.69158878504672</v>
      </c>
      <c r="Q399" t="str">
        <f t="shared" si="24"/>
        <v>theater</v>
      </c>
      <c r="R399" t="str">
        <f t="shared" si="25"/>
        <v>spaces</v>
      </c>
      <c r="S399" s="12">
        <f t="shared" si="26"/>
        <v>42146.836215277777</v>
      </c>
      <c r="T399" s="12">
        <f t="shared" si="27"/>
        <v>42176.836215277777</v>
      </c>
    </row>
    <row r="400" spans="1:20" ht="48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>E400/D400</f>
        <v>1.5673440000000001</v>
      </c>
      <c r="P400" s="7">
        <f>E400/L400</f>
        <v>36.965660377358489</v>
      </c>
      <c r="Q400" t="str">
        <f t="shared" si="24"/>
        <v>technology</v>
      </c>
      <c r="R400" t="str">
        <f t="shared" si="25"/>
        <v>hardware</v>
      </c>
      <c r="S400" s="12">
        <f t="shared" si="26"/>
        <v>41871.845601851855</v>
      </c>
      <c r="T400" s="12">
        <f t="shared" si="27"/>
        <v>41913</v>
      </c>
    </row>
    <row r="401" spans="1:20" ht="48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>E401/D401</f>
        <v>1.5644444444444445</v>
      </c>
      <c r="P401" s="7">
        <f>E401/L401</f>
        <v>54.153846153846153</v>
      </c>
      <c r="Q401" t="str">
        <f t="shared" si="24"/>
        <v>music</v>
      </c>
      <c r="R401" t="str">
        <f t="shared" si="25"/>
        <v>classical music</v>
      </c>
      <c r="S401" s="12">
        <f t="shared" si="26"/>
        <v>41930.975601851853</v>
      </c>
      <c r="T401" s="12">
        <f t="shared" si="27"/>
        <v>41961.017268518524</v>
      </c>
    </row>
    <row r="402" spans="1:20" ht="48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>E402/D402</f>
        <v>1.5640000000000001</v>
      </c>
      <c r="P402" s="7">
        <f>E402/L402</f>
        <v>30.076923076923077</v>
      </c>
      <c r="Q402" t="str">
        <f t="shared" si="24"/>
        <v>music</v>
      </c>
      <c r="R402" t="str">
        <f t="shared" si="25"/>
        <v>classical music</v>
      </c>
      <c r="S402" s="12">
        <f t="shared" si="26"/>
        <v>40514.107615740737</v>
      </c>
      <c r="T402" s="12">
        <f t="shared" si="27"/>
        <v>40545.125</v>
      </c>
    </row>
    <row r="403" spans="1:20" ht="32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>E403/D403</f>
        <v>1.5636363636363637</v>
      </c>
      <c r="P403" s="7">
        <f>E403/L403</f>
        <v>26.060606060606062</v>
      </c>
      <c r="Q403" t="str">
        <f t="shared" si="24"/>
        <v>music</v>
      </c>
      <c r="R403" t="str">
        <f t="shared" si="25"/>
        <v>electronic music</v>
      </c>
      <c r="S403" s="12">
        <f t="shared" si="26"/>
        <v>40958.717268518521</v>
      </c>
      <c r="T403" s="12">
        <f t="shared" si="27"/>
        <v>40981.290972222225</v>
      </c>
    </row>
    <row r="404" spans="1:20" ht="32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>E404/D404</f>
        <v>1.5620000000000001</v>
      </c>
      <c r="P404" s="7">
        <f>E404/L404</f>
        <v>38.284313725490193</v>
      </c>
      <c r="Q404" t="str">
        <f t="shared" si="24"/>
        <v>theater</v>
      </c>
      <c r="R404" t="str">
        <f t="shared" si="25"/>
        <v>plays</v>
      </c>
      <c r="S404" s="12">
        <f t="shared" si="26"/>
        <v>42243.6252662037</v>
      </c>
      <c r="T404" s="12">
        <f t="shared" si="27"/>
        <v>42278.6252662037</v>
      </c>
    </row>
    <row r="405" spans="1:20" ht="48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>E405/D405</f>
        <v>1.5614399999999999</v>
      </c>
      <c r="P405" s="7">
        <f>E405/L405</f>
        <v>54.748948106591868</v>
      </c>
      <c r="Q405" t="str">
        <f t="shared" si="24"/>
        <v>film &amp; video</v>
      </c>
      <c r="R405" t="str">
        <f t="shared" si="25"/>
        <v>documentary</v>
      </c>
      <c r="S405" s="12">
        <f t="shared" si="26"/>
        <v>41744.590682870366</v>
      </c>
      <c r="T405" s="12">
        <f t="shared" si="27"/>
        <v>41789.590682870366</v>
      </c>
    </row>
    <row r="406" spans="1:20" ht="48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>E406/D406</f>
        <v>1.56</v>
      </c>
      <c r="P406" s="7">
        <f>E406/L406</f>
        <v>55.221238938053098</v>
      </c>
      <c r="Q406" t="str">
        <f t="shared" si="24"/>
        <v>film &amp; video</v>
      </c>
      <c r="R406" t="str">
        <f t="shared" si="25"/>
        <v>documentary</v>
      </c>
      <c r="S406" s="12">
        <f t="shared" si="26"/>
        <v>40969.912372685183</v>
      </c>
      <c r="T406" s="12">
        <f t="shared" si="27"/>
        <v>41004.290972222225</v>
      </c>
    </row>
    <row r="407" spans="1:20" ht="48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>E407/D407</f>
        <v>1.5590999999999999</v>
      </c>
      <c r="P407" s="7">
        <f>E407/L407</f>
        <v>117.22556390977444</v>
      </c>
      <c r="Q407" t="str">
        <f t="shared" si="24"/>
        <v>music</v>
      </c>
      <c r="R407" t="str">
        <f t="shared" si="25"/>
        <v>rock</v>
      </c>
      <c r="S407" s="12">
        <f t="shared" si="26"/>
        <v>41164.859502314815</v>
      </c>
      <c r="T407" s="12">
        <f t="shared" si="27"/>
        <v>41194.859502314815</v>
      </c>
    </row>
    <row r="408" spans="1:20" ht="48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>E408/D408</f>
        <v>1.5575000000000001</v>
      </c>
      <c r="P408" s="7">
        <f>E408/L408</f>
        <v>51.916666666666664</v>
      </c>
      <c r="Q408" t="str">
        <f t="shared" si="24"/>
        <v>theater</v>
      </c>
      <c r="R408" t="str">
        <f t="shared" si="25"/>
        <v>plays</v>
      </c>
      <c r="S408" s="12">
        <f t="shared" si="26"/>
        <v>42360.887835648144</v>
      </c>
      <c r="T408" s="12">
        <f t="shared" si="27"/>
        <v>42390.887835648144</v>
      </c>
    </row>
    <row r="409" spans="1:20" ht="48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>E409/D409</f>
        <v>1.5571428571428572</v>
      </c>
      <c r="P409" s="7">
        <f>E409/L409</f>
        <v>28.684210526315791</v>
      </c>
      <c r="Q409" t="str">
        <f t="shared" si="24"/>
        <v>music</v>
      </c>
      <c r="R409" t="str">
        <f t="shared" si="25"/>
        <v>rock</v>
      </c>
      <c r="S409" s="12">
        <f t="shared" si="26"/>
        <v>41120.882881944446</v>
      </c>
      <c r="T409" s="12">
        <f t="shared" si="27"/>
        <v>41128.709027777775</v>
      </c>
    </row>
    <row r="410" spans="1:20" ht="48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>E410/D410</f>
        <v>1.5553333333333332</v>
      </c>
      <c r="P410" s="7">
        <f>E410/L410</f>
        <v>38.883333333333333</v>
      </c>
      <c r="Q410" t="str">
        <f t="shared" si="24"/>
        <v>music</v>
      </c>
      <c r="R410" t="str">
        <f t="shared" si="25"/>
        <v>classical music</v>
      </c>
      <c r="S410" s="12">
        <f t="shared" si="26"/>
        <v>41113.199155092596</v>
      </c>
      <c r="T410" s="12">
        <f t="shared" si="27"/>
        <v>41173.199155092596</v>
      </c>
    </row>
    <row r="411" spans="1:20" ht="48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>E411/D411</f>
        <v>1.5551428571428572</v>
      </c>
      <c r="P411" s="7">
        <f>E411/L411</f>
        <v>36.530201342281877</v>
      </c>
      <c r="Q411" t="str">
        <f t="shared" si="24"/>
        <v>publishing</v>
      </c>
      <c r="R411" t="str">
        <f t="shared" si="25"/>
        <v>nonfiction</v>
      </c>
      <c r="S411" s="12">
        <f t="shared" si="26"/>
        <v>41247.020243055551</v>
      </c>
      <c r="T411" s="12">
        <f t="shared" si="27"/>
        <v>41288.888888888891</v>
      </c>
    </row>
    <row r="412" spans="1:20" ht="48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>E412/D412</f>
        <v>1.5533333333333332</v>
      </c>
      <c r="P412" s="7">
        <f>E412/L412</f>
        <v>112.01923076923077</v>
      </c>
      <c r="Q412" t="str">
        <f t="shared" si="24"/>
        <v>music</v>
      </c>
      <c r="R412" t="str">
        <f t="shared" si="25"/>
        <v>rock</v>
      </c>
      <c r="S412" s="12">
        <f t="shared" si="26"/>
        <v>41135.699687500004</v>
      </c>
      <c r="T412" s="12">
        <f t="shared" si="27"/>
        <v>41163.699687500004</v>
      </c>
    </row>
    <row r="413" spans="1:20" ht="48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>E413/D413</f>
        <v>1.5529999999999999</v>
      </c>
      <c r="P413" s="7">
        <f>E413/L413</f>
        <v>207.06666666666666</v>
      </c>
      <c r="Q413" t="str">
        <f t="shared" si="24"/>
        <v>photography</v>
      </c>
      <c r="R413" t="str">
        <f t="shared" si="25"/>
        <v>photobooks</v>
      </c>
      <c r="S413" s="12">
        <f t="shared" si="26"/>
        <v>42423.709074074075</v>
      </c>
      <c r="T413" s="12">
        <f t="shared" si="27"/>
        <v>42453.667407407411</v>
      </c>
    </row>
    <row r="414" spans="1:20" ht="48" x14ac:dyDescent="0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>E414/D414</f>
        <v>1.552</v>
      </c>
      <c r="P414" s="7">
        <f>E414/L414</f>
        <v>102.10526315789474</v>
      </c>
      <c r="Q414" t="str">
        <f t="shared" si="24"/>
        <v>film &amp; video</v>
      </c>
      <c r="R414" t="str">
        <f t="shared" si="25"/>
        <v>television</v>
      </c>
      <c r="S414" s="12">
        <f t="shared" si="26"/>
        <v>41828.515555555554</v>
      </c>
      <c r="T414" s="12">
        <f t="shared" si="27"/>
        <v>41868.515555555554</v>
      </c>
    </row>
    <row r="415" spans="1:20" ht="48" x14ac:dyDescent="0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>E415/D415</f>
        <v>1.552</v>
      </c>
      <c r="P415" s="7">
        <f>E415/L415</f>
        <v>83.142857142857139</v>
      </c>
      <c r="Q415" t="str">
        <f t="shared" si="24"/>
        <v>theater</v>
      </c>
      <c r="R415" t="str">
        <f t="shared" si="25"/>
        <v>plays</v>
      </c>
      <c r="S415" s="12">
        <f t="shared" si="26"/>
        <v>42126.87501157407</v>
      </c>
      <c r="T415" s="12">
        <f t="shared" si="27"/>
        <v>42158.290972222225</v>
      </c>
    </row>
    <row r="416" spans="1:20" ht="48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>E416/D416</f>
        <v>1.55175</v>
      </c>
      <c r="P416" s="7">
        <f>E416/L416</f>
        <v>46.669172932330824</v>
      </c>
      <c r="Q416" t="str">
        <f t="shared" si="24"/>
        <v>music</v>
      </c>
      <c r="R416" t="str">
        <f t="shared" si="25"/>
        <v>metal</v>
      </c>
      <c r="S416" s="12">
        <f t="shared" si="26"/>
        <v>42452.827743055561</v>
      </c>
      <c r="T416" s="12">
        <f t="shared" si="27"/>
        <v>42485.207638888889</v>
      </c>
    </row>
    <row r="417" spans="1:20" ht="32" x14ac:dyDescent="0.2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>E417/D417</f>
        <v>1.55</v>
      </c>
      <c r="P417" s="7">
        <f>E417/L417</f>
        <v>51.666666666666664</v>
      </c>
      <c r="Q417" t="str">
        <f t="shared" si="24"/>
        <v>photography</v>
      </c>
      <c r="R417" t="str">
        <f t="shared" si="25"/>
        <v>photobooks</v>
      </c>
      <c r="S417" s="12">
        <f t="shared" si="26"/>
        <v>42209.567824074074</v>
      </c>
      <c r="T417" s="12">
        <f t="shared" si="27"/>
        <v>42259.567824074074</v>
      </c>
    </row>
    <row r="418" spans="1:20" ht="48" x14ac:dyDescent="0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>E418/D418</f>
        <v>1.55</v>
      </c>
      <c r="P418" s="7">
        <f>E418/L418</f>
        <v>39.743589743589745</v>
      </c>
      <c r="Q418" t="str">
        <f t="shared" si="24"/>
        <v>theater</v>
      </c>
      <c r="R418" t="str">
        <f t="shared" si="25"/>
        <v>plays</v>
      </c>
      <c r="S418" s="12">
        <f t="shared" si="26"/>
        <v>41988.617083333331</v>
      </c>
      <c r="T418" s="12">
        <f t="shared" si="27"/>
        <v>42048.617083333331</v>
      </c>
    </row>
    <row r="419" spans="1:20" ht="48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>E419/D419</f>
        <v>1.5497535999999998</v>
      </c>
      <c r="P419" s="7">
        <f>E419/L419</f>
        <v>82.963254817987149</v>
      </c>
      <c r="Q419" t="str">
        <f t="shared" si="24"/>
        <v>music</v>
      </c>
      <c r="R419" t="str">
        <f t="shared" si="25"/>
        <v>rock</v>
      </c>
      <c r="S419" s="12">
        <f t="shared" si="26"/>
        <v>41116.690104166664</v>
      </c>
      <c r="T419" s="12">
        <f t="shared" si="27"/>
        <v>41151.690104166664</v>
      </c>
    </row>
    <row r="420" spans="1:20" ht="48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>E420/D420</f>
        <v>1.5493846153846154</v>
      </c>
      <c r="P420" s="7">
        <f>E420/L420</f>
        <v>53.005263157894738</v>
      </c>
      <c r="Q420" t="str">
        <f t="shared" si="24"/>
        <v>music</v>
      </c>
      <c r="R420" t="str">
        <f t="shared" si="25"/>
        <v>rock</v>
      </c>
      <c r="S420" s="12">
        <f t="shared" si="26"/>
        <v>41786.555162037039</v>
      </c>
      <c r="T420" s="12">
        <f t="shared" si="27"/>
        <v>41815.083333333336</v>
      </c>
    </row>
    <row r="421" spans="1:20" ht="48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>E421/D421</f>
        <v>1.5473333333333332</v>
      </c>
      <c r="P421" s="7">
        <f>E421/L421</f>
        <v>96.708333333333329</v>
      </c>
      <c r="Q421" t="str">
        <f t="shared" si="24"/>
        <v>film &amp; video</v>
      </c>
      <c r="R421" t="str">
        <f t="shared" si="25"/>
        <v>shorts</v>
      </c>
      <c r="S421" s="12">
        <f t="shared" si="26"/>
        <v>41311.799513888887</v>
      </c>
      <c r="T421" s="12">
        <f t="shared" si="27"/>
        <v>41336.799513888887</v>
      </c>
    </row>
    <row r="422" spans="1:20" ht="48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>E422/D422</f>
        <v>1.5469999999999999</v>
      </c>
      <c r="P422" s="7">
        <f>E422/L422</f>
        <v>69.268656716417908</v>
      </c>
      <c r="Q422" t="str">
        <f t="shared" si="24"/>
        <v>food</v>
      </c>
      <c r="R422" t="str">
        <f t="shared" si="25"/>
        <v>small batch</v>
      </c>
      <c r="S422" s="12">
        <f t="shared" si="26"/>
        <v>42738.692233796297</v>
      </c>
      <c r="T422" s="12">
        <f t="shared" si="27"/>
        <v>42768.692233796297</v>
      </c>
    </row>
    <row r="423" spans="1:20" ht="48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>E423/D423</f>
        <v>1.5457142857142858</v>
      </c>
      <c r="P423" s="7">
        <f>E423/L423</f>
        <v>102.0754716981132</v>
      </c>
      <c r="Q423" t="str">
        <f t="shared" si="24"/>
        <v>film &amp; video</v>
      </c>
      <c r="R423" t="str">
        <f t="shared" si="25"/>
        <v>shorts</v>
      </c>
      <c r="S423" s="12">
        <f t="shared" si="26"/>
        <v>42125.333182870367</v>
      </c>
      <c r="T423" s="12">
        <f t="shared" si="27"/>
        <v>42155.333182870367</v>
      </c>
    </row>
    <row r="424" spans="1:20" ht="48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>E424/D424</f>
        <v>1.5443</v>
      </c>
      <c r="P424" s="7">
        <f>E424/L424</f>
        <v>106.50344827586207</v>
      </c>
      <c r="Q424" t="str">
        <f t="shared" si="24"/>
        <v>theater</v>
      </c>
      <c r="R424" t="str">
        <f t="shared" si="25"/>
        <v>plays</v>
      </c>
      <c r="S424" s="12">
        <f t="shared" si="26"/>
        <v>42284.500104166669</v>
      </c>
      <c r="T424" s="12">
        <f t="shared" si="27"/>
        <v>42314.541770833333</v>
      </c>
    </row>
    <row r="425" spans="1:20" ht="32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>E425/D425</f>
        <v>1.5415151515151515</v>
      </c>
      <c r="P425" s="7">
        <f>E425/L425</f>
        <v>28.104972375690608</v>
      </c>
      <c r="Q425" t="str">
        <f t="shared" si="24"/>
        <v>games</v>
      </c>
      <c r="R425" t="str">
        <f t="shared" si="25"/>
        <v>tabletop games</v>
      </c>
      <c r="S425" s="12">
        <f t="shared" si="26"/>
        <v>41926.585162037038</v>
      </c>
      <c r="T425" s="12">
        <f t="shared" si="27"/>
        <v>41961</v>
      </c>
    </row>
    <row r="426" spans="1:20" ht="48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>E426/D426</f>
        <v>1.5405897142857143</v>
      </c>
      <c r="P426" s="7">
        <f>E426/L426</f>
        <v>70.576753926701571</v>
      </c>
      <c r="Q426" t="str">
        <f t="shared" si="24"/>
        <v>music</v>
      </c>
      <c r="R426" t="str">
        <f t="shared" si="25"/>
        <v>rock</v>
      </c>
      <c r="S426" s="12">
        <f t="shared" si="26"/>
        <v>41600.538657407407</v>
      </c>
      <c r="T426" s="12">
        <f t="shared" si="27"/>
        <v>41645.538657407407</v>
      </c>
    </row>
    <row r="427" spans="1:20" ht="32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>E427/D427</f>
        <v>1.5390035000000002</v>
      </c>
      <c r="P427" s="7">
        <f>E427/L427</f>
        <v>84.871516544117654</v>
      </c>
      <c r="Q427" t="str">
        <f t="shared" si="24"/>
        <v>theater</v>
      </c>
      <c r="R427" t="str">
        <f t="shared" si="25"/>
        <v>spaces</v>
      </c>
      <c r="S427" s="12">
        <f t="shared" si="26"/>
        <v>41828.229490740741</v>
      </c>
      <c r="T427" s="12">
        <f t="shared" si="27"/>
        <v>41860.083333333336</v>
      </c>
    </row>
    <row r="428" spans="1:20" ht="48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>E428/D428</f>
        <v>1.538</v>
      </c>
      <c r="P428" s="7">
        <f>E428/L428</f>
        <v>48.0625</v>
      </c>
      <c r="Q428" t="str">
        <f t="shared" si="24"/>
        <v>games</v>
      </c>
      <c r="R428" t="str">
        <f t="shared" si="25"/>
        <v>tabletop games</v>
      </c>
      <c r="S428" s="12">
        <f t="shared" si="26"/>
        <v>42020.806701388887</v>
      </c>
      <c r="T428" s="12">
        <f t="shared" si="27"/>
        <v>42039.166666666672</v>
      </c>
    </row>
    <row r="429" spans="1:20" ht="48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>E429/D429</f>
        <v>1.5373333333333334</v>
      </c>
      <c r="P429" s="7">
        <f>E429/L429</f>
        <v>110.86538461538461</v>
      </c>
      <c r="Q429" t="str">
        <f t="shared" si="24"/>
        <v>theater</v>
      </c>
      <c r="R429" t="str">
        <f t="shared" si="25"/>
        <v>plays</v>
      </c>
      <c r="S429" s="12">
        <f t="shared" si="26"/>
        <v>42134.172071759262</v>
      </c>
      <c r="T429" s="12">
        <f t="shared" si="27"/>
        <v>42155.290972222225</v>
      </c>
    </row>
    <row r="430" spans="1:20" ht="48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>E430/D430</f>
        <v>1.5345200000000001</v>
      </c>
      <c r="P430" s="7">
        <f>E430/L430</f>
        <v>138.49458483754512</v>
      </c>
      <c r="Q430" t="str">
        <f t="shared" si="24"/>
        <v>technology</v>
      </c>
      <c r="R430" t="str">
        <f t="shared" si="25"/>
        <v>hardware</v>
      </c>
      <c r="S430" s="12">
        <f t="shared" si="26"/>
        <v>41351.76090277778</v>
      </c>
      <c r="T430" s="12">
        <f t="shared" si="27"/>
        <v>41381.76090277778</v>
      </c>
    </row>
    <row r="431" spans="1:20" ht="48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>E431/D431</f>
        <v>1.534</v>
      </c>
      <c r="P431" s="7">
        <f>E431/L431</f>
        <v>109.57142857142857</v>
      </c>
      <c r="Q431" t="str">
        <f t="shared" si="24"/>
        <v>theater</v>
      </c>
      <c r="R431" t="str">
        <f t="shared" si="25"/>
        <v>plays</v>
      </c>
      <c r="S431" s="12">
        <f t="shared" si="26"/>
        <v>42513.110787037032</v>
      </c>
      <c r="T431" s="12">
        <f t="shared" si="27"/>
        <v>42534.708333333328</v>
      </c>
    </row>
    <row r="432" spans="1:20" ht="48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>E432/D432</f>
        <v>1.5333333333333334</v>
      </c>
      <c r="P432" s="7">
        <f>E432/L432</f>
        <v>30.666666666666668</v>
      </c>
      <c r="Q432" t="str">
        <f t="shared" si="24"/>
        <v>film &amp; video</v>
      </c>
      <c r="R432" t="str">
        <f t="shared" si="25"/>
        <v>shorts</v>
      </c>
      <c r="S432" s="12">
        <f t="shared" si="26"/>
        <v>40844.691643518519</v>
      </c>
      <c r="T432" s="12">
        <f t="shared" si="27"/>
        <v>40904.733310185184</v>
      </c>
    </row>
    <row r="433" spans="1:20" ht="48" x14ac:dyDescent="0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>E433/D433</f>
        <v>1.5333333333333334</v>
      </c>
      <c r="P433" s="7">
        <f>E433/L433</f>
        <v>13.529411764705882</v>
      </c>
      <c r="Q433" t="str">
        <f t="shared" si="24"/>
        <v>theater</v>
      </c>
      <c r="R433" t="str">
        <f t="shared" si="25"/>
        <v>plays</v>
      </c>
      <c r="S433" s="12">
        <f t="shared" si="26"/>
        <v>42328.727141203708</v>
      </c>
      <c r="T433" s="12">
        <f t="shared" si="27"/>
        <v>42358.499305555553</v>
      </c>
    </row>
    <row r="434" spans="1:20" ht="48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>E434/D434</f>
        <v>1.5331632653061225</v>
      </c>
      <c r="P434" s="7">
        <f>E434/L434</f>
        <v>143.0952380952381</v>
      </c>
      <c r="Q434" t="str">
        <f t="shared" si="24"/>
        <v>theater</v>
      </c>
      <c r="R434" t="str">
        <f t="shared" si="25"/>
        <v>plays</v>
      </c>
      <c r="S434" s="12">
        <f t="shared" si="26"/>
        <v>42429.991724537031</v>
      </c>
      <c r="T434" s="12">
        <f t="shared" si="27"/>
        <v>42459.950057870374</v>
      </c>
    </row>
    <row r="435" spans="1:20" ht="32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>E435/D435</f>
        <v>1.5331538461538461</v>
      </c>
      <c r="P435" s="7">
        <f>E435/L435</f>
        <v>135.58503401360545</v>
      </c>
      <c r="Q435" t="str">
        <f t="shared" si="24"/>
        <v>games</v>
      </c>
      <c r="R435" t="str">
        <f t="shared" si="25"/>
        <v>tabletop games</v>
      </c>
      <c r="S435" s="12">
        <f t="shared" si="26"/>
        <v>42062.022118055553</v>
      </c>
      <c r="T435" s="12">
        <f t="shared" si="27"/>
        <v>42091.980451388896</v>
      </c>
    </row>
    <row r="436" spans="1:20" ht="48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>E436/D436</f>
        <v>1.532</v>
      </c>
      <c r="P436" s="7">
        <f>E436/L436</f>
        <v>41.405405405405403</v>
      </c>
      <c r="Q436" t="str">
        <f t="shared" si="24"/>
        <v>theater</v>
      </c>
      <c r="R436" t="str">
        <f t="shared" si="25"/>
        <v>plays</v>
      </c>
      <c r="S436" s="12">
        <f t="shared" si="26"/>
        <v>41820.639189814814</v>
      </c>
      <c r="T436" s="12">
        <f t="shared" si="27"/>
        <v>41843.165972222225</v>
      </c>
    </row>
    <row r="437" spans="1:20" ht="48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>E437/D437</f>
        <v>1.5309999999999999</v>
      </c>
      <c r="P437" s="7">
        <f>E437/L437</f>
        <v>57.773584905660378</v>
      </c>
      <c r="Q437" t="str">
        <f t="shared" si="24"/>
        <v>games</v>
      </c>
      <c r="R437" t="str">
        <f t="shared" si="25"/>
        <v>tabletop games</v>
      </c>
      <c r="S437" s="12">
        <f t="shared" si="26"/>
        <v>42773.005243055552</v>
      </c>
      <c r="T437" s="12">
        <f t="shared" si="27"/>
        <v>42787.005243055552</v>
      </c>
    </row>
    <row r="438" spans="1:20" ht="64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>E438/D438</f>
        <v>1.5266666666666666</v>
      </c>
      <c r="P438" s="7">
        <f>E438/L438</f>
        <v>70.461538461538467</v>
      </c>
      <c r="Q438" t="str">
        <f t="shared" si="24"/>
        <v>theater</v>
      </c>
      <c r="R438" t="str">
        <f t="shared" si="25"/>
        <v>plays</v>
      </c>
      <c r="S438" s="12">
        <f t="shared" si="26"/>
        <v>42034.928252314814</v>
      </c>
      <c r="T438" s="12">
        <f t="shared" si="27"/>
        <v>42090</v>
      </c>
    </row>
    <row r="439" spans="1:20" ht="48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>E439/D439</f>
        <v>1.5260869565217392</v>
      </c>
      <c r="P439" s="7">
        <f>E439/L439</f>
        <v>57.540983606557376</v>
      </c>
      <c r="Q439" t="str">
        <f t="shared" si="24"/>
        <v>film &amp; video</v>
      </c>
      <c r="R439" t="str">
        <f t="shared" si="25"/>
        <v>documentary</v>
      </c>
      <c r="S439" s="12">
        <f t="shared" si="26"/>
        <v>40637.866550925923</v>
      </c>
      <c r="T439" s="12">
        <f t="shared" si="27"/>
        <v>40688.166666666664</v>
      </c>
    </row>
    <row r="440" spans="1:20" ht="48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>E440/D440</f>
        <v>1.5260429999999998</v>
      </c>
      <c r="P440" s="7">
        <f>E440/L440</f>
        <v>324.69</v>
      </c>
      <c r="Q440" t="str">
        <f t="shared" si="24"/>
        <v>technology</v>
      </c>
      <c r="R440" t="str">
        <f t="shared" si="25"/>
        <v>hardware</v>
      </c>
      <c r="S440" s="12">
        <f t="shared" si="26"/>
        <v>42087.668032407411</v>
      </c>
      <c r="T440" s="12">
        <f t="shared" si="27"/>
        <v>42132.668032407411</v>
      </c>
    </row>
    <row r="441" spans="1:20" ht="48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>E441/D441</f>
        <v>1.5213333333333334</v>
      </c>
      <c r="P441" s="7">
        <f>E441/L441</f>
        <v>40.75</v>
      </c>
      <c r="Q441" t="str">
        <f t="shared" si="24"/>
        <v>music</v>
      </c>
      <c r="R441" t="str">
        <f t="shared" si="25"/>
        <v>rock</v>
      </c>
      <c r="S441" s="12">
        <f t="shared" si="26"/>
        <v>41863.433495370373</v>
      </c>
      <c r="T441" s="12">
        <f t="shared" si="27"/>
        <v>41893.433495370373</v>
      </c>
    </row>
    <row r="442" spans="1:20" ht="48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>E442/D442</f>
        <v>1.52</v>
      </c>
      <c r="P442" s="7">
        <f>E442/L442</f>
        <v>42.222222222222221</v>
      </c>
      <c r="Q442" t="str">
        <f t="shared" si="24"/>
        <v>music</v>
      </c>
      <c r="R442" t="str">
        <f t="shared" si="25"/>
        <v>electronic music</v>
      </c>
      <c r="S442" s="12">
        <f t="shared" si="26"/>
        <v>41031.82163194444</v>
      </c>
      <c r="T442" s="12">
        <f t="shared" si="27"/>
        <v>41061.82163194444</v>
      </c>
    </row>
    <row r="443" spans="1:20" ht="48" x14ac:dyDescent="0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>E443/D443</f>
        <v>1.52</v>
      </c>
      <c r="P443" s="7">
        <f>E443/L443</f>
        <v>19.487179487179485</v>
      </c>
      <c r="Q443" t="str">
        <f t="shared" si="24"/>
        <v>theater</v>
      </c>
      <c r="R443" t="str">
        <f t="shared" si="25"/>
        <v>plays</v>
      </c>
      <c r="S443" s="12">
        <f t="shared" si="26"/>
        <v>42036.704525462963</v>
      </c>
      <c r="T443" s="12">
        <f t="shared" si="27"/>
        <v>42096.662858796291</v>
      </c>
    </row>
    <row r="444" spans="1:20" ht="48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>E444/D444</f>
        <v>1.5183333333333333</v>
      </c>
      <c r="P444" s="7">
        <f>E444/L444</f>
        <v>27.606060606060606</v>
      </c>
      <c r="Q444" t="str">
        <f t="shared" si="24"/>
        <v>music</v>
      </c>
      <c r="R444" t="str">
        <f t="shared" si="25"/>
        <v>rock</v>
      </c>
      <c r="S444" s="12">
        <f t="shared" si="26"/>
        <v>41282.017962962964</v>
      </c>
      <c r="T444" s="12">
        <f t="shared" si="27"/>
        <v>41334.581944444442</v>
      </c>
    </row>
    <row r="445" spans="1:20" ht="32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>E445/D445</f>
        <v>1.5164</v>
      </c>
      <c r="P445" s="7">
        <f>E445/L445</f>
        <v>64.254237288135599</v>
      </c>
      <c r="Q445" t="str">
        <f t="shared" si="24"/>
        <v>music</v>
      </c>
      <c r="R445" t="str">
        <f t="shared" si="25"/>
        <v>rock</v>
      </c>
      <c r="S445" s="12">
        <f t="shared" si="26"/>
        <v>41767.656863425924</v>
      </c>
      <c r="T445" s="12">
        <f t="shared" si="27"/>
        <v>41803.290972222225</v>
      </c>
    </row>
    <row r="446" spans="1:20" ht="32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>E446/D446</f>
        <v>1.508</v>
      </c>
      <c r="P446" s="7">
        <f>E446/L446</f>
        <v>50.266666666666666</v>
      </c>
      <c r="Q446" t="str">
        <f t="shared" si="24"/>
        <v>music</v>
      </c>
      <c r="R446" t="str">
        <f t="shared" si="25"/>
        <v>electronic music</v>
      </c>
      <c r="S446" s="12">
        <f t="shared" si="26"/>
        <v>41732.479675925926</v>
      </c>
      <c r="T446" s="12">
        <f t="shared" si="27"/>
        <v>41743.958333333336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>E447/D447</f>
        <v>1.5075000000000001</v>
      </c>
      <c r="P447" s="7">
        <f>E447/L447</f>
        <v>100.5</v>
      </c>
      <c r="Q447" t="str">
        <f t="shared" si="24"/>
        <v>theater</v>
      </c>
      <c r="R447" t="str">
        <f t="shared" si="25"/>
        <v>musical</v>
      </c>
      <c r="S447" s="12">
        <f t="shared" si="26"/>
        <v>42548.63853009259</v>
      </c>
      <c r="T447" s="12">
        <f t="shared" si="27"/>
        <v>42584.418749999997</v>
      </c>
    </row>
    <row r="448" spans="1:20" ht="32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>E448/D448</f>
        <v>1.5034814814814814</v>
      </c>
      <c r="P448" s="7">
        <f>E448/L448</f>
        <v>97.816867469879512</v>
      </c>
      <c r="Q448" t="str">
        <f t="shared" si="24"/>
        <v>film &amp; video</v>
      </c>
      <c r="R448" t="str">
        <f t="shared" si="25"/>
        <v>documentary</v>
      </c>
      <c r="S448" s="12">
        <f t="shared" si="26"/>
        <v>41164.040960648148</v>
      </c>
      <c r="T448" s="12">
        <f t="shared" si="27"/>
        <v>41194.040960648148</v>
      </c>
    </row>
    <row r="449" spans="1:20" ht="48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>E449/D449</f>
        <v>1.5001875</v>
      </c>
      <c r="P449" s="7">
        <f>E449/L449</f>
        <v>55.82093023255814</v>
      </c>
      <c r="Q449" t="str">
        <f t="shared" si="24"/>
        <v>photography</v>
      </c>
      <c r="R449" t="str">
        <f t="shared" si="25"/>
        <v>photobooks</v>
      </c>
      <c r="S449" s="12">
        <f t="shared" si="26"/>
        <v>41806.637337962966</v>
      </c>
      <c r="T449" s="12">
        <f t="shared" si="27"/>
        <v>41836.637337962966</v>
      </c>
    </row>
    <row r="450" spans="1:20" ht="48" x14ac:dyDescent="0.2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>E450/D450</f>
        <v>1.5</v>
      </c>
      <c r="P450" s="7">
        <f>E450/L450</f>
        <v>25</v>
      </c>
      <c r="Q450" t="str">
        <f t="shared" si="24"/>
        <v>theater</v>
      </c>
      <c r="R450" t="str">
        <f t="shared" si="25"/>
        <v>plays</v>
      </c>
      <c r="S450" s="12">
        <f t="shared" si="26"/>
        <v>42416.691655092596</v>
      </c>
      <c r="T450" s="12">
        <f t="shared" si="27"/>
        <v>42432.791666666672</v>
      </c>
    </row>
    <row r="451" spans="1:20" ht="32" x14ac:dyDescent="0.2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>E451/D451</f>
        <v>1.5</v>
      </c>
      <c r="P451" s="7">
        <f>E451/L451</f>
        <v>41.666666666666664</v>
      </c>
      <c r="Q451" t="str">
        <f t="shared" ref="Q451:Q514" si="28">LEFT(N451, SEARCH("/",N451)-1)</f>
        <v>theater</v>
      </c>
      <c r="R451" t="str">
        <f t="shared" ref="R451:R514" si="29">RIGHT(N451,LEN(N451)-SEARCH("/",N451,1))</f>
        <v>plays</v>
      </c>
      <c r="S451" s="12">
        <f t="shared" ref="S451:S514" si="30">(((J451/60)/60)/24)+DATE(1970,1,1)</f>
        <v>42529.022013888884</v>
      </c>
      <c r="T451" s="12">
        <f t="shared" ref="T451:T514" si="31">(((I451/60)/60)/24)+DATE(1970,1,1)</f>
        <v>42566.901388888888</v>
      </c>
    </row>
    <row r="452" spans="1:20" ht="48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>E452/D452</f>
        <v>1.4974666666666667</v>
      </c>
      <c r="P452" s="7">
        <f>E452/L452</f>
        <v>160.44285714285715</v>
      </c>
      <c r="Q452" t="str">
        <f t="shared" si="28"/>
        <v>technology</v>
      </c>
      <c r="R452" t="str">
        <f t="shared" si="29"/>
        <v>hardware</v>
      </c>
      <c r="S452" s="12">
        <f t="shared" si="30"/>
        <v>41689.150011574071</v>
      </c>
      <c r="T452" s="12">
        <f t="shared" si="31"/>
        <v>41749.108344907407</v>
      </c>
    </row>
    <row r="453" spans="1:20" ht="48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>E453/D453</f>
        <v>1.4907142857142857</v>
      </c>
      <c r="P453" s="7">
        <f>E453/L453</f>
        <v>71.965517241379317</v>
      </c>
      <c r="Q453" t="str">
        <f t="shared" si="28"/>
        <v>music</v>
      </c>
      <c r="R453" t="str">
        <f t="shared" si="29"/>
        <v>rock</v>
      </c>
      <c r="S453" s="12">
        <f t="shared" si="30"/>
        <v>40927.731782407405</v>
      </c>
      <c r="T453" s="12">
        <f t="shared" si="31"/>
        <v>40962.731782407405</v>
      </c>
    </row>
    <row r="454" spans="1:20" ht="48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>E454/D454</f>
        <v>1.49</v>
      </c>
      <c r="P454" s="7">
        <f>E454/L454</f>
        <v>37.25</v>
      </c>
      <c r="Q454" t="str">
        <f t="shared" si="28"/>
        <v>theater</v>
      </c>
      <c r="R454" t="str">
        <f t="shared" si="29"/>
        <v>spaces</v>
      </c>
      <c r="S454" s="12">
        <f t="shared" si="30"/>
        <v>42443.989050925928</v>
      </c>
      <c r="T454" s="12">
        <f t="shared" si="31"/>
        <v>42487.552777777775</v>
      </c>
    </row>
    <row r="455" spans="1:20" ht="48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>E455/D455</f>
        <v>1.4888888888888889</v>
      </c>
      <c r="P455" s="7">
        <f>E455/L455</f>
        <v>15.129032258064516</v>
      </c>
      <c r="Q455" t="str">
        <f t="shared" si="28"/>
        <v>theater</v>
      </c>
      <c r="R455" t="str">
        <f t="shared" si="29"/>
        <v>plays</v>
      </c>
      <c r="S455" s="12">
        <f t="shared" si="30"/>
        <v>42433.761886574073</v>
      </c>
      <c r="T455" s="12">
        <f t="shared" si="31"/>
        <v>42442.916666666672</v>
      </c>
    </row>
    <row r="456" spans="1:20" ht="48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>E456/D456</f>
        <v>1.4833229411764706</v>
      </c>
      <c r="P456" s="7">
        <f>E456/L456</f>
        <v>91.82989803350327</v>
      </c>
      <c r="Q456" t="str">
        <f t="shared" si="28"/>
        <v>technology</v>
      </c>
      <c r="R456" t="str">
        <f t="shared" si="29"/>
        <v>hardware</v>
      </c>
      <c r="S456" s="12">
        <f t="shared" si="30"/>
        <v>41387.651516203703</v>
      </c>
      <c r="T456" s="12">
        <f t="shared" si="31"/>
        <v>41417.651516203703</v>
      </c>
    </row>
    <row r="457" spans="1:20" ht="48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>E457/D457</f>
        <v>1.4830000000000001</v>
      </c>
      <c r="P457" s="7">
        <f>E457/L457</f>
        <v>322.39130434782606</v>
      </c>
      <c r="Q457" t="str">
        <f t="shared" si="28"/>
        <v>film &amp; video</v>
      </c>
      <c r="R457" t="str">
        <f t="shared" si="29"/>
        <v>shorts</v>
      </c>
      <c r="S457" s="12">
        <f t="shared" si="30"/>
        <v>41409.814317129632</v>
      </c>
      <c r="T457" s="12">
        <f t="shared" si="31"/>
        <v>41431.814317129632</v>
      </c>
    </row>
    <row r="458" spans="1:20" ht="48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>E458/D458</f>
        <v>1.4813333333333334</v>
      </c>
      <c r="P458" s="7">
        <f>E458/L458</f>
        <v>63.485714285714288</v>
      </c>
      <c r="Q458" t="str">
        <f t="shared" si="28"/>
        <v>music</v>
      </c>
      <c r="R458" t="str">
        <f t="shared" si="29"/>
        <v>rock</v>
      </c>
      <c r="S458" s="12">
        <f t="shared" si="30"/>
        <v>40987.773715277777</v>
      </c>
      <c r="T458" s="12">
        <f t="shared" si="31"/>
        <v>41026.916666666664</v>
      </c>
    </row>
    <row r="459" spans="1:20" ht="48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>E459/D459</f>
        <v>1.4810000000000001</v>
      </c>
      <c r="P459" s="7">
        <f>E459/L459</f>
        <v>207.61682242990653</v>
      </c>
      <c r="Q459" t="str">
        <f t="shared" si="28"/>
        <v>photography</v>
      </c>
      <c r="R459" t="str">
        <f t="shared" si="29"/>
        <v>photobooks</v>
      </c>
      <c r="S459" s="12">
        <f t="shared" si="30"/>
        <v>42668.176701388889</v>
      </c>
      <c r="T459" s="12">
        <f t="shared" si="31"/>
        <v>42698.083333333328</v>
      </c>
    </row>
    <row r="460" spans="1:20" ht="32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>E460/D460</f>
        <v>1.4804999999999999</v>
      </c>
      <c r="P460" s="7">
        <f>E460/L460</f>
        <v>120.85714285714286</v>
      </c>
      <c r="Q460" t="str">
        <f t="shared" si="28"/>
        <v>technology</v>
      </c>
      <c r="R460" t="str">
        <f t="shared" si="29"/>
        <v>hardware</v>
      </c>
      <c r="S460" s="12">
        <f t="shared" si="30"/>
        <v>42472.73265046296</v>
      </c>
      <c r="T460" s="12">
        <f t="shared" si="31"/>
        <v>42505.73265046296</v>
      </c>
    </row>
    <row r="461" spans="1:20" ht="48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>E461/D461</f>
        <v>1.48</v>
      </c>
      <c r="P461" s="7">
        <f>E461/L461</f>
        <v>54.266666666666666</v>
      </c>
      <c r="Q461" t="str">
        <f t="shared" si="28"/>
        <v>publishing</v>
      </c>
      <c r="R461" t="str">
        <f t="shared" si="29"/>
        <v>nonfiction</v>
      </c>
      <c r="S461" s="12">
        <f t="shared" si="30"/>
        <v>40990.709317129629</v>
      </c>
      <c r="T461" s="12">
        <f t="shared" si="31"/>
        <v>41015.875</v>
      </c>
    </row>
    <row r="462" spans="1:20" ht="48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>E462/D462</f>
        <v>1.4794</v>
      </c>
      <c r="P462" s="7">
        <f>E462/L462</f>
        <v>493.13333333333333</v>
      </c>
      <c r="Q462" t="str">
        <f t="shared" si="28"/>
        <v>technology</v>
      </c>
      <c r="R462" t="str">
        <f t="shared" si="29"/>
        <v>hardware</v>
      </c>
      <c r="S462" s="12">
        <f t="shared" si="30"/>
        <v>42620.143564814818</v>
      </c>
      <c r="T462" s="12">
        <f t="shared" si="31"/>
        <v>42680.143564814818</v>
      </c>
    </row>
    <row r="463" spans="1:20" ht="48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>E463/D463</f>
        <v>1.4775</v>
      </c>
      <c r="P463" s="7">
        <f>E463/L463</f>
        <v>50.657142857142858</v>
      </c>
      <c r="Q463" t="str">
        <f t="shared" si="28"/>
        <v>music</v>
      </c>
      <c r="R463" t="str">
        <f t="shared" si="29"/>
        <v>indie rock</v>
      </c>
      <c r="S463" s="12">
        <f t="shared" si="30"/>
        <v>42290.059594907405</v>
      </c>
      <c r="T463" s="12">
        <f t="shared" si="31"/>
        <v>42304.207638888889</v>
      </c>
    </row>
    <row r="464" spans="1:20" ht="48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>E464/D464</f>
        <v>1.4766666666666666</v>
      </c>
      <c r="P464" s="7">
        <f>E464/L464</f>
        <v>35.44</v>
      </c>
      <c r="Q464" t="str">
        <f t="shared" si="28"/>
        <v>publishing</v>
      </c>
      <c r="R464" t="str">
        <f t="shared" si="29"/>
        <v>radio &amp; podcasts</v>
      </c>
      <c r="S464" s="12">
        <f t="shared" si="30"/>
        <v>41326.911319444444</v>
      </c>
      <c r="T464" s="12">
        <f t="shared" si="31"/>
        <v>41371.869652777779</v>
      </c>
    </row>
    <row r="465" spans="1:20" ht="48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>E465/D465</f>
        <v>1.476</v>
      </c>
      <c r="P465" s="7">
        <f>E465/L465</f>
        <v>95.225806451612897</v>
      </c>
      <c r="Q465" t="str">
        <f t="shared" si="28"/>
        <v>film &amp; video</v>
      </c>
      <c r="R465" t="str">
        <f t="shared" si="29"/>
        <v>documentary</v>
      </c>
      <c r="S465" s="12">
        <f t="shared" si="30"/>
        <v>40967.081874999996</v>
      </c>
      <c r="T465" s="12">
        <f t="shared" si="31"/>
        <v>41027.040208333332</v>
      </c>
    </row>
    <row r="466" spans="1:20" ht="48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>E466/D466</f>
        <v>1.473265306122449</v>
      </c>
      <c r="P466" s="7">
        <f>E466/L466</f>
        <v>48.449664429530202</v>
      </c>
      <c r="Q466" t="str">
        <f t="shared" si="28"/>
        <v>publishing</v>
      </c>
      <c r="R466" t="str">
        <f t="shared" si="29"/>
        <v>nonfiction</v>
      </c>
      <c r="S466" s="12">
        <f t="shared" si="30"/>
        <v>41422.075821759259</v>
      </c>
      <c r="T466" s="12">
        <f t="shared" si="31"/>
        <v>41452.075821759259</v>
      </c>
    </row>
    <row r="467" spans="1:20" ht="48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>E467/D467</f>
        <v>1.4723377</v>
      </c>
      <c r="P467" s="7">
        <f>E467/L467</f>
        <v>92.251735588972423</v>
      </c>
      <c r="Q467" t="str">
        <f t="shared" si="28"/>
        <v>film &amp; video</v>
      </c>
      <c r="R467" t="str">
        <f t="shared" si="29"/>
        <v>documentary</v>
      </c>
      <c r="S467" s="12">
        <f t="shared" si="30"/>
        <v>42758.197013888886</v>
      </c>
      <c r="T467" s="12">
        <f t="shared" si="31"/>
        <v>42788.197013888886</v>
      </c>
    </row>
    <row r="468" spans="1:20" ht="32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>E468/D468</f>
        <v>1.4697777777777778</v>
      </c>
      <c r="P468" s="7">
        <f>E468/L468</f>
        <v>52.701195219123505</v>
      </c>
      <c r="Q468" t="str">
        <f t="shared" si="28"/>
        <v>games</v>
      </c>
      <c r="R468" t="str">
        <f t="shared" si="29"/>
        <v>tabletop games</v>
      </c>
      <c r="S468" s="12">
        <f t="shared" si="30"/>
        <v>42262.416643518518</v>
      </c>
      <c r="T468" s="12">
        <f t="shared" si="31"/>
        <v>42292.416643518518</v>
      </c>
    </row>
    <row r="469" spans="1:20" ht="48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>E469/D469</f>
        <v>1.4688749999999999</v>
      </c>
      <c r="P469" s="7">
        <f>E469/L469</f>
        <v>42.886861313868614</v>
      </c>
      <c r="Q469" t="str">
        <f t="shared" si="28"/>
        <v>technology</v>
      </c>
      <c r="R469" t="str">
        <f t="shared" si="29"/>
        <v>wearables</v>
      </c>
      <c r="S469" s="12">
        <f t="shared" si="30"/>
        <v>42045.957314814819</v>
      </c>
      <c r="T469" s="12">
        <f t="shared" si="31"/>
        <v>42075.915648148148</v>
      </c>
    </row>
    <row r="470" spans="1:20" ht="48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>E470/D470</f>
        <v>1.466</v>
      </c>
      <c r="P470" s="7">
        <f>E470/L470</f>
        <v>91.625</v>
      </c>
      <c r="Q470" t="str">
        <f t="shared" si="28"/>
        <v>music</v>
      </c>
      <c r="R470" t="str">
        <f t="shared" si="29"/>
        <v>rock</v>
      </c>
      <c r="S470" s="12">
        <f t="shared" si="30"/>
        <v>41933.838171296295</v>
      </c>
      <c r="T470" s="12">
        <f t="shared" si="31"/>
        <v>41978.879837962959</v>
      </c>
    </row>
    <row r="471" spans="1:20" ht="48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>E471/D471</f>
        <v>1.465395775862069</v>
      </c>
      <c r="P471" s="7">
        <f>E471/L471</f>
        <v>155.23827397260274</v>
      </c>
      <c r="Q471" t="str">
        <f t="shared" si="28"/>
        <v>theater</v>
      </c>
      <c r="R471" t="str">
        <f t="shared" si="29"/>
        <v>spaces</v>
      </c>
      <c r="S471" s="12">
        <f t="shared" si="30"/>
        <v>41894.632361111115</v>
      </c>
      <c r="T471" s="12">
        <f t="shared" si="31"/>
        <v>41954.674027777779</v>
      </c>
    </row>
    <row r="472" spans="1:20" ht="48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>E472/D472</f>
        <v>1.4653333333333334</v>
      </c>
      <c r="P472" s="7">
        <f>E472/L472</f>
        <v>191.13043478260869</v>
      </c>
      <c r="Q472" t="str">
        <f t="shared" si="28"/>
        <v>theater</v>
      </c>
      <c r="R472" t="str">
        <f t="shared" si="29"/>
        <v>spaces</v>
      </c>
      <c r="S472" s="12">
        <f t="shared" si="30"/>
        <v>42570.110243055555</v>
      </c>
      <c r="T472" s="12">
        <f t="shared" si="31"/>
        <v>42600.110243055555</v>
      </c>
    </row>
    <row r="473" spans="1:20" ht="32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>E473/D473</f>
        <v>1.4650000000000001</v>
      </c>
      <c r="P473" s="7">
        <f>E473/L473</f>
        <v>15.721951219512196</v>
      </c>
      <c r="Q473" t="str">
        <f t="shared" si="28"/>
        <v>games</v>
      </c>
      <c r="R473" t="str">
        <f t="shared" si="29"/>
        <v>tabletop games</v>
      </c>
      <c r="S473" s="12">
        <f t="shared" si="30"/>
        <v>42136.75100694444</v>
      </c>
      <c r="T473" s="12">
        <f t="shared" si="31"/>
        <v>42166.75100694444</v>
      </c>
    </row>
    <row r="474" spans="1:20" ht="48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>E474/D474</f>
        <v>1.4638888888888888</v>
      </c>
      <c r="P474" s="7">
        <f>E474/L474</f>
        <v>292.77777777777777</v>
      </c>
      <c r="Q474" t="str">
        <f t="shared" si="28"/>
        <v>theater</v>
      </c>
      <c r="R474" t="str">
        <f t="shared" si="29"/>
        <v>plays</v>
      </c>
      <c r="S474" s="12">
        <f t="shared" si="30"/>
        <v>41822.57503472222</v>
      </c>
      <c r="T474" s="12">
        <f t="shared" si="31"/>
        <v>41825.041666666664</v>
      </c>
    </row>
    <row r="475" spans="1:20" ht="32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>E475/D475</f>
        <v>1.4612318374694613</v>
      </c>
      <c r="P475" s="7">
        <f>E475/L475</f>
        <v>98.817391304347822</v>
      </c>
      <c r="Q475" t="str">
        <f t="shared" si="28"/>
        <v>music</v>
      </c>
      <c r="R475" t="str">
        <f t="shared" si="29"/>
        <v>indie rock</v>
      </c>
      <c r="S475" s="12">
        <f t="shared" si="30"/>
        <v>41192.754942129628</v>
      </c>
      <c r="T475" s="12">
        <f t="shared" si="31"/>
        <v>41222.7966087963</v>
      </c>
    </row>
    <row r="476" spans="1:20" ht="48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>E476/D476</f>
        <v>1.4608079999999999</v>
      </c>
      <c r="P476" s="7">
        <f>E476/L476</f>
        <v>65.214642857142863</v>
      </c>
      <c r="Q476" t="str">
        <f t="shared" si="28"/>
        <v>music</v>
      </c>
      <c r="R476" t="str">
        <f t="shared" si="29"/>
        <v>rock</v>
      </c>
      <c r="S476" s="12">
        <f t="shared" si="30"/>
        <v>41264.72314814815</v>
      </c>
      <c r="T476" s="12">
        <f t="shared" si="31"/>
        <v>41294.72314814815</v>
      </c>
    </row>
    <row r="477" spans="1:20" ht="32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>E477/D477</f>
        <v>1.46</v>
      </c>
      <c r="P477" s="7">
        <f>E477/L477</f>
        <v>38.421052631578945</v>
      </c>
      <c r="Q477" t="str">
        <f t="shared" si="28"/>
        <v>theater</v>
      </c>
      <c r="R477" t="str">
        <f t="shared" si="29"/>
        <v>musical</v>
      </c>
      <c r="S477" s="12">
        <f t="shared" si="30"/>
        <v>42493.857083333336</v>
      </c>
      <c r="T477" s="12">
        <f t="shared" si="31"/>
        <v>42508</v>
      </c>
    </row>
    <row r="478" spans="1:20" ht="48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>E478/D478</f>
        <v>1.4588000000000001</v>
      </c>
      <c r="P478" s="7">
        <f>E478/L478</f>
        <v>47.058064516129029</v>
      </c>
      <c r="Q478" t="str">
        <f t="shared" si="28"/>
        <v>technology</v>
      </c>
      <c r="R478" t="str">
        <f t="shared" si="29"/>
        <v>space exploration</v>
      </c>
      <c r="S478" s="12">
        <f t="shared" si="30"/>
        <v>42115.74754629629</v>
      </c>
      <c r="T478" s="12">
        <f t="shared" si="31"/>
        <v>42145.74754629629</v>
      </c>
    </row>
    <row r="479" spans="1:20" ht="32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>E479/D479</f>
        <v>1.4585714285714286</v>
      </c>
      <c r="P479" s="7">
        <f>E479/L479</f>
        <v>64.620253164556956</v>
      </c>
      <c r="Q479" t="str">
        <f t="shared" si="28"/>
        <v>music</v>
      </c>
      <c r="R479" t="str">
        <f t="shared" si="29"/>
        <v>rock</v>
      </c>
      <c r="S479" s="12">
        <f t="shared" si="30"/>
        <v>41546.664212962962</v>
      </c>
      <c r="T479" s="12">
        <f t="shared" si="31"/>
        <v>41579.791666666664</v>
      </c>
    </row>
    <row r="480" spans="1:20" ht="32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>E480/D480</f>
        <v>1.4570000000000001</v>
      </c>
      <c r="P480" s="7">
        <f>E480/L480</f>
        <v>91.882882882882882</v>
      </c>
      <c r="Q480" t="str">
        <f t="shared" si="28"/>
        <v>photography</v>
      </c>
      <c r="R480" t="str">
        <f t="shared" si="29"/>
        <v>photobooks</v>
      </c>
      <c r="S480" s="12">
        <f t="shared" si="30"/>
        <v>42247.616400462968</v>
      </c>
      <c r="T480" s="12">
        <f t="shared" si="31"/>
        <v>42279.960416666669</v>
      </c>
    </row>
    <row r="481" spans="1:20" ht="48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>E481/D481</f>
        <v>1.4570000000000001</v>
      </c>
      <c r="P481" s="7">
        <f>E481/L481</f>
        <v>104.07142857142857</v>
      </c>
      <c r="Q481" t="str">
        <f t="shared" si="28"/>
        <v>theater</v>
      </c>
      <c r="R481" t="str">
        <f t="shared" si="29"/>
        <v>plays</v>
      </c>
      <c r="S481" s="12">
        <f t="shared" si="30"/>
        <v>42064.652673611112</v>
      </c>
      <c r="T481" s="12">
        <f t="shared" si="31"/>
        <v>42101.291666666672</v>
      </c>
    </row>
    <row r="482" spans="1:20" ht="48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>E482/D482</f>
        <v>1.4550000000000001</v>
      </c>
      <c r="P482" s="7">
        <f>E482/L482</f>
        <v>40.416666666666664</v>
      </c>
      <c r="Q482" t="str">
        <f t="shared" si="28"/>
        <v>film &amp; video</v>
      </c>
      <c r="R482" t="str">
        <f t="shared" si="29"/>
        <v>documentary</v>
      </c>
      <c r="S482" s="12">
        <f t="shared" si="30"/>
        <v>40205.174849537041</v>
      </c>
      <c r="T482" s="12">
        <f t="shared" si="31"/>
        <v>40291.160416666666</v>
      </c>
    </row>
    <row r="483" spans="1:20" ht="48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>E483/D483</f>
        <v>1.454</v>
      </c>
      <c r="P483" s="7">
        <f>E483/L483</f>
        <v>47.672131147540981</v>
      </c>
      <c r="Q483" t="str">
        <f t="shared" si="28"/>
        <v>music</v>
      </c>
      <c r="R483" t="str">
        <f t="shared" si="29"/>
        <v>rock</v>
      </c>
      <c r="S483" s="12">
        <f t="shared" si="30"/>
        <v>40895.897974537038</v>
      </c>
      <c r="T483" s="12">
        <f t="shared" si="31"/>
        <v>40925.897974537038</v>
      </c>
    </row>
    <row r="484" spans="1:20" ht="32" x14ac:dyDescent="0.2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>E484/D484</f>
        <v>1.454</v>
      </c>
      <c r="P484" s="7">
        <f>E484/L484</f>
        <v>21.382352941176471</v>
      </c>
      <c r="Q484" t="str">
        <f t="shared" si="28"/>
        <v>music</v>
      </c>
      <c r="R484" t="str">
        <f t="shared" si="29"/>
        <v>rock</v>
      </c>
      <c r="S484" s="12">
        <f t="shared" si="30"/>
        <v>42565.480983796297</v>
      </c>
      <c r="T484" s="12">
        <f t="shared" si="31"/>
        <v>42595.480983796297</v>
      </c>
    </row>
    <row r="485" spans="1:20" ht="48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>E485/D485</f>
        <v>1.4533333333333334</v>
      </c>
      <c r="P485" s="7">
        <f>E485/L485</f>
        <v>35.73770491803279</v>
      </c>
      <c r="Q485" t="str">
        <f t="shared" si="28"/>
        <v>music</v>
      </c>
      <c r="R485" t="str">
        <f t="shared" si="29"/>
        <v>electronic music</v>
      </c>
      <c r="S485" s="12">
        <f t="shared" si="30"/>
        <v>42418.231747685189</v>
      </c>
      <c r="T485" s="12">
        <f t="shared" si="31"/>
        <v>42448.190081018518</v>
      </c>
    </row>
    <row r="486" spans="1:20" ht="48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>E486/D486</f>
        <v>1.4529411764705882</v>
      </c>
      <c r="P486" s="7">
        <f>E486/L486</f>
        <v>56.136363636363633</v>
      </c>
      <c r="Q486" t="str">
        <f t="shared" si="28"/>
        <v>film &amp; video</v>
      </c>
      <c r="R486" t="str">
        <f t="shared" si="29"/>
        <v>television</v>
      </c>
      <c r="S486" s="12">
        <f t="shared" si="30"/>
        <v>42175.816365740742</v>
      </c>
      <c r="T486" s="12">
        <f t="shared" si="31"/>
        <v>42205.816365740742</v>
      </c>
    </row>
    <row r="487" spans="1:20" ht="32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>E487/D487</f>
        <v>1.4514</v>
      </c>
      <c r="P487" s="7">
        <f>E487/L487</f>
        <v>88.26081081081081</v>
      </c>
      <c r="Q487" t="str">
        <f t="shared" si="28"/>
        <v>photography</v>
      </c>
      <c r="R487" t="str">
        <f t="shared" si="29"/>
        <v>photobooks</v>
      </c>
      <c r="S487" s="12">
        <f t="shared" si="30"/>
        <v>42443.00204861111</v>
      </c>
      <c r="T487" s="12">
        <f t="shared" si="31"/>
        <v>42492.165972222225</v>
      </c>
    </row>
    <row r="488" spans="1:20" ht="48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>E488/D488</f>
        <v>1.4511000000000001</v>
      </c>
      <c r="P488" s="7">
        <f>E488/L488</f>
        <v>70.785365853658533</v>
      </c>
      <c r="Q488" t="str">
        <f t="shared" si="28"/>
        <v>music</v>
      </c>
      <c r="R488" t="str">
        <f t="shared" si="29"/>
        <v>rock</v>
      </c>
      <c r="S488" s="12">
        <f t="shared" si="30"/>
        <v>41053.80846064815</v>
      </c>
      <c r="T488" s="12">
        <f t="shared" si="31"/>
        <v>41074.80846064815</v>
      </c>
    </row>
    <row r="489" spans="1:20" ht="48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>E489/D489</f>
        <v>1.4458441666666668</v>
      </c>
      <c r="P489" s="7">
        <f>E489/L489</f>
        <v>70.5289837398374</v>
      </c>
      <c r="Q489" t="str">
        <f t="shared" si="28"/>
        <v>music</v>
      </c>
      <c r="R489" t="str">
        <f t="shared" si="29"/>
        <v>indie rock</v>
      </c>
      <c r="S489" s="12">
        <f t="shared" si="30"/>
        <v>41228.786203703705</v>
      </c>
      <c r="T489" s="12">
        <f t="shared" si="31"/>
        <v>41258.786203703705</v>
      </c>
    </row>
    <row r="490" spans="1:20" ht="32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>E490/D490</f>
        <v>1.445425</v>
      </c>
      <c r="P490" s="7">
        <f>E490/L490</f>
        <v>511.65486725663715</v>
      </c>
      <c r="Q490" t="str">
        <f t="shared" si="28"/>
        <v>technology</v>
      </c>
      <c r="R490" t="str">
        <f t="shared" si="29"/>
        <v>hardware</v>
      </c>
      <c r="S490" s="12">
        <f t="shared" si="30"/>
        <v>42745.744618055556</v>
      </c>
      <c r="T490" s="12">
        <f t="shared" si="31"/>
        <v>42795.744618055556</v>
      </c>
    </row>
    <row r="491" spans="1:20" ht="48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>E491/D491</f>
        <v>1.4450000000000001</v>
      </c>
      <c r="P491" s="7">
        <f>E491/L491</f>
        <v>68.80952380952381</v>
      </c>
      <c r="Q491" t="str">
        <f t="shared" si="28"/>
        <v>music</v>
      </c>
      <c r="R491" t="str">
        <f t="shared" si="29"/>
        <v>indie rock</v>
      </c>
      <c r="S491" s="12">
        <f t="shared" si="30"/>
        <v>42366.192974537036</v>
      </c>
      <c r="T491" s="12">
        <f t="shared" si="31"/>
        <v>42401.75</v>
      </c>
    </row>
    <row r="492" spans="1:20" ht="48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>E492/D492</f>
        <v>1.444</v>
      </c>
      <c r="P492" s="7">
        <f>E492/L492</f>
        <v>126.66666666666667</v>
      </c>
      <c r="Q492" t="str">
        <f t="shared" si="28"/>
        <v>theater</v>
      </c>
      <c r="R492" t="str">
        <f t="shared" si="29"/>
        <v>plays</v>
      </c>
      <c r="S492" s="12">
        <f t="shared" si="30"/>
        <v>41789.726979166669</v>
      </c>
      <c r="T492" s="12">
        <f t="shared" si="31"/>
        <v>41799.726979166669</v>
      </c>
    </row>
    <row r="493" spans="1:20" ht="48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>E493/D493</f>
        <v>1.443746</v>
      </c>
      <c r="P493" s="7">
        <f>E493/L493</f>
        <v>92.547820512820508</v>
      </c>
      <c r="Q493" t="str">
        <f t="shared" si="28"/>
        <v>music</v>
      </c>
      <c r="R493" t="str">
        <f t="shared" si="29"/>
        <v>rock</v>
      </c>
      <c r="S493" s="12">
        <f t="shared" si="30"/>
        <v>41276.047905092593</v>
      </c>
      <c r="T493" s="12">
        <f t="shared" si="31"/>
        <v>41306.047905092593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>E494/D494</f>
        <v>1.4431375</v>
      </c>
      <c r="P494" s="7">
        <f>E494/L494</f>
        <v>40.795406360424032</v>
      </c>
      <c r="Q494" t="str">
        <f t="shared" si="28"/>
        <v>food</v>
      </c>
      <c r="R494" t="str">
        <f t="shared" si="29"/>
        <v>small batch</v>
      </c>
      <c r="S494" s="12">
        <f t="shared" si="30"/>
        <v>41839.005671296298</v>
      </c>
      <c r="T494" s="12">
        <f t="shared" si="31"/>
        <v>41869.005671296298</v>
      </c>
    </row>
    <row r="495" spans="1:20" ht="48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>E495/D495</f>
        <v>1.4428571428571428</v>
      </c>
      <c r="P495" s="7">
        <f>E495/L495</f>
        <v>50.5</v>
      </c>
      <c r="Q495" t="str">
        <f t="shared" si="28"/>
        <v>technology</v>
      </c>
      <c r="R495" t="str">
        <f t="shared" si="29"/>
        <v>wearables</v>
      </c>
      <c r="S495" s="12">
        <f t="shared" si="30"/>
        <v>42683.420312500006</v>
      </c>
      <c r="T495" s="12">
        <f t="shared" si="31"/>
        <v>42698.958333333328</v>
      </c>
    </row>
    <row r="496" spans="1:20" ht="48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>E496/D496</f>
        <v>1.4406666666666668</v>
      </c>
      <c r="P496" s="7">
        <f>E496/L496</f>
        <v>45.978723404255319</v>
      </c>
      <c r="Q496" t="str">
        <f t="shared" si="28"/>
        <v>theater</v>
      </c>
      <c r="R496" t="str">
        <f t="shared" si="29"/>
        <v>plays</v>
      </c>
      <c r="S496" s="12">
        <f t="shared" si="30"/>
        <v>42309.756620370375</v>
      </c>
      <c r="T496" s="12">
        <f t="shared" si="31"/>
        <v>42330.916666666672</v>
      </c>
    </row>
    <row r="497" spans="1:20" ht="48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>E497/D497</f>
        <v>1.4400583333333332</v>
      </c>
      <c r="P497" s="7">
        <f>E497/L497</f>
        <v>22.737763157894737</v>
      </c>
      <c r="Q497" t="str">
        <f t="shared" si="28"/>
        <v>music</v>
      </c>
      <c r="R497" t="str">
        <f t="shared" si="29"/>
        <v>metal</v>
      </c>
      <c r="S497" s="12">
        <f t="shared" si="30"/>
        <v>42079.745578703703</v>
      </c>
      <c r="T497" s="12">
        <f t="shared" si="31"/>
        <v>42109.957638888889</v>
      </c>
    </row>
    <row r="498" spans="1:20" ht="48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>E498/D498</f>
        <v>1.44</v>
      </c>
      <c r="P498" s="7">
        <f>E498/L498</f>
        <v>22.90909090909091</v>
      </c>
      <c r="Q498" t="str">
        <f t="shared" si="28"/>
        <v>theater</v>
      </c>
      <c r="R498" t="str">
        <f t="shared" si="29"/>
        <v>plays</v>
      </c>
      <c r="S498" s="12">
        <f t="shared" si="30"/>
        <v>42139.816840277781</v>
      </c>
      <c r="T498" s="12">
        <f t="shared" si="31"/>
        <v>42181.875</v>
      </c>
    </row>
    <row r="499" spans="1:20" ht="48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>E499/D499</f>
        <v>1.4394736842105262</v>
      </c>
      <c r="P499" s="7">
        <f>E499/L499</f>
        <v>66.707317073170728</v>
      </c>
      <c r="Q499" t="str">
        <f t="shared" si="28"/>
        <v>publishing</v>
      </c>
      <c r="R499" t="str">
        <f t="shared" si="29"/>
        <v>nonfiction</v>
      </c>
      <c r="S499" s="12">
        <f t="shared" si="30"/>
        <v>40909.649201388893</v>
      </c>
      <c r="T499" s="12">
        <f t="shared" si="31"/>
        <v>40937.649201388893</v>
      </c>
    </row>
    <row r="500" spans="1:20" ht="48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>E500/D500</f>
        <v>1.436523076923077</v>
      </c>
      <c r="P500" s="7">
        <f>E500/L500</f>
        <v>74.639488409272587</v>
      </c>
      <c r="Q500" t="str">
        <f t="shared" si="28"/>
        <v>technology</v>
      </c>
      <c r="R500" t="str">
        <f t="shared" si="29"/>
        <v>space exploration</v>
      </c>
      <c r="S500" s="12">
        <f t="shared" si="30"/>
        <v>42251.16715277778</v>
      </c>
      <c r="T500" s="12">
        <f t="shared" si="31"/>
        <v>42288.041666666672</v>
      </c>
    </row>
    <row r="501" spans="1:20" ht="48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>E501/D501</f>
        <v>1.4345666666666668</v>
      </c>
      <c r="P501" s="7">
        <f>E501/L501</f>
        <v>114.76533333333333</v>
      </c>
      <c r="Q501" t="str">
        <f t="shared" si="28"/>
        <v>technology</v>
      </c>
      <c r="R501" t="str">
        <f t="shared" si="29"/>
        <v>hardware</v>
      </c>
      <c r="S501" s="12">
        <f t="shared" si="30"/>
        <v>42361.602476851855</v>
      </c>
      <c r="T501" s="12">
        <f t="shared" si="31"/>
        <v>42400.915972222225</v>
      </c>
    </row>
    <row r="502" spans="1:20" ht="48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>E502/D502</f>
        <v>1.4333333333333333</v>
      </c>
      <c r="P502" s="7">
        <f>E502/L502</f>
        <v>51.6</v>
      </c>
      <c r="Q502" t="str">
        <f t="shared" si="28"/>
        <v>theater</v>
      </c>
      <c r="R502" t="str">
        <f t="shared" si="29"/>
        <v>spaces</v>
      </c>
      <c r="S502" s="12">
        <f t="shared" si="30"/>
        <v>42783.459398148145</v>
      </c>
      <c r="T502" s="12">
        <f t="shared" si="31"/>
        <v>42797.459398148145</v>
      </c>
    </row>
    <row r="503" spans="1:20" ht="48" x14ac:dyDescent="0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>E503/D503</f>
        <v>1.4333333333333333</v>
      </c>
      <c r="P503" s="7">
        <f>E503/L503</f>
        <v>21.5</v>
      </c>
      <c r="Q503" t="str">
        <f t="shared" si="28"/>
        <v>theater</v>
      </c>
      <c r="R503" t="str">
        <f t="shared" si="29"/>
        <v>plays</v>
      </c>
      <c r="S503" s="12">
        <f t="shared" si="30"/>
        <v>42160.651817129634</v>
      </c>
      <c r="T503" s="12">
        <f t="shared" si="31"/>
        <v>42190.651817129634</v>
      </c>
    </row>
    <row r="504" spans="1:20" ht="48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>E504/D504</f>
        <v>1.4319999999999999</v>
      </c>
      <c r="P504" s="7">
        <f>E504/L504</f>
        <v>48.542372881355931</v>
      </c>
      <c r="Q504" t="str">
        <f t="shared" si="28"/>
        <v>theater</v>
      </c>
      <c r="R504" t="str">
        <f t="shared" si="29"/>
        <v>musical</v>
      </c>
      <c r="S504" s="12">
        <f t="shared" si="30"/>
        <v>41887.111354166671</v>
      </c>
      <c r="T504" s="12">
        <f t="shared" si="31"/>
        <v>41909.166666666664</v>
      </c>
    </row>
    <row r="505" spans="1:20" ht="32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>E505/D505</f>
        <v>1.4286666666666668</v>
      </c>
      <c r="P505" s="7">
        <f>E505/L505</f>
        <v>44.645833333333336</v>
      </c>
      <c r="Q505" t="str">
        <f t="shared" si="28"/>
        <v>music</v>
      </c>
      <c r="R505" t="str">
        <f t="shared" si="29"/>
        <v>pop</v>
      </c>
      <c r="S505" s="12">
        <f t="shared" si="30"/>
        <v>40974.791898148149</v>
      </c>
      <c r="T505" s="12">
        <f t="shared" si="31"/>
        <v>41004.750231481477</v>
      </c>
    </row>
    <row r="506" spans="1:20" ht="48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>E506/D506</f>
        <v>1.4285714285714286</v>
      </c>
      <c r="P506" s="7">
        <f>E506/L506</f>
        <v>25</v>
      </c>
      <c r="Q506" t="str">
        <f t="shared" si="28"/>
        <v>music</v>
      </c>
      <c r="R506" t="str">
        <f t="shared" si="29"/>
        <v>rock</v>
      </c>
      <c r="S506" s="12">
        <f t="shared" si="30"/>
        <v>40576.539664351854</v>
      </c>
      <c r="T506" s="12">
        <f t="shared" si="31"/>
        <v>40606.539664351854</v>
      </c>
    </row>
    <row r="507" spans="1:20" ht="48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>E507/D507</f>
        <v>1.4279999999999999</v>
      </c>
      <c r="P507" s="7">
        <f>E507/L507</f>
        <v>162.27272727272728</v>
      </c>
      <c r="Q507" t="str">
        <f t="shared" si="28"/>
        <v>music</v>
      </c>
      <c r="R507" t="str">
        <f t="shared" si="29"/>
        <v>rock</v>
      </c>
      <c r="S507" s="12">
        <f t="shared" si="30"/>
        <v>40983.055949074071</v>
      </c>
      <c r="T507" s="12">
        <f t="shared" si="31"/>
        <v>41040.657638888886</v>
      </c>
    </row>
    <row r="508" spans="1:20" ht="48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>E508/D508</f>
        <v>1.4266666666666667</v>
      </c>
      <c r="P508" s="7">
        <f>E508/L508</f>
        <v>164.61538461538461</v>
      </c>
      <c r="Q508" t="str">
        <f t="shared" si="28"/>
        <v>theater</v>
      </c>
      <c r="R508" t="str">
        <f t="shared" si="29"/>
        <v>plays</v>
      </c>
      <c r="S508" s="12">
        <f t="shared" si="30"/>
        <v>42171.317442129628</v>
      </c>
      <c r="T508" s="12">
        <f t="shared" si="31"/>
        <v>42195.875</v>
      </c>
    </row>
    <row r="509" spans="1:20" ht="32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>E509/D509</f>
        <v>1.4260827250608272</v>
      </c>
      <c r="P509" s="7">
        <f>E509/L509</f>
        <v>185.48101265822785</v>
      </c>
      <c r="Q509" t="str">
        <f t="shared" si="28"/>
        <v>film &amp; video</v>
      </c>
      <c r="R509" t="str">
        <f t="shared" si="29"/>
        <v>television</v>
      </c>
      <c r="S509" s="12">
        <f t="shared" si="30"/>
        <v>42766.600497685184</v>
      </c>
      <c r="T509" s="12">
        <f t="shared" si="31"/>
        <v>42796.600497685184</v>
      </c>
    </row>
    <row r="510" spans="1:20" ht="48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>E510/D510</f>
        <v>1.4236363636363636</v>
      </c>
      <c r="P510" s="7">
        <f>E510/L510</f>
        <v>29</v>
      </c>
      <c r="Q510" t="str">
        <f t="shared" si="28"/>
        <v>theater</v>
      </c>
      <c r="R510" t="str">
        <f t="shared" si="29"/>
        <v>plays</v>
      </c>
      <c r="S510" s="12">
        <f t="shared" si="30"/>
        <v>41817.59542824074</v>
      </c>
      <c r="T510" s="12">
        <f t="shared" si="31"/>
        <v>41847.59542824074</v>
      </c>
    </row>
    <row r="511" spans="1:20" ht="32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>E511/D511</f>
        <v>1.4215</v>
      </c>
      <c r="P511" s="7">
        <f>E511/L511</f>
        <v>193.84090909090909</v>
      </c>
      <c r="Q511" t="str">
        <f t="shared" si="28"/>
        <v>film &amp; video</v>
      </c>
      <c r="R511" t="str">
        <f t="shared" si="29"/>
        <v>television</v>
      </c>
      <c r="S511" s="12">
        <f t="shared" si="30"/>
        <v>42068.307002314818</v>
      </c>
      <c r="T511" s="12">
        <f t="shared" si="31"/>
        <v>42098.265335648146</v>
      </c>
    </row>
    <row r="512" spans="1:20" ht="48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>E512/D512</f>
        <v>1.4185714285714286</v>
      </c>
      <c r="P512" s="7">
        <f>E512/L512</f>
        <v>117.51479289940828</v>
      </c>
      <c r="Q512" t="str">
        <f t="shared" si="28"/>
        <v>film &amp; video</v>
      </c>
      <c r="R512" t="str">
        <f t="shared" si="29"/>
        <v>television</v>
      </c>
      <c r="S512" s="12">
        <f t="shared" si="30"/>
        <v>41971.639189814814</v>
      </c>
      <c r="T512" s="12">
        <f t="shared" si="31"/>
        <v>42001.639189814814</v>
      </c>
    </row>
    <row r="513" spans="1:20" ht="48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>E513/D513</f>
        <v>1.4165000000000001</v>
      </c>
      <c r="P513" s="7">
        <f>E513/L513</f>
        <v>65.883720930232556</v>
      </c>
      <c r="Q513" t="str">
        <f t="shared" si="28"/>
        <v>film &amp; video</v>
      </c>
      <c r="R513" t="str">
        <f t="shared" si="29"/>
        <v>documentary</v>
      </c>
      <c r="S513" s="12">
        <f t="shared" si="30"/>
        <v>42292.539548611108</v>
      </c>
      <c r="T513" s="12">
        <f t="shared" si="31"/>
        <v>42313.58121527778</v>
      </c>
    </row>
    <row r="514" spans="1:20" ht="48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>E514/D514</f>
        <v>1.4156666666666666</v>
      </c>
      <c r="P514" s="7">
        <f>E514/L514</f>
        <v>25.130177514792898</v>
      </c>
      <c r="Q514" t="str">
        <f t="shared" si="28"/>
        <v>theater</v>
      </c>
      <c r="R514" t="str">
        <f t="shared" si="29"/>
        <v>plays</v>
      </c>
      <c r="S514" s="12">
        <f t="shared" si="30"/>
        <v>42188.467499999999</v>
      </c>
      <c r="T514" s="12">
        <f t="shared" si="31"/>
        <v>42218.666666666672</v>
      </c>
    </row>
    <row r="515" spans="1:20" ht="32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>E515/D515</f>
        <v>1.4155</v>
      </c>
      <c r="P515" s="7">
        <f>E515/L515</f>
        <v>88.46875</v>
      </c>
      <c r="Q515" t="str">
        <f t="shared" ref="Q515:Q578" si="32">LEFT(N515, SEARCH("/",N515)-1)</f>
        <v>music</v>
      </c>
      <c r="R515" t="str">
        <f t="shared" ref="R515:R578" si="33">RIGHT(N515,LEN(N515)-SEARCH("/",N515,1))</f>
        <v>pop</v>
      </c>
      <c r="S515" s="12">
        <f t="shared" ref="S515:S578" si="34">(((J515/60)/60)/24)+DATE(1970,1,1)</f>
        <v>41526.435613425929</v>
      </c>
      <c r="T515" s="12">
        <f t="shared" ref="T515:T578" si="35">(((I515/60)/60)/24)+DATE(1970,1,1)</f>
        <v>41556.435613425929</v>
      </c>
    </row>
    <row r="516" spans="1:20" ht="48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>E516/D516</f>
        <v>1.415</v>
      </c>
      <c r="P516" s="7">
        <f>E516/L516</f>
        <v>115.51020408163265</v>
      </c>
      <c r="Q516" t="str">
        <f t="shared" si="32"/>
        <v>film &amp; video</v>
      </c>
      <c r="R516" t="str">
        <f t="shared" si="33"/>
        <v>documentary</v>
      </c>
      <c r="S516" s="12">
        <f t="shared" si="34"/>
        <v>42367.719814814816</v>
      </c>
      <c r="T516" s="12">
        <f t="shared" si="35"/>
        <v>42392.719814814816</v>
      </c>
    </row>
    <row r="517" spans="1:20" ht="48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>E517/D517</f>
        <v>1.4144600000000001</v>
      </c>
      <c r="P517" s="7">
        <f>E517/L517</f>
        <v>95.830623306233065</v>
      </c>
      <c r="Q517" t="str">
        <f t="shared" si="32"/>
        <v>technology</v>
      </c>
      <c r="R517" t="str">
        <f t="shared" si="33"/>
        <v>wearables</v>
      </c>
      <c r="S517" s="12">
        <f t="shared" si="34"/>
        <v>42199.618518518517</v>
      </c>
      <c r="T517" s="12">
        <f t="shared" si="35"/>
        <v>42236.618518518517</v>
      </c>
    </row>
    <row r="518" spans="1:20" ht="32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>E518/D518</f>
        <v>1.4132510432681749</v>
      </c>
      <c r="P518" s="7">
        <f>E518/L518</f>
        <v>55.758509532062391</v>
      </c>
      <c r="Q518" t="str">
        <f t="shared" si="32"/>
        <v>technology</v>
      </c>
      <c r="R518" t="str">
        <f t="shared" si="33"/>
        <v>space exploration</v>
      </c>
      <c r="S518" s="12">
        <f t="shared" si="34"/>
        <v>42564.881076388891</v>
      </c>
      <c r="T518" s="12">
        <f t="shared" si="35"/>
        <v>42604.290972222225</v>
      </c>
    </row>
    <row r="519" spans="1:20" ht="48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>E519/D519</f>
        <v>1.411764705882353</v>
      </c>
      <c r="P519" s="7">
        <f>E519/L519</f>
        <v>52.173913043478258</v>
      </c>
      <c r="Q519" t="str">
        <f t="shared" si="32"/>
        <v>theater</v>
      </c>
      <c r="R519" t="str">
        <f t="shared" si="33"/>
        <v>plays</v>
      </c>
      <c r="S519" s="12">
        <f t="shared" si="34"/>
        <v>42423.050613425927</v>
      </c>
      <c r="T519" s="12">
        <f t="shared" si="35"/>
        <v>42443.008946759262</v>
      </c>
    </row>
    <row r="520" spans="1:20" ht="32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>E520/D520</f>
        <v>1.4115384615384616</v>
      </c>
      <c r="P520" s="7">
        <f>E520/L520</f>
        <v>67.962962962962962</v>
      </c>
      <c r="Q520" t="str">
        <f t="shared" si="32"/>
        <v>theater</v>
      </c>
      <c r="R520" t="str">
        <f t="shared" si="33"/>
        <v>plays</v>
      </c>
      <c r="S520" s="12">
        <f t="shared" si="34"/>
        <v>42072.576249999998</v>
      </c>
      <c r="T520" s="12">
        <f t="shared" si="35"/>
        <v>42097.576249999998</v>
      </c>
    </row>
    <row r="521" spans="1:20" ht="48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>E521/D521</f>
        <v>1.4108235294117648</v>
      </c>
      <c r="P521" s="7">
        <f>E521/L521</f>
        <v>57.932367149758456</v>
      </c>
      <c r="Q521" t="str">
        <f t="shared" si="32"/>
        <v>games</v>
      </c>
      <c r="R521" t="str">
        <f t="shared" si="33"/>
        <v>tabletop games</v>
      </c>
      <c r="S521" s="12">
        <f t="shared" si="34"/>
        <v>40936.678506944445</v>
      </c>
      <c r="T521" s="12">
        <f t="shared" si="35"/>
        <v>40966.678506944445</v>
      </c>
    </row>
    <row r="522" spans="1:20" ht="32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>E522/D522</f>
        <v>1.41</v>
      </c>
      <c r="P522" s="7">
        <f>E522/L522</f>
        <v>90.384615384615387</v>
      </c>
      <c r="Q522" t="str">
        <f t="shared" si="32"/>
        <v>film &amp; video</v>
      </c>
      <c r="R522" t="str">
        <f t="shared" si="33"/>
        <v>shorts</v>
      </c>
      <c r="S522" s="12">
        <f t="shared" si="34"/>
        <v>40753.758425925924</v>
      </c>
      <c r="T522" s="12">
        <f t="shared" si="35"/>
        <v>40761.625</v>
      </c>
    </row>
    <row r="523" spans="1:20" ht="16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>E523/D523</f>
        <v>1.4044444444444444</v>
      </c>
      <c r="P523" s="7">
        <f>E523/L523</f>
        <v>28.727272727272727</v>
      </c>
      <c r="Q523" t="str">
        <f t="shared" si="32"/>
        <v>film &amp; video</v>
      </c>
      <c r="R523" t="str">
        <f t="shared" si="33"/>
        <v>shorts</v>
      </c>
      <c r="S523" s="12">
        <f t="shared" si="34"/>
        <v>40918.738935185182</v>
      </c>
      <c r="T523" s="12">
        <f t="shared" si="35"/>
        <v>40943.738935185182</v>
      </c>
    </row>
    <row r="524" spans="1:20" ht="32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>E524/D524</f>
        <v>1.4019999999999999</v>
      </c>
      <c r="P524" s="7">
        <f>E524/L524</f>
        <v>50.981818181818184</v>
      </c>
      <c r="Q524" t="str">
        <f t="shared" si="32"/>
        <v>theater</v>
      </c>
      <c r="R524" t="str">
        <f t="shared" si="33"/>
        <v>plays</v>
      </c>
      <c r="S524" s="12">
        <f t="shared" si="34"/>
        <v>42016.706678240742</v>
      </c>
      <c r="T524" s="12">
        <f t="shared" si="35"/>
        <v>42047.249305555553</v>
      </c>
    </row>
    <row r="525" spans="1:20" ht="48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>E525/D525</f>
        <v>1.4013333333333333</v>
      </c>
      <c r="P525" s="7">
        <f>E525/L525</f>
        <v>61.823529411764703</v>
      </c>
      <c r="Q525" t="str">
        <f t="shared" si="32"/>
        <v>theater</v>
      </c>
      <c r="R525" t="str">
        <f t="shared" si="33"/>
        <v>plays</v>
      </c>
      <c r="S525" s="12">
        <f t="shared" si="34"/>
        <v>42058.904074074075</v>
      </c>
      <c r="T525" s="12">
        <f t="shared" si="35"/>
        <v>42095.165972222225</v>
      </c>
    </row>
    <row r="526" spans="1:20" ht="48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>E526/D526</f>
        <v>1.4005000000000001</v>
      </c>
      <c r="P526" s="7">
        <f>E526/L526</f>
        <v>95.48863636363636</v>
      </c>
      <c r="Q526" t="str">
        <f t="shared" si="32"/>
        <v>technology</v>
      </c>
      <c r="R526" t="str">
        <f t="shared" si="33"/>
        <v>hardware</v>
      </c>
      <c r="S526" s="12">
        <f t="shared" si="34"/>
        <v>41944.83898148148</v>
      </c>
      <c r="T526" s="12">
        <f t="shared" si="35"/>
        <v>42004.880648148144</v>
      </c>
    </row>
    <row r="527" spans="1:20" ht="48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>E527/D527</f>
        <v>1.4</v>
      </c>
      <c r="P527" s="7">
        <f>E527/L527</f>
        <v>35</v>
      </c>
      <c r="Q527" t="str">
        <f t="shared" si="32"/>
        <v>theater</v>
      </c>
      <c r="R527" t="str">
        <f t="shared" si="33"/>
        <v>plays</v>
      </c>
      <c r="S527" s="12">
        <f t="shared" si="34"/>
        <v>42088.911354166667</v>
      </c>
      <c r="T527" s="12">
        <f t="shared" si="35"/>
        <v>42118.911354166667</v>
      </c>
    </row>
    <row r="528" spans="1:20" ht="48" x14ac:dyDescent="0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>E528/D528</f>
        <v>1.4</v>
      </c>
      <c r="P528" s="7">
        <f>E528/L528</f>
        <v>23.333333333333332</v>
      </c>
      <c r="Q528" t="str">
        <f t="shared" si="32"/>
        <v>theater</v>
      </c>
      <c r="R528" t="str">
        <f t="shared" si="33"/>
        <v>plays</v>
      </c>
      <c r="S528" s="12">
        <f t="shared" si="34"/>
        <v>42493.597013888888</v>
      </c>
      <c r="T528" s="12">
        <f t="shared" si="35"/>
        <v>42505.958333333328</v>
      </c>
    </row>
    <row r="529" spans="1:20" ht="48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>E529/D529</f>
        <v>1.3996</v>
      </c>
      <c r="P529" s="7">
        <f>E529/L529</f>
        <v>42.670731707317074</v>
      </c>
      <c r="Q529" t="str">
        <f t="shared" si="32"/>
        <v>technology</v>
      </c>
      <c r="R529" t="str">
        <f t="shared" si="33"/>
        <v>wearables</v>
      </c>
      <c r="S529" s="12">
        <f t="shared" si="34"/>
        <v>41877.912187499998</v>
      </c>
      <c r="T529" s="12">
        <f t="shared" si="35"/>
        <v>41898.912187499998</v>
      </c>
    </row>
    <row r="530" spans="1:20" ht="48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>E530/D530</f>
        <v>1.3975</v>
      </c>
      <c r="P530" s="7">
        <f>E530/L530</f>
        <v>53.75</v>
      </c>
      <c r="Q530" t="str">
        <f t="shared" si="32"/>
        <v>music</v>
      </c>
      <c r="R530" t="str">
        <f t="shared" si="33"/>
        <v>pop</v>
      </c>
      <c r="S530" s="12">
        <f t="shared" si="34"/>
        <v>42461.885138888887</v>
      </c>
      <c r="T530" s="12">
        <f t="shared" si="35"/>
        <v>42521.885138888887</v>
      </c>
    </row>
    <row r="531" spans="1:20" ht="48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>E531/D531</f>
        <v>1.3919999999999999</v>
      </c>
      <c r="P531" s="7">
        <f>E531/L531</f>
        <v>62.328358208955223</v>
      </c>
      <c r="Q531" t="str">
        <f t="shared" si="32"/>
        <v>theater</v>
      </c>
      <c r="R531" t="str">
        <f t="shared" si="33"/>
        <v>plays</v>
      </c>
      <c r="S531" s="12">
        <f t="shared" si="34"/>
        <v>41772.685393518521</v>
      </c>
      <c r="T531" s="12">
        <f t="shared" si="35"/>
        <v>41806.290972222225</v>
      </c>
    </row>
    <row r="532" spans="1:20" ht="48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>E532/D532</f>
        <v>1.391</v>
      </c>
      <c r="P532" s="7">
        <f>E532/L532</f>
        <v>65.756363636363631</v>
      </c>
      <c r="Q532" t="str">
        <f t="shared" si="32"/>
        <v>film &amp; video</v>
      </c>
      <c r="R532" t="str">
        <f t="shared" si="33"/>
        <v>documentary</v>
      </c>
      <c r="S532" s="12">
        <f t="shared" si="34"/>
        <v>41319.769293981481</v>
      </c>
      <c r="T532" s="12">
        <f t="shared" si="35"/>
        <v>41349.769293981481</v>
      </c>
    </row>
    <row r="533" spans="1:20" ht="48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>E533/D533</f>
        <v>1.3906666666666667</v>
      </c>
      <c r="P533" s="7">
        <f>E533/L533</f>
        <v>45.347826086956523</v>
      </c>
      <c r="Q533" t="str">
        <f t="shared" si="32"/>
        <v>theater</v>
      </c>
      <c r="R533" t="str">
        <f t="shared" si="33"/>
        <v>plays</v>
      </c>
      <c r="S533" s="12">
        <f t="shared" si="34"/>
        <v>42219.180393518516</v>
      </c>
      <c r="T533" s="12">
        <f t="shared" si="35"/>
        <v>42249.180393518516</v>
      </c>
    </row>
    <row r="534" spans="1:20" ht="48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>E534/D534</f>
        <v>1.39</v>
      </c>
      <c r="P534" s="7">
        <f>E534/L534</f>
        <v>57.916666666666664</v>
      </c>
      <c r="Q534" t="str">
        <f t="shared" si="32"/>
        <v>theater</v>
      </c>
      <c r="R534" t="str">
        <f t="shared" si="33"/>
        <v>plays</v>
      </c>
      <c r="S534" s="12">
        <f t="shared" si="34"/>
        <v>42643.632858796293</v>
      </c>
      <c r="T534" s="12">
        <f t="shared" si="35"/>
        <v>42672.125</v>
      </c>
    </row>
    <row r="535" spans="1:20" ht="48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>E535/D535</f>
        <v>1.3896574712643677</v>
      </c>
      <c r="P535" s="7">
        <f>E535/L535</f>
        <v>133.7391592920354</v>
      </c>
      <c r="Q535" t="str">
        <f t="shared" si="32"/>
        <v>photography</v>
      </c>
      <c r="R535" t="str">
        <f t="shared" si="33"/>
        <v>photobooks</v>
      </c>
      <c r="S535" s="12">
        <f t="shared" si="34"/>
        <v>41899.830312500002</v>
      </c>
      <c r="T535" s="12">
        <f t="shared" si="35"/>
        <v>41929.830312500002</v>
      </c>
    </row>
    <row r="536" spans="1:20" ht="48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>E536/D536</f>
        <v>1.3870400000000001</v>
      </c>
      <c r="P536" s="7">
        <f>E536/L536</f>
        <v>103.20238095238095</v>
      </c>
      <c r="Q536" t="str">
        <f t="shared" si="32"/>
        <v>publishing</v>
      </c>
      <c r="R536" t="str">
        <f t="shared" si="33"/>
        <v>radio &amp; podcasts</v>
      </c>
      <c r="S536" s="12">
        <f t="shared" si="34"/>
        <v>41533.542858796296</v>
      </c>
      <c r="T536" s="12">
        <f t="shared" si="35"/>
        <v>41563.542858796296</v>
      </c>
    </row>
    <row r="537" spans="1:20" ht="48" x14ac:dyDescent="0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>E537/D537</f>
        <v>1.3864000000000001</v>
      </c>
      <c r="P537" s="7">
        <f>E537/L537</f>
        <v>29.623931623931625</v>
      </c>
      <c r="Q537" t="str">
        <f t="shared" si="32"/>
        <v>music</v>
      </c>
      <c r="R537" t="str">
        <f t="shared" si="33"/>
        <v>rock</v>
      </c>
      <c r="S537" s="12">
        <f t="shared" si="34"/>
        <v>42438.667071759264</v>
      </c>
      <c r="T537" s="12">
        <f t="shared" si="35"/>
        <v>42468.625405092593</v>
      </c>
    </row>
    <row r="538" spans="1:20" ht="48" x14ac:dyDescent="0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>E538/D538</f>
        <v>1.3864000000000001</v>
      </c>
      <c r="P538" s="7">
        <f>E538/L538</f>
        <v>40.349243306169967</v>
      </c>
      <c r="Q538" t="str">
        <f t="shared" si="32"/>
        <v>music</v>
      </c>
      <c r="R538" t="str">
        <f t="shared" si="33"/>
        <v>rock</v>
      </c>
      <c r="S538" s="12">
        <f t="shared" si="34"/>
        <v>42723.63653935185</v>
      </c>
      <c r="T538" s="12">
        <f t="shared" si="35"/>
        <v>42753.63653935185</v>
      </c>
    </row>
    <row r="539" spans="1:20" ht="32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>E539/D539</f>
        <v>1.3862051149573753</v>
      </c>
      <c r="P539" s="7">
        <f>E539/L539</f>
        <v>116.65217391304348</v>
      </c>
      <c r="Q539" t="str">
        <f t="shared" si="32"/>
        <v>theater</v>
      </c>
      <c r="R539" t="str">
        <f t="shared" si="33"/>
        <v>plays</v>
      </c>
      <c r="S539" s="12">
        <f t="shared" si="34"/>
        <v>42185.521087962959</v>
      </c>
      <c r="T539" s="12">
        <f t="shared" si="35"/>
        <v>42215.521087962959</v>
      </c>
    </row>
    <row r="540" spans="1:20" ht="32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>E540/D540</f>
        <v>1.385</v>
      </c>
      <c r="P540" s="7">
        <f>E540/L540</f>
        <v>30.777777777777779</v>
      </c>
      <c r="Q540" t="str">
        <f t="shared" si="32"/>
        <v>theater</v>
      </c>
      <c r="R540" t="str">
        <f t="shared" si="33"/>
        <v>plays</v>
      </c>
      <c r="S540" s="12">
        <f t="shared" si="34"/>
        <v>42312.874594907407</v>
      </c>
      <c r="T540" s="12">
        <f t="shared" si="35"/>
        <v>42340.874594907407</v>
      </c>
    </row>
    <row r="541" spans="1:20" ht="48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>E541/D541</f>
        <v>1.3844033333333334</v>
      </c>
      <c r="P541" s="7">
        <f>E541/L541</f>
        <v>87.436000000000007</v>
      </c>
      <c r="Q541" t="str">
        <f t="shared" si="32"/>
        <v>technology</v>
      </c>
      <c r="R541" t="str">
        <f t="shared" si="33"/>
        <v>hardware</v>
      </c>
      <c r="S541" s="12">
        <f t="shared" si="34"/>
        <v>40638.828009259261</v>
      </c>
      <c r="T541" s="12">
        <f t="shared" si="35"/>
        <v>40728.828009259261</v>
      </c>
    </row>
    <row r="542" spans="1:20" ht="48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>E542/D542</f>
        <v>1.3833333333333333</v>
      </c>
      <c r="P542" s="7">
        <f>E542/L542</f>
        <v>51.875</v>
      </c>
      <c r="Q542" t="str">
        <f t="shared" si="32"/>
        <v>theater</v>
      </c>
      <c r="R542" t="str">
        <f t="shared" si="33"/>
        <v>plays</v>
      </c>
      <c r="S542" s="12">
        <f t="shared" si="34"/>
        <v>41796.771597222221</v>
      </c>
      <c r="T542" s="12">
        <f t="shared" si="35"/>
        <v>41826.771597222221</v>
      </c>
    </row>
    <row r="543" spans="1:20" ht="48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>E543/D543</f>
        <v>1.3819999999999999</v>
      </c>
      <c r="P543" s="7">
        <f>E543/L543</f>
        <v>81.294117647058826</v>
      </c>
      <c r="Q543" t="str">
        <f t="shared" si="32"/>
        <v>theater</v>
      </c>
      <c r="R543" t="str">
        <f t="shared" si="33"/>
        <v>plays</v>
      </c>
      <c r="S543" s="12">
        <f t="shared" si="34"/>
        <v>42136.675196759257</v>
      </c>
      <c r="T543" s="12">
        <f t="shared" si="35"/>
        <v>42166.675196759257</v>
      </c>
    </row>
    <row r="544" spans="1:20" ht="48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>E544/D544</f>
        <v>1.3816666666666666</v>
      </c>
      <c r="P544" s="7">
        <f>E544/L544</f>
        <v>109.07894736842105</v>
      </c>
      <c r="Q544" t="str">
        <f t="shared" si="32"/>
        <v>theater</v>
      </c>
      <c r="R544" t="str">
        <f t="shared" si="33"/>
        <v>plays</v>
      </c>
      <c r="S544" s="12">
        <f t="shared" si="34"/>
        <v>42685.974004629628</v>
      </c>
      <c r="T544" s="12">
        <f t="shared" si="35"/>
        <v>42710.974004629628</v>
      </c>
    </row>
    <row r="545" spans="1:20" ht="48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>E545/D545</f>
        <v>1.38</v>
      </c>
      <c r="P545" s="7">
        <f>E545/L545</f>
        <v>28.411764705882351</v>
      </c>
      <c r="Q545" t="str">
        <f t="shared" si="32"/>
        <v>theater</v>
      </c>
      <c r="R545" t="str">
        <f t="shared" si="33"/>
        <v>plays</v>
      </c>
      <c r="S545" s="12">
        <f t="shared" si="34"/>
        <v>42405.090300925927</v>
      </c>
      <c r="T545" s="12">
        <f t="shared" si="35"/>
        <v>42414</v>
      </c>
    </row>
    <row r="546" spans="1:20" ht="48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>E546/D546</f>
        <v>1.3792666666666666</v>
      </c>
      <c r="P546" s="7">
        <f>E546/L546</f>
        <v>98.990430622009569</v>
      </c>
      <c r="Q546" t="str">
        <f t="shared" si="32"/>
        <v>music</v>
      </c>
      <c r="R546" t="str">
        <f t="shared" si="33"/>
        <v>rock</v>
      </c>
      <c r="S546" s="12">
        <f t="shared" si="34"/>
        <v>41228.650196759263</v>
      </c>
      <c r="T546" s="12">
        <f t="shared" si="35"/>
        <v>41258.650196759263</v>
      </c>
    </row>
    <row r="547" spans="1:20" ht="48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>E547/D547</f>
        <v>1.3765714285714286</v>
      </c>
      <c r="P547" s="7">
        <f>E547/L547</f>
        <v>34.170212765957444</v>
      </c>
      <c r="Q547" t="str">
        <f t="shared" si="32"/>
        <v>music</v>
      </c>
      <c r="R547" t="str">
        <f t="shared" si="33"/>
        <v>rock</v>
      </c>
      <c r="S547" s="12">
        <f t="shared" si="34"/>
        <v>41543.988067129627</v>
      </c>
      <c r="T547" s="12">
        <f t="shared" si="35"/>
        <v>41571.988067129627</v>
      </c>
    </row>
    <row r="548" spans="1:20" ht="48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>E548/D548</f>
        <v>1.3757142857142857</v>
      </c>
      <c r="P548" s="7">
        <f>E548/L548</f>
        <v>28.323529411764707</v>
      </c>
      <c r="Q548" t="str">
        <f t="shared" si="32"/>
        <v>theater</v>
      </c>
      <c r="R548" t="str">
        <f t="shared" si="33"/>
        <v>plays</v>
      </c>
      <c r="S548" s="12">
        <f t="shared" si="34"/>
        <v>42410.017199074078</v>
      </c>
      <c r="T548" s="12">
        <f t="shared" si="35"/>
        <v>42430.999305555553</v>
      </c>
    </row>
    <row r="549" spans="1:20" ht="48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>E549/D549</f>
        <v>1.3746666666666667</v>
      </c>
      <c r="P549" s="7">
        <f>E549/L549</f>
        <v>50.292682926829265</v>
      </c>
      <c r="Q549" t="str">
        <f t="shared" si="32"/>
        <v>film &amp; video</v>
      </c>
      <c r="R549" t="str">
        <f t="shared" si="33"/>
        <v>documentary</v>
      </c>
      <c r="S549" s="12">
        <f t="shared" si="34"/>
        <v>41032.071134259262</v>
      </c>
      <c r="T549" s="12">
        <f t="shared" si="35"/>
        <v>41062.071134259262</v>
      </c>
    </row>
    <row r="550" spans="1:20" ht="32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>E550/D550</f>
        <v>1.37416</v>
      </c>
      <c r="P550" s="7">
        <f>E550/L550</f>
        <v>40.416470588235299</v>
      </c>
      <c r="Q550" t="str">
        <f t="shared" si="32"/>
        <v>music</v>
      </c>
      <c r="R550" t="str">
        <f t="shared" si="33"/>
        <v>pop</v>
      </c>
      <c r="S550" s="12">
        <f t="shared" si="34"/>
        <v>40802.733101851853</v>
      </c>
      <c r="T550" s="12">
        <f t="shared" si="35"/>
        <v>40832.918749999997</v>
      </c>
    </row>
    <row r="551" spans="1:20" ht="32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>E551/D551</f>
        <v>1.3740000000000001</v>
      </c>
      <c r="P551" s="7">
        <f>E551/L551</f>
        <v>69.569620253164558</v>
      </c>
      <c r="Q551" t="str">
        <f t="shared" si="32"/>
        <v>games</v>
      </c>
      <c r="R551" t="str">
        <f t="shared" si="33"/>
        <v>tabletop games</v>
      </c>
      <c r="S551" s="12">
        <f t="shared" si="34"/>
        <v>42774.621712962966</v>
      </c>
      <c r="T551" s="12">
        <f t="shared" si="35"/>
        <v>42804.621712962966</v>
      </c>
    </row>
    <row r="552" spans="1:20" ht="48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>E552/D552</f>
        <v>1.37375</v>
      </c>
      <c r="P552" s="7">
        <f>E552/L552</f>
        <v>30.95774647887324</v>
      </c>
      <c r="Q552" t="str">
        <f t="shared" si="32"/>
        <v>publishing</v>
      </c>
      <c r="R552" t="str">
        <f t="shared" si="33"/>
        <v>radio &amp; podcasts</v>
      </c>
      <c r="S552" s="12">
        <f t="shared" si="34"/>
        <v>41754.745243055557</v>
      </c>
      <c r="T552" s="12">
        <f t="shared" si="35"/>
        <v>41769.165972222225</v>
      </c>
    </row>
    <row r="553" spans="1:20" ht="48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>E553/D553</f>
        <v>1.3711066666666665</v>
      </c>
      <c r="P553" s="7">
        <f>E553/L553</f>
        <v>89.419999999999987</v>
      </c>
      <c r="Q553" t="str">
        <f t="shared" si="32"/>
        <v>music</v>
      </c>
      <c r="R553" t="str">
        <f t="shared" si="33"/>
        <v>rock</v>
      </c>
      <c r="S553" s="12">
        <f t="shared" si="34"/>
        <v>40925.599664351852</v>
      </c>
      <c r="T553" s="12">
        <f t="shared" si="35"/>
        <v>40979.207638888889</v>
      </c>
    </row>
    <row r="554" spans="1:20" ht="48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>E554/D554</f>
        <v>1.3700934579439252</v>
      </c>
      <c r="P554" s="7">
        <f>E554/L554</f>
        <v>34.904761904761905</v>
      </c>
      <c r="Q554" t="str">
        <f t="shared" si="32"/>
        <v>technology</v>
      </c>
      <c r="R554" t="str">
        <f t="shared" si="33"/>
        <v>space exploration</v>
      </c>
      <c r="S554" s="12">
        <f t="shared" si="34"/>
        <v>42494.061793981484</v>
      </c>
      <c r="T554" s="12">
        <f t="shared" si="35"/>
        <v>42519.061793981484</v>
      </c>
    </row>
    <row r="555" spans="1:20" ht="48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>E555/D555</f>
        <v>1.3685882352941177</v>
      </c>
      <c r="P555" s="7">
        <f>E555/L555</f>
        <v>63.917582417582416</v>
      </c>
      <c r="Q555" t="str">
        <f t="shared" si="32"/>
        <v>film &amp; video</v>
      </c>
      <c r="R555" t="str">
        <f t="shared" si="33"/>
        <v>television</v>
      </c>
      <c r="S555" s="12">
        <f t="shared" si="34"/>
        <v>42177.007071759261</v>
      </c>
      <c r="T555" s="12">
        <f t="shared" si="35"/>
        <v>42208.125</v>
      </c>
    </row>
    <row r="556" spans="1:20" ht="48" x14ac:dyDescent="0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>E556/D556</f>
        <v>1.3680000000000001</v>
      </c>
      <c r="P556" s="7">
        <f>E556/L556</f>
        <v>45.6</v>
      </c>
      <c r="Q556" t="str">
        <f t="shared" si="32"/>
        <v>film &amp; video</v>
      </c>
      <c r="R556" t="str">
        <f t="shared" si="33"/>
        <v>documentary</v>
      </c>
      <c r="S556" s="12">
        <f t="shared" si="34"/>
        <v>42543.862777777773</v>
      </c>
      <c r="T556" s="12">
        <f t="shared" si="35"/>
        <v>42573.862777777773</v>
      </c>
    </row>
    <row r="557" spans="1:20" ht="32" x14ac:dyDescent="0.2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>E557/D557</f>
        <v>1.3680000000000001</v>
      </c>
      <c r="P557" s="7">
        <f>E557/L557</f>
        <v>54</v>
      </c>
      <c r="Q557" t="str">
        <f t="shared" si="32"/>
        <v>music</v>
      </c>
      <c r="R557" t="str">
        <f t="shared" si="33"/>
        <v>indie rock</v>
      </c>
      <c r="S557" s="12">
        <f t="shared" si="34"/>
        <v>41074.221562500003</v>
      </c>
      <c r="T557" s="12">
        <f t="shared" si="35"/>
        <v>41104.221562500003</v>
      </c>
    </row>
    <row r="558" spans="1:20" ht="48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>E558/D558</f>
        <v>1.3666666666666667</v>
      </c>
      <c r="P558" s="7">
        <f>E558/L558</f>
        <v>30.37037037037037</v>
      </c>
      <c r="Q558" t="str">
        <f t="shared" si="32"/>
        <v>music</v>
      </c>
      <c r="R558" t="str">
        <f t="shared" si="33"/>
        <v>indie rock</v>
      </c>
      <c r="S558" s="12">
        <f t="shared" si="34"/>
        <v>41074.834965277776</v>
      </c>
      <c r="T558" s="12">
        <f t="shared" si="35"/>
        <v>41090.165972222225</v>
      </c>
    </row>
    <row r="559" spans="1:20" ht="48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>E559/D559</f>
        <v>1.36625</v>
      </c>
      <c r="P559" s="7">
        <f>E559/L559</f>
        <v>70.064102564102569</v>
      </c>
      <c r="Q559" t="str">
        <f t="shared" si="32"/>
        <v>music</v>
      </c>
      <c r="R559" t="str">
        <f t="shared" si="33"/>
        <v>rock</v>
      </c>
      <c r="S559" s="12">
        <f t="shared" si="34"/>
        <v>42126.92123842593</v>
      </c>
      <c r="T559" s="12">
        <f t="shared" si="35"/>
        <v>42158.1875</v>
      </c>
    </row>
    <row r="560" spans="1:20" ht="32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>E560/D560</f>
        <v>1.3660000000000001</v>
      </c>
      <c r="P560" s="7">
        <f>E560/L560</f>
        <v>26.26923076923077</v>
      </c>
      <c r="Q560" t="str">
        <f t="shared" si="32"/>
        <v>music</v>
      </c>
      <c r="R560" t="str">
        <f t="shared" si="33"/>
        <v>indie rock</v>
      </c>
      <c r="S560" s="12">
        <f t="shared" si="34"/>
        <v>40671.637511574074</v>
      </c>
      <c r="T560" s="12">
        <f t="shared" si="35"/>
        <v>40701.637511574074</v>
      </c>
    </row>
    <row r="561" spans="1:20" ht="48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>E561/D561</f>
        <v>1.3640000000000001</v>
      </c>
      <c r="P561" s="7">
        <f>E561/L561</f>
        <v>160.47058823529412</v>
      </c>
      <c r="Q561" t="str">
        <f t="shared" si="32"/>
        <v>film &amp; video</v>
      </c>
      <c r="R561" t="str">
        <f t="shared" si="33"/>
        <v>documentary</v>
      </c>
      <c r="S561" s="12">
        <f t="shared" si="34"/>
        <v>42058.235289351855</v>
      </c>
      <c r="T561" s="12">
        <f t="shared" si="35"/>
        <v>42085.333333333328</v>
      </c>
    </row>
    <row r="562" spans="1:20" ht="48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>E562/D562</f>
        <v>1.3633666666666666</v>
      </c>
      <c r="P562" s="7">
        <f>E562/L562</f>
        <v>15.148518518518518</v>
      </c>
      <c r="Q562" t="str">
        <f t="shared" si="32"/>
        <v>theater</v>
      </c>
      <c r="R562" t="str">
        <f t="shared" si="33"/>
        <v>plays</v>
      </c>
      <c r="S562" s="12">
        <f t="shared" si="34"/>
        <v>42461.689745370371</v>
      </c>
      <c r="T562" s="12">
        <f t="shared" si="35"/>
        <v>42521.689745370371</v>
      </c>
    </row>
    <row r="563" spans="1:20" ht="32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>E563/D563</f>
        <v>1.362168</v>
      </c>
      <c r="P563" s="7">
        <f>E563/L563</f>
        <v>449.26385224274406</v>
      </c>
      <c r="Q563" t="str">
        <f t="shared" si="32"/>
        <v>technology</v>
      </c>
      <c r="R563" t="str">
        <f t="shared" si="33"/>
        <v>hardware</v>
      </c>
      <c r="S563" s="12">
        <f t="shared" si="34"/>
        <v>42675.438946759255</v>
      </c>
      <c r="T563" s="12">
        <f t="shared" si="35"/>
        <v>42705.207638888889</v>
      </c>
    </row>
    <row r="564" spans="1:20" ht="48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>E564/D564</f>
        <v>1.3616666666666666</v>
      </c>
      <c r="P564" s="7">
        <f>E564/L564</f>
        <v>46.420454545454547</v>
      </c>
      <c r="Q564" t="str">
        <f t="shared" si="32"/>
        <v>theater</v>
      </c>
      <c r="R564" t="str">
        <f t="shared" si="33"/>
        <v>plays</v>
      </c>
      <c r="S564" s="12">
        <f t="shared" si="34"/>
        <v>42102.743773148148</v>
      </c>
      <c r="T564" s="12">
        <f t="shared" si="35"/>
        <v>42123.743773148148</v>
      </c>
    </row>
    <row r="565" spans="1:20" ht="48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>E565/D565</f>
        <v>1.3613999999999999</v>
      </c>
      <c r="P565" s="7">
        <f>E565/L565</f>
        <v>59.973568281938327</v>
      </c>
      <c r="Q565" t="str">
        <f t="shared" si="32"/>
        <v>publishing</v>
      </c>
      <c r="R565" t="str">
        <f t="shared" si="33"/>
        <v>nonfiction</v>
      </c>
      <c r="S565" s="12">
        <f t="shared" si="34"/>
        <v>42200.578310185185</v>
      </c>
      <c r="T565" s="12">
        <f t="shared" si="35"/>
        <v>42252.165972222225</v>
      </c>
    </row>
    <row r="566" spans="1:20" ht="48" x14ac:dyDescent="0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>E566/D566</f>
        <v>1.36</v>
      </c>
      <c r="P566" s="7">
        <f>E566/L566</f>
        <v>35.789473684210527</v>
      </c>
      <c r="Q566" t="str">
        <f t="shared" si="32"/>
        <v>music</v>
      </c>
      <c r="R566" t="str">
        <f t="shared" si="33"/>
        <v>indie rock</v>
      </c>
      <c r="S566" s="12">
        <f t="shared" si="34"/>
        <v>40638.868611111109</v>
      </c>
      <c r="T566" s="12">
        <f t="shared" si="35"/>
        <v>40668.868611111109</v>
      </c>
    </row>
    <row r="567" spans="1:20" ht="48" x14ac:dyDescent="0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>E567/D567</f>
        <v>1.36</v>
      </c>
      <c r="P567" s="7">
        <f>E567/L567</f>
        <v>13.6</v>
      </c>
      <c r="Q567" t="str">
        <f t="shared" si="32"/>
        <v>theater</v>
      </c>
      <c r="R567" t="str">
        <f t="shared" si="33"/>
        <v>plays</v>
      </c>
      <c r="S567" s="12">
        <f t="shared" si="34"/>
        <v>42401.610983796301</v>
      </c>
      <c r="T567" s="12">
        <f t="shared" si="35"/>
        <v>42426</v>
      </c>
    </row>
    <row r="568" spans="1:20" ht="48" x14ac:dyDescent="0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>E568/D568</f>
        <v>1.36</v>
      </c>
      <c r="P568" s="7">
        <f>E568/L568</f>
        <v>66.666666666666671</v>
      </c>
      <c r="Q568" t="str">
        <f t="shared" si="32"/>
        <v>theater</v>
      </c>
      <c r="R568" t="str">
        <f t="shared" si="33"/>
        <v>plays</v>
      </c>
      <c r="S568" s="12">
        <f t="shared" si="34"/>
        <v>42072.370381944449</v>
      </c>
      <c r="T568" s="12">
        <f t="shared" si="35"/>
        <v>42102.370381944449</v>
      </c>
    </row>
    <row r="569" spans="1:20" ht="48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>E569/D569</f>
        <v>1.359861</v>
      </c>
      <c r="P569" s="7">
        <f>E569/L569</f>
        <v>95.764859154929582</v>
      </c>
      <c r="Q569" t="str">
        <f t="shared" si="32"/>
        <v>photography</v>
      </c>
      <c r="R569" t="str">
        <f t="shared" si="33"/>
        <v>photobooks</v>
      </c>
      <c r="S569" s="12">
        <f t="shared" si="34"/>
        <v>42705.919201388882</v>
      </c>
      <c r="T569" s="12">
        <f t="shared" si="35"/>
        <v>42738.919201388882</v>
      </c>
    </row>
    <row r="570" spans="1:20" ht="48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>E570/D570</f>
        <v>1.3576026666666667</v>
      </c>
      <c r="P570" s="7">
        <f>E570/L570</f>
        <v>97.904038461538462</v>
      </c>
      <c r="Q570" t="str">
        <f t="shared" si="32"/>
        <v>music</v>
      </c>
      <c r="R570" t="str">
        <f t="shared" si="33"/>
        <v>indie rock</v>
      </c>
      <c r="S570" s="12">
        <f t="shared" si="34"/>
        <v>40354.11550925926</v>
      </c>
      <c r="T570" s="12">
        <f t="shared" si="35"/>
        <v>40425.043749999997</v>
      </c>
    </row>
    <row r="571" spans="1:20" ht="48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>E571/D571</f>
        <v>1.351</v>
      </c>
      <c r="P571" s="7">
        <f>E571/L571</f>
        <v>51.96153846153846</v>
      </c>
      <c r="Q571" t="str">
        <f t="shared" si="32"/>
        <v>music</v>
      </c>
      <c r="R571" t="str">
        <f t="shared" si="33"/>
        <v>indie rock</v>
      </c>
      <c r="S571" s="12">
        <f t="shared" si="34"/>
        <v>41205.198321759257</v>
      </c>
      <c r="T571" s="12">
        <f t="shared" si="35"/>
        <v>41240.5</v>
      </c>
    </row>
    <row r="572" spans="1:20" ht="32" x14ac:dyDescent="0.2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>E572/D572</f>
        <v>1.35</v>
      </c>
      <c r="P572" s="7">
        <f>E572/L572</f>
        <v>51.92307692307692</v>
      </c>
      <c r="Q572" t="str">
        <f t="shared" si="32"/>
        <v>photography</v>
      </c>
      <c r="R572" t="str">
        <f t="shared" si="33"/>
        <v>photobooks</v>
      </c>
      <c r="S572" s="12">
        <f t="shared" si="34"/>
        <v>41852.665798611109</v>
      </c>
      <c r="T572" s="12">
        <f t="shared" si="35"/>
        <v>41882.665798611109</v>
      </c>
    </row>
    <row r="573" spans="1:20" ht="64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>E573/D573</f>
        <v>1.35</v>
      </c>
      <c r="P573" s="7">
        <f>E573/L573</f>
        <v>79.411764705882348</v>
      </c>
      <c r="Q573" t="str">
        <f t="shared" si="32"/>
        <v>photography</v>
      </c>
      <c r="R573" t="str">
        <f t="shared" si="33"/>
        <v>photobooks</v>
      </c>
      <c r="S573" s="12">
        <f t="shared" si="34"/>
        <v>42298.34783564815</v>
      </c>
      <c r="T573" s="12">
        <f t="shared" si="35"/>
        <v>42358.375</v>
      </c>
    </row>
    <row r="574" spans="1:20" ht="48" x14ac:dyDescent="0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>E574/D574</f>
        <v>1.35</v>
      </c>
      <c r="P574" s="7">
        <f>E574/L574</f>
        <v>168.75</v>
      </c>
      <c r="Q574" t="str">
        <f t="shared" si="32"/>
        <v>theater</v>
      </c>
      <c r="R574" t="str">
        <f t="shared" si="33"/>
        <v>plays</v>
      </c>
      <c r="S574" s="12">
        <f t="shared" si="34"/>
        <v>42483.675208333334</v>
      </c>
      <c r="T574" s="12">
        <f t="shared" si="35"/>
        <v>42522.789583333331</v>
      </c>
    </row>
    <row r="575" spans="1:20" ht="48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>E575/D575</f>
        <v>1.3489</v>
      </c>
      <c r="P575" s="7">
        <f>E575/L575</f>
        <v>59.162280701754383</v>
      </c>
      <c r="Q575" t="str">
        <f t="shared" si="32"/>
        <v>music</v>
      </c>
      <c r="R575" t="str">
        <f t="shared" si="33"/>
        <v>rock</v>
      </c>
      <c r="S575" s="12">
        <f t="shared" si="34"/>
        <v>40926.319062499999</v>
      </c>
      <c r="T575" s="12">
        <f t="shared" si="35"/>
        <v>40971.319062499999</v>
      </c>
    </row>
    <row r="576" spans="1:20" ht="48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>E576/D576</f>
        <v>1.3482571428571428</v>
      </c>
      <c r="P576" s="7">
        <f>E576/L576</f>
        <v>53.991990846681922</v>
      </c>
      <c r="Q576" t="str">
        <f t="shared" si="32"/>
        <v>photography</v>
      </c>
      <c r="R576" t="str">
        <f t="shared" si="33"/>
        <v>photobooks</v>
      </c>
      <c r="S576" s="12">
        <f t="shared" si="34"/>
        <v>42275.767303240747</v>
      </c>
      <c r="T576" s="12">
        <f t="shared" si="35"/>
        <v>42300.767303240747</v>
      </c>
    </row>
    <row r="577" spans="1:20" ht="48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>E577/D577</f>
        <v>1.348074</v>
      </c>
      <c r="P577" s="7">
        <f>E577/L577</f>
        <v>60.181874999999998</v>
      </c>
      <c r="Q577" t="str">
        <f t="shared" si="32"/>
        <v>music</v>
      </c>
      <c r="R577" t="str">
        <f t="shared" si="33"/>
        <v>rock</v>
      </c>
      <c r="S577" s="12">
        <f t="shared" si="34"/>
        <v>42634.614780092597</v>
      </c>
      <c r="T577" s="12">
        <f t="shared" si="35"/>
        <v>42660.676388888889</v>
      </c>
    </row>
    <row r="578" spans="1:20" ht="32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>E578/D578</f>
        <v>1.3467833333333334</v>
      </c>
      <c r="P578" s="7">
        <f>E578/L578</f>
        <v>89.785555555555561</v>
      </c>
      <c r="Q578" t="str">
        <f t="shared" si="32"/>
        <v>theater</v>
      </c>
      <c r="R578" t="str">
        <f t="shared" si="33"/>
        <v>plays</v>
      </c>
      <c r="S578" s="12">
        <f t="shared" si="34"/>
        <v>42374.911226851851</v>
      </c>
      <c r="T578" s="12">
        <f t="shared" si="35"/>
        <v>42388.207638888889</v>
      </c>
    </row>
    <row r="579" spans="1:20" ht="32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>E579/D579</f>
        <v>1.3461099999999999</v>
      </c>
      <c r="P579" s="7">
        <f>E579/L579</f>
        <v>79.182941176470578</v>
      </c>
      <c r="Q579" t="str">
        <f t="shared" ref="Q579:Q642" si="36">LEFT(N579, SEARCH("/",N579)-1)</f>
        <v>music</v>
      </c>
      <c r="R579" t="str">
        <f t="shared" ref="R579:R642" si="37">RIGHT(N579,LEN(N579)-SEARCH("/",N579,1))</f>
        <v>indie rock</v>
      </c>
      <c r="S579" s="12">
        <f t="shared" ref="S579:S642" si="38">(((J579/60)/60)/24)+DATE(1970,1,1)</f>
        <v>40718.839537037034</v>
      </c>
      <c r="T579" s="12">
        <f t="shared" ref="T579:T642" si="39">(((I579/60)/60)/24)+DATE(1970,1,1)</f>
        <v>40748.839537037034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>E580/D580</f>
        <v>1.3444929411764706</v>
      </c>
      <c r="P580" s="7">
        <f>E580/L580</f>
        <v>23.808729166666669</v>
      </c>
      <c r="Q580" t="str">
        <f t="shared" si="36"/>
        <v>games</v>
      </c>
      <c r="R580" t="str">
        <f t="shared" si="37"/>
        <v>tabletop games</v>
      </c>
      <c r="S580" s="12">
        <f t="shared" si="38"/>
        <v>41846.34579861111</v>
      </c>
      <c r="T580" s="12">
        <f t="shared" si="39"/>
        <v>41867.34579861111</v>
      </c>
    </row>
    <row r="581" spans="1:20" ht="48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>E581/D581</f>
        <v>1.3438124999999999</v>
      </c>
      <c r="P581" s="7">
        <f>E581/L581</f>
        <v>39.816666666666663</v>
      </c>
      <c r="Q581" t="str">
        <f t="shared" si="36"/>
        <v>music</v>
      </c>
      <c r="R581" t="str">
        <f t="shared" si="37"/>
        <v>rock</v>
      </c>
      <c r="S581" s="12">
        <f t="shared" si="38"/>
        <v>40250.242106481484</v>
      </c>
      <c r="T581" s="12">
        <f t="shared" si="39"/>
        <v>40286.290972222225</v>
      </c>
    </row>
    <row r="582" spans="1:20" ht="64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>E582/D582</f>
        <v>1.341</v>
      </c>
      <c r="P582" s="7">
        <f>E582/L582</f>
        <v>108.14516129032258</v>
      </c>
      <c r="Q582" t="str">
        <f t="shared" si="36"/>
        <v>film &amp; video</v>
      </c>
      <c r="R582" t="str">
        <f t="shared" si="37"/>
        <v>documentary</v>
      </c>
      <c r="S582" s="12">
        <f t="shared" si="38"/>
        <v>40430.604328703703</v>
      </c>
      <c r="T582" s="12">
        <f t="shared" si="39"/>
        <v>40467.152083333334</v>
      </c>
    </row>
    <row r="583" spans="1:20" ht="48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>E583/D583</f>
        <v>1.3405</v>
      </c>
      <c r="P583" s="7">
        <f>E583/L583</f>
        <v>70.55263157894737</v>
      </c>
      <c r="Q583" t="str">
        <f t="shared" si="36"/>
        <v>music</v>
      </c>
      <c r="R583" t="str">
        <f t="shared" si="37"/>
        <v>rock</v>
      </c>
      <c r="S583" s="12">
        <f t="shared" si="38"/>
        <v>41768.841921296298</v>
      </c>
      <c r="T583" s="12">
        <f t="shared" si="39"/>
        <v>41799.208333333336</v>
      </c>
    </row>
    <row r="584" spans="1:20" ht="48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>E584/D584</f>
        <v>1.3367142857142857</v>
      </c>
      <c r="P584" s="7">
        <f>E584/L584</f>
        <v>62.38</v>
      </c>
      <c r="Q584" t="str">
        <f t="shared" si="36"/>
        <v>music</v>
      </c>
      <c r="R584" t="str">
        <f t="shared" si="37"/>
        <v>indie rock</v>
      </c>
      <c r="S584" s="12">
        <f t="shared" si="38"/>
        <v>41373.690266203703</v>
      </c>
      <c r="T584" s="12">
        <f t="shared" si="39"/>
        <v>41403.690266203703</v>
      </c>
    </row>
    <row r="585" spans="1:20" ht="32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>E585/D585</f>
        <v>1.336044</v>
      </c>
      <c r="P585" s="7">
        <f>E585/L585</f>
        <v>31.659810426540286</v>
      </c>
      <c r="Q585" t="str">
        <f t="shared" si="36"/>
        <v>music</v>
      </c>
      <c r="R585" t="str">
        <f t="shared" si="37"/>
        <v>indie rock</v>
      </c>
      <c r="S585" s="12">
        <f t="shared" si="38"/>
        <v>41416.146944444445</v>
      </c>
      <c r="T585" s="12">
        <f t="shared" si="39"/>
        <v>41446.146944444445</v>
      </c>
    </row>
    <row r="586" spans="1:20" ht="32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>E586/D586</f>
        <v>1.3360000000000001</v>
      </c>
      <c r="P586" s="7">
        <f>E586/L586</f>
        <v>31.80952380952381</v>
      </c>
      <c r="Q586" t="str">
        <f t="shared" si="36"/>
        <v>publishing</v>
      </c>
      <c r="R586" t="str">
        <f t="shared" si="37"/>
        <v>nonfiction</v>
      </c>
      <c r="S586" s="12">
        <f t="shared" si="38"/>
        <v>41309.11791666667</v>
      </c>
      <c r="T586" s="12">
        <f t="shared" si="39"/>
        <v>41344</v>
      </c>
    </row>
    <row r="587" spans="1:20" ht="48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>E587/D587</f>
        <v>1.335</v>
      </c>
      <c r="P587" s="7">
        <f>E587/L587</f>
        <v>53.4</v>
      </c>
      <c r="Q587" t="str">
        <f t="shared" si="36"/>
        <v>food</v>
      </c>
      <c r="R587" t="str">
        <f t="shared" si="37"/>
        <v>small batch</v>
      </c>
      <c r="S587" s="12">
        <f t="shared" si="38"/>
        <v>42338.84375</v>
      </c>
      <c r="T587" s="12">
        <f t="shared" si="39"/>
        <v>42367.958333333328</v>
      </c>
    </row>
    <row r="588" spans="1:20" ht="32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>E588/D588</f>
        <v>1.3348307999999998</v>
      </c>
      <c r="P588" s="7">
        <f>E588/L588</f>
        <v>73.503898678414089</v>
      </c>
      <c r="Q588" t="str">
        <f t="shared" si="36"/>
        <v>technology</v>
      </c>
      <c r="R588" t="str">
        <f t="shared" si="37"/>
        <v>hardware</v>
      </c>
      <c r="S588" s="12">
        <f t="shared" si="38"/>
        <v>41704.735937500001</v>
      </c>
      <c r="T588" s="12">
        <f t="shared" si="39"/>
        <v>41750.165972222225</v>
      </c>
    </row>
    <row r="589" spans="1:20" ht="32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>E589/D589</f>
        <v>1.3348133333333334</v>
      </c>
      <c r="P589" s="7">
        <f>E589/L589</f>
        <v>38.504230769230773</v>
      </c>
      <c r="Q589" t="str">
        <f t="shared" si="36"/>
        <v>theater</v>
      </c>
      <c r="R589" t="str">
        <f t="shared" si="37"/>
        <v>plays</v>
      </c>
      <c r="S589" s="12">
        <f t="shared" si="38"/>
        <v>40884.066678240742</v>
      </c>
      <c r="T589" s="12">
        <f t="shared" si="39"/>
        <v>40926.958333333336</v>
      </c>
    </row>
    <row r="590" spans="1:20" ht="48" x14ac:dyDescent="0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>E590/D590</f>
        <v>1.3346666666666667</v>
      </c>
      <c r="P590" s="7">
        <f>E590/L590</f>
        <v>52.684210526315788</v>
      </c>
      <c r="Q590" t="str">
        <f t="shared" si="36"/>
        <v>music</v>
      </c>
      <c r="R590" t="str">
        <f t="shared" si="37"/>
        <v>rock</v>
      </c>
      <c r="S590" s="12">
        <f t="shared" si="38"/>
        <v>41655.709305555552</v>
      </c>
      <c r="T590" s="12">
        <f t="shared" si="39"/>
        <v>41676.709305555552</v>
      </c>
    </row>
    <row r="591" spans="1:20" ht="48" x14ac:dyDescent="0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>E591/D591</f>
        <v>1.3346666666666667</v>
      </c>
      <c r="P591" s="7">
        <f>E591/L591</f>
        <v>57.2</v>
      </c>
      <c r="Q591" t="str">
        <f t="shared" si="36"/>
        <v>theater</v>
      </c>
      <c r="R591" t="str">
        <f t="shared" si="37"/>
        <v>plays</v>
      </c>
      <c r="S591" s="12">
        <f t="shared" si="38"/>
        <v>42538.73583333334</v>
      </c>
      <c r="T591" s="12">
        <f t="shared" si="39"/>
        <v>42583.290972222225</v>
      </c>
    </row>
    <row r="592" spans="1:20" ht="32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>E592/D592</f>
        <v>1.3344333333333334</v>
      </c>
      <c r="P592" s="7">
        <f>E592/L592</f>
        <v>25.020624999999999</v>
      </c>
      <c r="Q592" t="str">
        <f t="shared" si="36"/>
        <v>music</v>
      </c>
      <c r="R592" t="str">
        <f t="shared" si="37"/>
        <v>indie rock</v>
      </c>
      <c r="S592" s="12">
        <f t="shared" si="38"/>
        <v>41107.726782407408</v>
      </c>
      <c r="T592" s="12">
        <f t="shared" si="39"/>
        <v>41118.083333333336</v>
      </c>
    </row>
    <row r="593" spans="1:20" ht="48" x14ac:dyDescent="0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>E593/D593</f>
        <v>1.3333333333333333</v>
      </c>
      <c r="P593" s="7">
        <f>E593/L593</f>
        <v>57.142857142857146</v>
      </c>
      <c r="Q593" t="str">
        <f t="shared" si="36"/>
        <v>film &amp; video</v>
      </c>
      <c r="R593" t="str">
        <f t="shared" si="37"/>
        <v>television</v>
      </c>
      <c r="S593" s="12">
        <f t="shared" si="38"/>
        <v>42318.025011574078</v>
      </c>
      <c r="T593" s="12">
        <f t="shared" si="39"/>
        <v>42378.025011574078</v>
      </c>
    </row>
    <row r="594" spans="1:20" ht="48" x14ac:dyDescent="0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>E594/D594</f>
        <v>1.3333333333333333</v>
      </c>
      <c r="P594" s="7">
        <f>E594/L594</f>
        <v>86.956521739130437</v>
      </c>
      <c r="Q594" t="str">
        <f t="shared" si="36"/>
        <v>music</v>
      </c>
      <c r="R594" t="str">
        <f t="shared" si="37"/>
        <v>rock</v>
      </c>
      <c r="S594" s="12">
        <f t="shared" si="38"/>
        <v>41876.18618055556</v>
      </c>
      <c r="T594" s="12">
        <f t="shared" si="39"/>
        <v>41897.18618055556</v>
      </c>
    </row>
    <row r="595" spans="1:20" ht="48" x14ac:dyDescent="0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>E595/D595</f>
        <v>1.3333333333333333</v>
      </c>
      <c r="P595" s="7">
        <f>E595/L595</f>
        <v>28.571428571428573</v>
      </c>
      <c r="Q595" t="str">
        <f t="shared" si="36"/>
        <v>music</v>
      </c>
      <c r="R595" t="str">
        <f t="shared" si="37"/>
        <v>indie rock</v>
      </c>
      <c r="S595" s="12">
        <f t="shared" si="38"/>
        <v>42058.941736111112</v>
      </c>
      <c r="T595" s="12">
        <f t="shared" si="39"/>
        <v>42088.90006944444</v>
      </c>
    </row>
    <row r="596" spans="1:20" ht="32" x14ac:dyDescent="0.2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>E596/D596</f>
        <v>1.3333333333333333</v>
      </c>
      <c r="P596" s="7">
        <f>E596/L596</f>
        <v>36.363636363636367</v>
      </c>
      <c r="Q596" t="str">
        <f t="shared" si="36"/>
        <v>theater</v>
      </c>
      <c r="R596" t="str">
        <f t="shared" si="37"/>
        <v>musical</v>
      </c>
      <c r="S596" s="12">
        <f t="shared" si="38"/>
        <v>41803.457326388889</v>
      </c>
      <c r="T596" s="12">
        <f t="shared" si="39"/>
        <v>41833.457326388889</v>
      </c>
    </row>
    <row r="597" spans="1:20" ht="48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>E597/D597</f>
        <v>1.3320000000000001</v>
      </c>
      <c r="P597" s="7">
        <f>E597/L597</f>
        <v>51.230769230769234</v>
      </c>
      <c r="Q597" t="str">
        <f t="shared" si="36"/>
        <v>theater</v>
      </c>
      <c r="R597" t="str">
        <f t="shared" si="37"/>
        <v>plays</v>
      </c>
      <c r="S597" s="12">
        <f t="shared" si="38"/>
        <v>41900.243159722224</v>
      </c>
      <c r="T597" s="12">
        <f t="shared" si="39"/>
        <v>41922.458333333336</v>
      </c>
    </row>
    <row r="598" spans="1:20" ht="48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>E598/D598</f>
        <v>1.3315375</v>
      </c>
      <c r="P598" s="7">
        <f>E598/L598</f>
        <v>42.609200000000001</v>
      </c>
      <c r="Q598" t="str">
        <f t="shared" si="36"/>
        <v>music</v>
      </c>
      <c r="R598" t="str">
        <f t="shared" si="37"/>
        <v>rock</v>
      </c>
      <c r="S598" s="12">
        <f t="shared" si="38"/>
        <v>41403.000856481485</v>
      </c>
      <c r="T598" s="12">
        <f t="shared" si="39"/>
        <v>41433.000856481485</v>
      </c>
    </row>
    <row r="599" spans="1:20" ht="48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>E599/D599</f>
        <v>1.3310911999999999</v>
      </c>
      <c r="P599" s="7">
        <f>E599/L599</f>
        <v>100.08204511278196</v>
      </c>
      <c r="Q599" t="str">
        <f t="shared" si="36"/>
        <v>film &amp; video</v>
      </c>
      <c r="R599" t="str">
        <f t="shared" si="37"/>
        <v>documentary</v>
      </c>
      <c r="S599" s="12">
        <f t="shared" si="38"/>
        <v>41519.004733796297</v>
      </c>
      <c r="T599" s="12">
        <f t="shared" si="39"/>
        <v>41579</v>
      </c>
    </row>
    <row r="600" spans="1:20" ht="48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>E600/D600</f>
        <v>1.3304200000000002</v>
      </c>
      <c r="P600" s="7">
        <f>E600/L600</f>
        <v>26.608400000000003</v>
      </c>
      <c r="Q600" t="str">
        <f t="shared" si="36"/>
        <v>theater</v>
      </c>
      <c r="R600" t="str">
        <f t="shared" si="37"/>
        <v>plays</v>
      </c>
      <c r="S600" s="12">
        <f t="shared" si="38"/>
        <v>42758.368078703701</v>
      </c>
      <c r="T600" s="12">
        <f t="shared" si="39"/>
        <v>42786.368078703701</v>
      </c>
    </row>
    <row r="601" spans="1:20" ht="48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>E601/D601</f>
        <v>1.33</v>
      </c>
      <c r="P601" s="7">
        <f>E601/L601</f>
        <v>42.903225806451616</v>
      </c>
      <c r="Q601" t="str">
        <f t="shared" si="36"/>
        <v>theater</v>
      </c>
      <c r="R601" t="str">
        <f t="shared" si="37"/>
        <v>plays</v>
      </c>
      <c r="S601" s="12">
        <f t="shared" si="38"/>
        <v>41948.552847222221</v>
      </c>
      <c r="T601" s="12">
        <f t="shared" si="39"/>
        <v>42008.552847222221</v>
      </c>
    </row>
    <row r="602" spans="1:20" ht="48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>E602/D602</f>
        <v>1.3289249999999999</v>
      </c>
      <c r="P602" s="7">
        <f>E602/L602</f>
        <v>81.654377880184327</v>
      </c>
      <c r="Q602" t="str">
        <f t="shared" si="36"/>
        <v>games</v>
      </c>
      <c r="R602" t="str">
        <f t="shared" si="37"/>
        <v>tabletop games</v>
      </c>
      <c r="S602" s="12">
        <f t="shared" si="38"/>
        <v>42292.513888888891</v>
      </c>
      <c r="T602" s="12">
        <f t="shared" si="39"/>
        <v>42322.555555555555</v>
      </c>
    </row>
    <row r="603" spans="1:20" ht="48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>E603/D603</f>
        <v>1.3286666666666667</v>
      </c>
      <c r="P603" s="7">
        <f>E603/L603</f>
        <v>27.301369863013697</v>
      </c>
      <c r="Q603" t="str">
        <f t="shared" si="36"/>
        <v>music</v>
      </c>
      <c r="R603" t="str">
        <f t="shared" si="37"/>
        <v>electronic music</v>
      </c>
      <c r="S603" s="12">
        <f t="shared" si="38"/>
        <v>41312.311562499999</v>
      </c>
      <c r="T603" s="12">
        <f t="shared" si="39"/>
        <v>41342.311562499999</v>
      </c>
    </row>
    <row r="604" spans="1:20" ht="48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>E604/D604</f>
        <v>1.3270650000000002</v>
      </c>
      <c r="P604" s="7">
        <f>E604/L604</f>
        <v>82.941562500000003</v>
      </c>
      <c r="Q604" t="str">
        <f t="shared" si="36"/>
        <v>theater</v>
      </c>
      <c r="R604" t="str">
        <f t="shared" si="37"/>
        <v>spaces</v>
      </c>
      <c r="S604" s="12">
        <f t="shared" si="38"/>
        <v>41843.155729166669</v>
      </c>
      <c r="T604" s="12">
        <f t="shared" si="39"/>
        <v>41873.155729166669</v>
      </c>
    </row>
    <row r="605" spans="1:20" ht="48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>E605/D605</f>
        <v>1.3260000000000001</v>
      </c>
      <c r="P605" s="7">
        <f>E605/L605</f>
        <v>120.54545454545455</v>
      </c>
      <c r="Q605" t="str">
        <f t="shared" si="36"/>
        <v>theater</v>
      </c>
      <c r="R605" t="str">
        <f t="shared" si="37"/>
        <v>musical</v>
      </c>
      <c r="S605" s="12">
        <f t="shared" si="38"/>
        <v>42403.035567129627</v>
      </c>
      <c r="T605" s="12">
        <f t="shared" si="39"/>
        <v>42462.993900462956</v>
      </c>
    </row>
    <row r="606" spans="1:20" ht="48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>E606/D606</f>
        <v>1.3242499999999999</v>
      </c>
      <c r="P606" s="7">
        <f>E606/L606</f>
        <v>48.154545454545456</v>
      </c>
      <c r="Q606" t="str">
        <f t="shared" si="36"/>
        <v>photography</v>
      </c>
      <c r="R606" t="str">
        <f t="shared" si="37"/>
        <v>photobooks</v>
      </c>
      <c r="S606" s="12">
        <f t="shared" si="38"/>
        <v>42484.829062500001</v>
      </c>
      <c r="T606" s="12">
        <f t="shared" si="39"/>
        <v>42513.916666666672</v>
      </c>
    </row>
    <row r="607" spans="1:20" ht="16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>E607/D607</f>
        <v>1.3236666666666668</v>
      </c>
      <c r="P607" s="7">
        <f>E607/L607</f>
        <v>63.031746031746032</v>
      </c>
      <c r="Q607" t="str">
        <f t="shared" si="36"/>
        <v>music</v>
      </c>
      <c r="R607" t="str">
        <f t="shared" si="37"/>
        <v>indie rock</v>
      </c>
      <c r="S607" s="12">
        <f t="shared" si="38"/>
        <v>42173.746342592596</v>
      </c>
      <c r="T607" s="12">
        <f t="shared" si="39"/>
        <v>42187.152777777781</v>
      </c>
    </row>
    <row r="608" spans="1:20" ht="48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>E608/D608</f>
        <v>1.3223333333333334</v>
      </c>
      <c r="P608" s="7">
        <f>E608/L608</f>
        <v>74.149532710280369</v>
      </c>
      <c r="Q608" t="str">
        <f t="shared" si="36"/>
        <v>music</v>
      </c>
      <c r="R608" t="str">
        <f t="shared" si="37"/>
        <v>pop</v>
      </c>
      <c r="S608" s="12">
        <f t="shared" si="38"/>
        <v>41223.22184027778</v>
      </c>
      <c r="T608" s="12">
        <f t="shared" si="39"/>
        <v>41261.597222222219</v>
      </c>
    </row>
    <row r="609" spans="1:20" ht="48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>E609/D609</f>
        <v>1.3220000000000001</v>
      </c>
      <c r="P609" s="7">
        <f>E609/L609</f>
        <v>75.11363636363636</v>
      </c>
      <c r="Q609" t="str">
        <f t="shared" si="36"/>
        <v>music</v>
      </c>
      <c r="R609" t="str">
        <f t="shared" si="37"/>
        <v>rock</v>
      </c>
      <c r="S609" s="12">
        <f t="shared" si="38"/>
        <v>42111.899537037039</v>
      </c>
      <c r="T609" s="12">
        <f t="shared" si="39"/>
        <v>42163.159722222219</v>
      </c>
    </row>
    <row r="610" spans="1:20" ht="32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>E610/D610</f>
        <v>1.3219000000000001</v>
      </c>
      <c r="P610" s="7">
        <f>E610/L610</f>
        <v>99.766037735849054</v>
      </c>
      <c r="Q610" t="str">
        <f t="shared" si="36"/>
        <v>publishing</v>
      </c>
      <c r="R610" t="str">
        <f t="shared" si="37"/>
        <v>nonfiction</v>
      </c>
      <c r="S610" s="12">
        <f t="shared" si="38"/>
        <v>40854.745266203703</v>
      </c>
      <c r="T610" s="12">
        <f t="shared" si="39"/>
        <v>40884.745266203703</v>
      </c>
    </row>
    <row r="611" spans="1:20" ht="48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>E611/D611</f>
        <v>1.3202400000000001</v>
      </c>
      <c r="P611" s="7">
        <f>E611/L611</f>
        <v>215.72549019607843</v>
      </c>
      <c r="Q611" t="str">
        <f t="shared" si="36"/>
        <v>publishing</v>
      </c>
      <c r="R611" t="str">
        <f t="shared" si="37"/>
        <v>nonfiction</v>
      </c>
      <c r="S611" s="12">
        <f t="shared" si="38"/>
        <v>40977.805300925924</v>
      </c>
      <c r="T611" s="12">
        <f t="shared" si="39"/>
        <v>41007.76363425926</v>
      </c>
    </row>
    <row r="612" spans="1:20" ht="48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>E612/D612</f>
        <v>1.32</v>
      </c>
      <c r="P612" s="7">
        <f>E612/L612</f>
        <v>36.666666666666664</v>
      </c>
      <c r="Q612" t="str">
        <f t="shared" si="36"/>
        <v>theater</v>
      </c>
      <c r="R612" t="str">
        <f t="shared" si="37"/>
        <v>plays</v>
      </c>
      <c r="S612" s="12">
        <f t="shared" si="38"/>
        <v>42177.761782407411</v>
      </c>
      <c r="T612" s="12">
        <f t="shared" si="39"/>
        <v>42198.041666666672</v>
      </c>
    </row>
    <row r="613" spans="1:20" ht="48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>E613/D613</f>
        <v>1.3193789333333332</v>
      </c>
      <c r="P613" s="7">
        <f>E613/L613</f>
        <v>105.04609341825902</v>
      </c>
      <c r="Q613" t="str">
        <f t="shared" si="36"/>
        <v>film &amp; video</v>
      </c>
      <c r="R613" t="str">
        <f t="shared" si="37"/>
        <v>documentary</v>
      </c>
      <c r="S613" s="12">
        <f t="shared" si="38"/>
        <v>42072.738067129627</v>
      </c>
      <c r="T613" s="12">
        <f t="shared" si="39"/>
        <v>42102.738067129627</v>
      </c>
    </row>
    <row r="614" spans="1:20" ht="48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>E614/D614</f>
        <v>1.3187625000000001</v>
      </c>
      <c r="P614" s="7">
        <f>E614/L614</f>
        <v>39.074444444444445</v>
      </c>
      <c r="Q614" t="str">
        <f t="shared" si="36"/>
        <v>technology</v>
      </c>
      <c r="R614" t="str">
        <f t="shared" si="37"/>
        <v>wearables</v>
      </c>
      <c r="S614" s="12">
        <f t="shared" si="38"/>
        <v>41832.852627314816</v>
      </c>
      <c r="T614" s="12">
        <f t="shared" si="39"/>
        <v>41862.852627314816</v>
      </c>
    </row>
    <row r="615" spans="1:20" ht="32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>E615/D615</f>
        <v>1.3183333333333334</v>
      </c>
      <c r="P615" s="7">
        <f>E615/L615</f>
        <v>70.625</v>
      </c>
      <c r="Q615" t="str">
        <f t="shared" si="36"/>
        <v>music</v>
      </c>
      <c r="R615" t="str">
        <f t="shared" si="37"/>
        <v>rock</v>
      </c>
      <c r="S615" s="12">
        <f t="shared" si="38"/>
        <v>40778.770011574074</v>
      </c>
      <c r="T615" s="12">
        <f t="shared" si="39"/>
        <v>40808.770011574074</v>
      </c>
    </row>
    <row r="616" spans="1:20" ht="48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>E616/D616</f>
        <v>1.3180000000000001</v>
      </c>
      <c r="P616" s="7">
        <f>E616/L616</f>
        <v>105.44</v>
      </c>
      <c r="Q616" t="str">
        <f t="shared" si="36"/>
        <v>photography</v>
      </c>
      <c r="R616" t="str">
        <f t="shared" si="37"/>
        <v>photobooks</v>
      </c>
      <c r="S616" s="12">
        <f t="shared" si="38"/>
        <v>42104.840335648143</v>
      </c>
      <c r="T616" s="12">
        <f t="shared" si="39"/>
        <v>42164.840335648143</v>
      </c>
    </row>
    <row r="617" spans="1:20" ht="48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>E617/D617</f>
        <v>1.3166833333333334</v>
      </c>
      <c r="P617" s="7">
        <f>E617/L617</f>
        <v>46.580778301886795</v>
      </c>
      <c r="Q617" t="str">
        <f t="shared" si="36"/>
        <v>technology</v>
      </c>
      <c r="R617" t="str">
        <f t="shared" si="37"/>
        <v>hardware</v>
      </c>
      <c r="S617" s="12">
        <f t="shared" si="38"/>
        <v>41738.864803240744</v>
      </c>
      <c r="T617" s="12">
        <f t="shared" si="39"/>
        <v>41768.864803240744</v>
      </c>
    </row>
    <row r="618" spans="1:20" ht="48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>E618/D618</f>
        <v>1.3162883248730965</v>
      </c>
      <c r="P618" s="7">
        <f>E618/L618</f>
        <v>78.578424242424248</v>
      </c>
      <c r="Q618" t="str">
        <f t="shared" si="36"/>
        <v>film &amp; video</v>
      </c>
      <c r="R618" t="str">
        <f t="shared" si="37"/>
        <v>documentary</v>
      </c>
      <c r="S618" s="12">
        <f t="shared" si="38"/>
        <v>41785.452534722222</v>
      </c>
      <c r="T618" s="12">
        <f t="shared" si="39"/>
        <v>41815.452534722222</v>
      </c>
    </row>
    <row r="619" spans="1:20" ht="32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>E619/D619</f>
        <v>1.3144</v>
      </c>
      <c r="P619" s="7">
        <f>E619/L619</f>
        <v>164.3</v>
      </c>
      <c r="Q619" t="str">
        <f t="shared" si="36"/>
        <v>theater</v>
      </c>
      <c r="R619" t="str">
        <f t="shared" si="37"/>
        <v>spaces</v>
      </c>
      <c r="S619" s="12">
        <f t="shared" si="38"/>
        <v>42053.704293981486</v>
      </c>
      <c r="T619" s="12">
        <f t="shared" si="39"/>
        <v>42083.662627314814</v>
      </c>
    </row>
    <row r="620" spans="1:20" ht="48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>E620/D620</f>
        <v>1.3142857142857143</v>
      </c>
      <c r="P620" s="7">
        <f>E620/L620</f>
        <v>21.904761904761905</v>
      </c>
      <c r="Q620" t="str">
        <f t="shared" si="36"/>
        <v>film &amp; video</v>
      </c>
      <c r="R620" t="str">
        <f t="shared" si="37"/>
        <v>shorts</v>
      </c>
      <c r="S620" s="12">
        <f t="shared" si="38"/>
        <v>40935.005104166667</v>
      </c>
      <c r="T620" s="12">
        <f t="shared" si="39"/>
        <v>40965.005104166667</v>
      </c>
    </row>
    <row r="621" spans="1:20" ht="48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>E621/D621</f>
        <v>1.3138181818181818</v>
      </c>
      <c r="P621" s="7">
        <f>E621/L621</f>
        <v>50.531468531468533</v>
      </c>
      <c r="Q621" t="str">
        <f t="shared" si="36"/>
        <v>theater</v>
      </c>
      <c r="R621" t="str">
        <f t="shared" si="37"/>
        <v>spaces</v>
      </c>
      <c r="S621" s="12">
        <f t="shared" si="38"/>
        <v>41432.062037037038</v>
      </c>
      <c r="T621" s="12">
        <f t="shared" si="39"/>
        <v>41468.75</v>
      </c>
    </row>
    <row r="622" spans="1:20" ht="48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>E622/D622</f>
        <v>1.3128333333333333</v>
      </c>
      <c r="P622" s="7">
        <f>E622/L622</f>
        <v>48.325153374233132</v>
      </c>
      <c r="Q622" t="str">
        <f t="shared" si="36"/>
        <v>theater</v>
      </c>
      <c r="R622" t="str">
        <f t="shared" si="37"/>
        <v>plays</v>
      </c>
      <c r="S622" s="12">
        <f t="shared" si="38"/>
        <v>42136.536134259266</v>
      </c>
      <c r="T622" s="12">
        <f t="shared" si="39"/>
        <v>42167.875</v>
      </c>
    </row>
    <row r="623" spans="1:20" ht="48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>E623/D623</f>
        <v>1.3120499999999999</v>
      </c>
      <c r="P623" s="7">
        <f>E623/L623</f>
        <v>546.6875</v>
      </c>
      <c r="Q623" t="str">
        <f t="shared" si="36"/>
        <v>technology</v>
      </c>
      <c r="R623" t="str">
        <f t="shared" si="37"/>
        <v>hardware</v>
      </c>
      <c r="S623" s="12">
        <f t="shared" si="38"/>
        <v>42692.771493055552</v>
      </c>
      <c r="T623" s="12">
        <f t="shared" si="39"/>
        <v>42722.771493055552</v>
      </c>
    </row>
    <row r="624" spans="1:20" ht="48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>E624/D624</f>
        <v>1.3120000000000001</v>
      </c>
      <c r="P624" s="7">
        <f>E624/L624</f>
        <v>50.46153846153846</v>
      </c>
      <c r="Q624" t="str">
        <f t="shared" si="36"/>
        <v>theater</v>
      </c>
      <c r="R624" t="str">
        <f t="shared" si="37"/>
        <v>plays</v>
      </c>
      <c r="S624" s="12">
        <f t="shared" si="38"/>
        <v>42463.81385416667</v>
      </c>
      <c r="T624" s="12">
        <f t="shared" si="39"/>
        <v>42494.165972222225</v>
      </c>
    </row>
    <row r="625" spans="1:20" ht="48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>E625/D625</f>
        <v>1.3118399999999999</v>
      </c>
      <c r="P625" s="7">
        <f>E625/L625</f>
        <v>26.591351351351353</v>
      </c>
      <c r="Q625" t="str">
        <f t="shared" si="36"/>
        <v>technology</v>
      </c>
      <c r="R625" t="str">
        <f t="shared" si="37"/>
        <v>space exploration</v>
      </c>
      <c r="S625" s="12">
        <f t="shared" si="38"/>
        <v>42689.74324074074</v>
      </c>
      <c r="T625" s="12">
        <f t="shared" si="39"/>
        <v>42734.74324074074</v>
      </c>
    </row>
    <row r="626" spans="1:20" ht="32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>E626/D626</f>
        <v>1.3116666666666668</v>
      </c>
      <c r="P626" s="7">
        <f>E626/L626</f>
        <v>41.421052631578945</v>
      </c>
      <c r="Q626" t="str">
        <f t="shared" si="36"/>
        <v>theater</v>
      </c>
      <c r="R626" t="str">
        <f t="shared" si="37"/>
        <v>plays</v>
      </c>
      <c r="S626" s="12">
        <f t="shared" si="38"/>
        <v>41891.665324074071</v>
      </c>
      <c r="T626" s="12">
        <f t="shared" si="39"/>
        <v>41913.166666666664</v>
      </c>
    </row>
    <row r="627" spans="1:20" ht="48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>E627/D627</f>
        <v>1.3101818181818181</v>
      </c>
      <c r="P627" s="7">
        <f>E627/L627</f>
        <v>96.08</v>
      </c>
      <c r="Q627" t="str">
        <f t="shared" si="36"/>
        <v>music</v>
      </c>
      <c r="R627" t="str">
        <f t="shared" si="37"/>
        <v>rock</v>
      </c>
      <c r="S627" s="12">
        <f t="shared" si="38"/>
        <v>41422.822824074072</v>
      </c>
      <c r="T627" s="12">
        <f t="shared" si="39"/>
        <v>41456.165972222225</v>
      </c>
    </row>
    <row r="628" spans="1:20" ht="48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>E628/D628</f>
        <v>1.3098000000000001</v>
      </c>
      <c r="P628" s="7">
        <f>E628/L628</f>
        <v>150.89861751152074</v>
      </c>
      <c r="Q628" t="str">
        <f t="shared" si="36"/>
        <v>film &amp; video</v>
      </c>
      <c r="R628" t="str">
        <f t="shared" si="37"/>
        <v>television</v>
      </c>
      <c r="S628" s="12">
        <f t="shared" si="38"/>
        <v>41754.047083333331</v>
      </c>
      <c r="T628" s="12">
        <f t="shared" si="39"/>
        <v>41784.957638888889</v>
      </c>
    </row>
    <row r="629" spans="1:20" ht="48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>E629/D629</f>
        <v>1.3083333333333333</v>
      </c>
      <c r="P629" s="7">
        <f>E629/L629</f>
        <v>112.14285714285714</v>
      </c>
      <c r="Q629" t="str">
        <f t="shared" si="36"/>
        <v>theater</v>
      </c>
      <c r="R629" t="str">
        <f t="shared" si="37"/>
        <v>musical</v>
      </c>
      <c r="S629" s="12">
        <f t="shared" si="38"/>
        <v>41806.669317129628</v>
      </c>
      <c r="T629" s="12">
        <f t="shared" si="39"/>
        <v>41835.208333333336</v>
      </c>
    </row>
    <row r="630" spans="1:20" ht="48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>E630/D630</f>
        <v>1.3076923076923077</v>
      </c>
      <c r="P630" s="7">
        <f>E630/L630</f>
        <v>65.384615384615387</v>
      </c>
      <c r="Q630" t="str">
        <f t="shared" si="36"/>
        <v>film &amp; video</v>
      </c>
      <c r="R630" t="str">
        <f t="shared" si="37"/>
        <v>shorts</v>
      </c>
      <c r="S630" s="12">
        <f t="shared" si="38"/>
        <v>41557.949687500004</v>
      </c>
      <c r="T630" s="12">
        <f t="shared" si="39"/>
        <v>41592.249305555553</v>
      </c>
    </row>
    <row r="631" spans="1:20" ht="48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>E631/D631</f>
        <v>1.3065</v>
      </c>
      <c r="P631" s="7">
        <f>E631/L631</f>
        <v>45.051724137931032</v>
      </c>
      <c r="Q631" t="str">
        <f t="shared" si="36"/>
        <v>film &amp; video</v>
      </c>
      <c r="R631" t="str">
        <f t="shared" si="37"/>
        <v>documentary</v>
      </c>
      <c r="S631" s="12">
        <f t="shared" si="38"/>
        <v>40757.889247685183</v>
      </c>
      <c r="T631" s="12">
        <f t="shared" si="39"/>
        <v>40802.889247685183</v>
      </c>
    </row>
    <row r="632" spans="1:20" ht="48" x14ac:dyDescent="0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>E632/D632</f>
        <v>1.3065</v>
      </c>
      <c r="P632" s="7">
        <f>E632/L632</f>
        <v>43.55</v>
      </c>
      <c r="Q632" t="str">
        <f t="shared" si="36"/>
        <v>publishing</v>
      </c>
      <c r="R632" t="str">
        <f t="shared" si="37"/>
        <v>nonfiction</v>
      </c>
      <c r="S632" s="12">
        <f t="shared" si="38"/>
        <v>41111.185891203706</v>
      </c>
      <c r="T632" s="12">
        <f t="shared" si="39"/>
        <v>41171.185891203706</v>
      </c>
    </row>
    <row r="633" spans="1:20" ht="48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>E633/D633</f>
        <v>1.3055555555555556</v>
      </c>
      <c r="P633" s="7">
        <f>E633/L633</f>
        <v>97.916666666666671</v>
      </c>
      <c r="Q633" t="str">
        <f t="shared" si="36"/>
        <v>theater</v>
      </c>
      <c r="R633" t="str">
        <f t="shared" si="37"/>
        <v>plays</v>
      </c>
      <c r="S633" s="12">
        <f t="shared" si="38"/>
        <v>41974.743148148147</v>
      </c>
      <c r="T633" s="12">
        <f t="shared" si="39"/>
        <v>42004.743148148147</v>
      </c>
    </row>
    <row r="634" spans="1:20" ht="48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>E634/D634</f>
        <v>1.3046153846153845</v>
      </c>
      <c r="P634" s="7">
        <f>E634/L634</f>
        <v>49.882352941176471</v>
      </c>
      <c r="Q634" t="str">
        <f t="shared" si="36"/>
        <v>film &amp; video</v>
      </c>
      <c r="R634" t="str">
        <f t="shared" si="37"/>
        <v>television</v>
      </c>
      <c r="S634" s="12">
        <f t="shared" si="38"/>
        <v>41841.321770833332</v>
      </c>
      <c r="T634" s="12">
        <f t="shared" si="39"/>
        <v>41856.321770833332</v>
      </c>
    </row>
    <row r="635" spans="1:20" ht="32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>E635/D635</f>
        <v>1.3045</v>
      </c>
      <c r="P635" s="7">
        <f>E635/L635</f>
        <v>37.271428571428572</v>
      </c>
      <c r="Q635" t="str">
        <f t="shared" si="36"/>
        <v>music</v>
      </c>
      <c r="R635" t="str">
        <f t="shared" si="37"/>
        <v>metal</v>
      </c>
      <c r="S635" s="12">
        <f t="shared" si="38"/>
        <v>42522.880243055552</v>
      </c>
      <c r="T635" s="12">
        <f t="shared" si="39"/>
        <v>42582.822916666672</v>
      </c>
    </row>
    <row r="636" spans="1:20" ht="48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>E636/D636</f>
        <v>1.3041666666666667</v>
      </c>
      <c r="P636" s="7">
        <f>E636/L636</f>
        <v>86.944444444444443</v>
      </c>
      <c r="Q636" t="str">
        <f t="shared" si="36"/>
        <v>theater</v>
      </c>
      <c r="R636" t="str">
        <f t="shared" si="37"/>
        <v>plays</v>
      </c>
      <c r="S636" s="12">
        <f t="shared" si="38"/>
        <v>42725.031180555554</v>
      </c>
      <c r="T636" s="12">
        <f t="shared" si="39"/>
        <v>42746.208333333328</v>
      </c>
    </row>
    <row r="637" spans="1:20" ht="48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>E637/D637</f>
        <v>1.303625</v>
      </c>
      <c r="P637" s="7">
        <f>E637/L637</f>
        <v>43.095041322314053</v>
      </c>
      <c r="Q637" t="str">
        <f t="shared" si="36"/>
        <v>technology</v>
      </c>
      <c r="R637" t="str">
        <f t="shared" si="37"/>
        <v>hardware</v>
      </c>
      <c r="S637" s="12">
        <f t="shared" si="38"/>
        <v>41604.022418981483</v>
      </c>
      <c r="T637" s="12">
        <f t="shared" si="39"/>
        <v>41634.022418981483</v>
      </c>
    </row>
    <row r="638" spans="1:20" ht="32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>E638/D638</f>
        <v>1.3033333333333332</v>
      </c>
      <c r="P638" s="7">
        <f>E638/L638</f>
        <v>51.719576719576722</v>
      </c>
      <c r="Q638" t="str">
        <f t="shared" si="36"/>
        <v>film &amp; video</v>
      </c>
      <c r="R638" t="str">
        <f t="shared" si="37"/>
        <v>documentary</v>
      </c>
      <c r="S638" s="12">
        <f t="shared" si="38"/>
        <v>40948.630196759259</v>
      </c>
      <c r="T638" s="12">
        <f t="shared" si="39"/>
        <v>40978.630196759259</v>
      </c>
    </row>
    <row r="639" spans="1:20" ht="48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>E639/D639</f>
        <v>1.3026666666666666</v>
      </c>
      <c r="P639" s="7">
        <f>E639/L639</f>
        <v>61.0625</v>
      </c>
      <c r="Q639" t="str">
        <f t="shared" si="36"/>
        <v>theater</v>
      </c>
      <c r="R639" t="str">
        <f t="shared" si="37"/>
        <v>plays</v>
      </c>
      <c r="S639" s="12">
        <f t="shared" si="38"/>
        <v>42566.604826388888</v>
      </c>
      <c r="T639" s="12">
        <f t="shared" si="39"/>
        <v>42596.604826388888</v>
      </c>
    </row>
    <row r="640" spans="1:20" ht="32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>E640/D640</f>
        <v>1.3026085714285716</v>
      </c>
      <c r="P640" s="7">
        <f>E640/L640</f>
        <v>42.214166666666671</v>
      </c>
      <c r="Q640" t="str">
        <f t="shared" si="36"/>
        <v>theater</v>
      </c>
      <c r="R640" t="str">
        <f t="shared" si="37"/>
        <v>plays</v>
      </c>
      <c r="S640" s="12">
        <f t="shared" si="38"/>
        <v>42566.441203703704</v>
      </c>
      <c r="T640" s="12">
        <f t="shared" si="39"/>
        <v>42582.458333333328</v>
      </c>
    </row>
    <row r="641" spans="1:20" ht="48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>E641/D641</f>
        <v>1.3025</v>
      </c>
      <c r="P641" s="7">
        <f>E641/L641</f>
        <v>24.421875</v>
      </c>
      <c r="Q641" t="str">
        <f t="shared" si="36"/>
        <v>publishing</v>
      </c>
      <c r="R641" t="str">
        <f t="shared" si="37"/>
        <v>nonfiction</v>
      </c>
      <c r="S641" s="12">
        <f t="shared" si="38"/>
        <v>42502.807627314818</v>
      </c>
      <c r="T641" s="12">
        <f t="shared" si="39"/>
        <v>42532.807627314818</v>
      </c>
    </row>
    <row r="642" spans="1:20" ht="48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>E642/D642</f>
        <v>1.3000180000000001</v>
      </c>
      <c r="P642" s="7">
        <f>E642/L642</f>
        <v>39.157168674698795</v>
      </c>
      <c r="Q642" t="str">
        <f t="shared" si="36"/>
        <v>music</v>
      </c>
      <c r="R642" t="str">
        <f t="shared" si="37"/>
        <v>electronic music</v>
      </c>
      <c r="S642" s="12">
        <f t="shared" si="38"/>
        <v>42555.166712962964</v>
      </c>
      <c r="T642" s="12">
        <f t="shared" si="39"/>
        <v>42587.165972222225</v>
      </c>
    </row>
    <row r="643" spans="1:20" ht="48" x14ac:dyDescent="0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>E643/D643</f>
        <v>1.3</v>
      </c>
      <c r="P643" s="7">
        <f>E643/L643</f>
        <v>23.636363636363637</v>
      </c>
      <c r="Q643" t="str">
        <f t="shared" ref="Q643:Q706" si="40">LEFT(N643, SEARCH("/",N643)-1)</f>
        <v>theater</v>
      </c>
      <c r="R643" t="str">
        <f t="shared" ref="R643:R706" si="41">RIGHT(N643,LEN(N643)-SEARCH("/",N643,1))</f>
        <v>plays</v>
      </c>
      <c r="S643" s="12">
        <f t="shared" ref="S643:S706" si="42">(((J643/60)/60)/24)+DATE(1970,1,1)</f>
        <v>42023.634976851856</v>
      </c>
      <c r="T643" s="12">
        <f t="shared" ref="T643:T706" si="43">(((I643/60)/60)/24)+DATE(1970,1,1)</f>
        <v>42063.634976851856</v>
      </c>
    </row>
    <row r="644" spans="1:20" ht="16" x14ac:dyDescent="0.2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>E644/D644</f>
        <v>1.3</v>
      </c>
      <c r="P644" s="7">
        <f>E644/L644</f>
        <v>38.235294117647058</v>
      </c>
      <c r="Q644" t="str">
        <f t="shared" si="40"/>
        <v>theater</v>
      </c>
      <c r="R644" t="str">
        <f t="shared" si="41"/>
        <v>plays</v>
      </c>
      <c r="S644" s="12">
        <f t="shared" si="42"/>
        <v>41915.437210648146</v>
      </c>
      <c r="T644" s="12">
        <f t="shared" si="43"/>
        <v>41945.478877314818</v>
      </c>
    </row>
    <row r="645" spans="1:20" ht="48" x14ac:dyDescent="0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>E645/D645</f>
        <v>1.3</v>
      </c>
      <c r="P645" s="7">
        <f>E645/L645</f>
        <v>50</v>
      </c>
      <c r="Q645" t="str">
        <f t="shared" si="40"/>
        <v>theater</v>
      </c>
      <c r="R645" t="str">
        <f t="shared" si="41"/>
        <v>plays</v>
      </c>
      <c r="S645" s="12">
        <f t="shared" si="42"/>
        <v>42053.106111111112</v>
      </c>
      <c r="T645" s="12">
        <f t="shared" si="43"/>
        <v>42112.025694444441</v>
      </c>
    </row>
    <row r="646" spans="1:20" ht="48" x14ac:dyDescent="0.2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>E646/D646</f>
        <v>1.3</v>
      </c>
      <c r="P646" s="7">
        <f>E646/L646</f>
        <v>46.428571428571431</v>
      </c>
      <c r="Q646" t="str">
        <f t="shared" si="40"/>
        <v>theater</v>
      </c>
      <c r="R646" t="str">
        <f t="shared" si="41"/>
        <v>plays</v>
      </c>
      <c r="S646" s="12">
        <f t="shared" si="42"/>
        <v>42053.733078703706</v>
      </c>
      <c r="T646" s="12">
        <f t="shared" si="43"/>
        <v>42063.207638888889</v>
      </c>
    </row>
    <row r="647" spans="1:20" ht="48" x14ac:dyDescent="0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>E647/D647</f>
        <v>1.3</v>
      </c>
      <c r="P647" s="7">
        <f>E647/L647</f>
        <v>16.25</v>
      </c>
      <c r="Q647" t="str">
        <f t="shared" si="40"/>
        <v>theater</v>
      </c>
      <c r="R647" t="str">
        <f t="shared" si="41"/>
        <v>plays</v>
      </c>
      <c r="S647" s="12">
        <f t="shared" si="42"/>
        <v>42662.021539351852</v>
      </c>
      <c r="T647" s="12">
        <f t="shared" si="43"/>
        <v>42676.021539351852</v>
      </c>
    </row>
    <row r="648" spans="1:20" ht="48" x14ac:dyDescent="0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>E648/D648</f>
        <v>1.3</v>
      </c>
      <c r="P648" s="7">
        <f>E648/L648</f>
        <v>28.888888888888889</v>
      </c>
      <c r="Q648" t="str">
        <f t="shared" si="40"/>
        <v>theater</v>
      </c>
      <c r="R648" t="str">
        <f t="shared" si="41"/>
        <v>plays</v>
      </c>
      <c r="S648" s="12">
        <f t="shared" si="42"/>
        <v>42093.786840277782</v>
      </c>
      <c r="T648" s="12">
        <f t="shared" si="43"/>
        <v>42120.26944444445</v>
      </c>
    </row>
    <row r="649" spans="1:20" ht="32" x14ac:dyDescent="0.2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>E649/D649</f>
        <v>1.3</v>
      </c>
      <c r="P649" s="7">
        <f>E649/L649</f>
        <v>3.25</v>
      </c>
      <c r="Q649" t="str">
        <f t="shared" si="40"/>
        <v>theater</v>
      </c>
      <c r="R649" t="str">
        <f t="shared" si="41"/>
        <v>plays</v>
      </c>
      <c r="S649" s="12">
        <f t="shared" si="42"/>
        <v>42628.849120370374</v>
      </c>
      <c r="T649" s="12">
        <f t="shared" si="43"/>
        <v>42656.849120370374</v>
      </c>
    </row>
    <row r="650" spans="1:20" ht="32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>E650/D650</f>
        <v>1.29948</v>
      </c>
      <c r="P650" s="7">
        <f>E650/L650</f>
        <v>358.97237569060775</v>
      </c>
      <c r="Q650" t="str">
        <f t="shared" si="40"/>
        <v>photography</v>
      </c>
      <c r="R650" t="str">
        <f t="shared" si="41"/>
        <v>photobooks</v>
      </c>
      <c r="S650" s="12">
        <f t="shared" si="42"/>
        <v>42219.950729166667</v>
      </c>
      <c r="T650" s="12">
        <f t="shared" si="43"/>
        <v>42249.950729166667</v>
      </c>
    </row>
    <row r="651" spans="1:20" ht="48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>E651/D651</f>
        <v>1.2963636363636364</v>
      </c>
      <c r="P651" s="7">
        <f>E651/L651</f>
        <v>25.464285714285715</v>
      </c>
      <c r="Q651" t="str">
        <f t="shared" si="40"/>
        <v>theater</v>
      </c>
      <c r="R651" t="str">
        <f t="shared" si="41"/>
        <v>musical</v>
      </c>
      <c r="S651" s="12">
        <f t="shared" si="42"/>
        <v>42445.866979166662</v>
      </c>
      <c r="T651" s="12">
        <f t="shared" si="43"/>
        <v>42475.866979166662</v>
      </c>
    </row>
    <row r="652" spans="1:20" ht="48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>E652/D652</f>
        <v>1.2949999999999999</v>
      </c>
      <c r="P652" s="7">
        <f>E652/L652</f>
        <v>28</v>
      </c>
      <c r="Q652" t="str">
        <f t="shared" si="40"/>
        <v>music</v>
      </c>
      <c r="R652" t="str">
        <f t="shared" si="41"/>
        <v>indie rock</v>
      </c>
      <c r="S652" s="12">
        <f t="shared" si="42"/>
        <v>41394.074467592596</v>
      </c>
      <c r="T652" s="12">
        <f t="shared" si="43"/>
        <v>41425</v>
      </c>
    </row>
    <row r="653" spans="1:20" ht="48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>E653/D653</f>
        <v>1.2946666666666666</v>
      </c>
      <c r="P653" s="7">
        <f>E653/L653</f>
        <v>60.6875</v>
      </c>
      <c r="Q653" t="str">
        <f t="shared" si="40"/>
        <v>theater</v>
      </c>
      <c r="R653" t="str">
        <f t="shared" si="41"/>
        <v>plays</v>
      </c>
      <c r="S653" s="12">
        <f t="shared" si="42"/>
        <v>41922.640590277777</v>
      </c>
      <c r="T653" s="12">
        <f t="shared" si="43"/>
        <v>41932.249305555553</v>
      </c>
    </row>
    <row r="654" spans="1:20" ht="48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>E654/D654</f>
        <v>1.2912912912912913</v>
      </c>
      <c r="P654" s="7">
        <f>E654/L654</f>
        <v>30.714285714285715</v>
      </c>
      <c r="Q654" t="str">
        <f t="shared" si="40"/>
        <v>theater</v>
      </c>
      <c r="R654" t="str">
        <f t="shared" si="41"/>
        <v>plays</v>
      </c>
      <c r="S654" s="12">
        <f t="shared" si="42"/>
        <v>42309.191307870366</v>
      </c>
      <c r="T654" s="12">
        <f t="shared" si="43"/>
        <v>42338.9375</v>
      </c>
    </row>
    <row r="655" spans="1:20" ht="48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>E655/D655</f>
        <v>1.2904</v>
      </c>
      <c r="P655" s="7">
        <f>E655/L655</f>
        <v>38.867469879518069</v>
      </c>
      <c r="Q655" t="str">
        <f t="shared" si="40"/>
        <v>photography</v>
      </c>
      <c r="R655" t="str">
        <f t="shared" si="41"/>
        <v>photobooks</v>
      </c>
      <c r="S655" s="12">
        <f t="shared" si="42"/>
        <v>42318.950173611112</v>
      </c>
      <c r="T655" s="12">
        <f t="shared" si="43"/>
        <v>42335.041666666672</v>
      </c>
    </row>
    <row r="656" spans="1:20" ht="32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>E656/D656</f>
        <v>1.29</v>
      </c>
      <c r="P656" s="7">
        <f>E656/L656</f>
        <v>43</v>
      </c>
      <c r="Q656" t="str">
        <f t="shared" si="40"/>
        <v>theater</v>
      </c>
      <c r="R656" t="str">
        <f t="shared" si="41"/>
        <v>musical</v>
      </c>
      <c r="S656" s="12">
        <f t="shared" si="42"/>
        <v>41877.886620370373</v>
      </c>
      <c r="T656" s="12">
        <f t="shared" si="43"/>
        <v>41907.886620370373</v>
      </c>
    </row>
    <row r="657" spans="1:20" ht="48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>E657/D657</f>
        <v>1.2895348837209302</v>
      </c>
      <c r="P657" s="7">
        <f>E657/L657</f>
        <v>128.95348837209303</v>
      </c>
      <c r="Q657" t="str">
        <f t="shared" si="40"/>
        <v>film &amp; video</v>
      </c>
      <c r="R657" t="str">
        <f t="shared" si="41"/>
        <v>television</v>
      </c>
      <c r="S657" s="12">
        <f t="shared" si="42"/>
        <v>42496.968935185185</v>
      </c>
      <c r="T657" s="12">
        <f t="shared" si="43"/>
        <v>42517.968935185185</v>
      </c>
    </row>
    <row r="658" spans="1:20" ht="48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>E658/D658</f>
        <v>1.28925</v>
      </c>
      <c r="P658" s="7">
        <f>E658/L658</f>
        <v>53.164948453608247</v>
      </c>
      <c r="Q658" t="str">
        <f t="shared" si="40"/>
        <v>theater</v>
      </c>
      <c r="R658" t="str">
        <f t="shared" si="41"/>
        <v>spaces</v>
      </c>
      <c r="S658" s="12">
        <f t="shared" si="42"/>
        <v>42225.559675925921</v>
      </c>
      <c r="T658" s="12">
        <f t="shared" si="43"/>
        <v>42270.559675925921</v>
      </c>
    </row>
    <row r="659" spans="1:20" ht="48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>E659/D659</f>
        <v>1.2891666666666666</v>
      </c>
      <c r="P659" s="7">
        <f>E659/L659</f>
        <v>64.458333333333329</v>
      </c>
      <c r="Q659" t="str">
        <f t="shared" si="40"/>
        <v>theater</v>
      </c>
      <c r="R659" t="str">
        <f t="shared" si="41"/>
        <v>musical</v>
      </c>
      <c r="S659" s="12">
        <f t="shared" si="42"/>
        <v>42420.140277777777</v>
      </c>
      <c r="T659" s="12">
        <f t="shared" si="43"/>
        <v>42444.666666666672</v>
      </c>
    </row>
    <row r="660" spans="1:20" ht="48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>E660/D660</f>
        <v>1.2875000000000001</v>
      </c>
      <c r="P660" s="7">
        <f>E660/L660</f>
        <v>64.375</v>
      </c>
      <c r="Q660" t="str">
        <f t="shared" si="40"/>
        <v>theater</v>
      </c>
      <c r="R660" t="str">
        <f t="shared" si="41"/>
        <v>plays</v>
      </c>
      <c r="S660" s="12">
        <f t="shared" si="42"/>
        <v>41876.815787037034</v>
      </c>
      <c r="T660" s="12">
        <f t="shared" si="43"/>
        <v>41894.815787037034</v>
      </c>
    </row>
    <row r="661" spans="1:20" ht="48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>E661/D661</f>
        <v>1.2869999999999999</v>
      </c>
      <c r="P661" s="7">
        <f>E661/L661</f>
        <v>99.382239382239376</v>
      </c>
      <c r="Q661" t="str">
        <f t="shared" si="40"/>
        <v>music</v>
      </c>
      <c r="R661" t="str">
        <f t="shared" si="41"/>
        <v>indie rock</v>
      </c>
      <c r="S661" s="12">
        <f t="shared" si="42"/>
        <v>41348.168287037035</v>
      </c>
      <c r="T661" s="12">
        <f t="shared" si="43"/>
        <v>41393.168287037035</v>
      </c>
    </row>
    <row r="662" spans="1:20" ht="48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>E662/D662</f>
        <v>1.2845</v>
      </c>
      <c r="P662" s="7">
        <f>E662/L662</f>
        <v>30.951807228915662</v>
      </c>
      <c r="Q662" t="str">
        <f t="shared" si="40"/>
        <v>theater</v>
      </c>
      <c r="R662" t="str">
        <f t="shared" si="41"/>
        <v>plays</v>
      </c>
      <c r="S662" s="12">
        <f t="shared" si="42"/>
        <v>42571.420601851853</v>
      </c>
      <c r="T662" s="12">
        <f t="shared" si="43"/>
        <v>42599.420601851853</v>
      </c>
    </row>
    <row r="663" spans="1:20" ht="48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>E663/D663</f>
        <v>1.2840666000000001</v>
      </c>
      <c r="P663" s="7">
        <f>E663/L663</f>
        <v>244.11912547528519</v>
      </c>
      <c r="Q663" t="str">
        <f t="shared" si="40"/>
        <v>technology</v>
      </c>
      <c r="R663" t="str">
        <f t="shared" si="41"/>
        <v>hardware</v>
      </c>
      <c r="S663" s="12">
        <f t="shared" si="42"/>
        <v>42340.972118055557</v>
      </c>
      <c r="T663" s="12">
        <f t="shared" si="43"/>
        <v>42371.972118055557</v>
      </c>
    </row>
    <row r="664" spans="1:20" ht="48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>E664/D664</f>
        <v>1.2833333333333334</v>
      </c>
      <c r="P664" s="7">
        <f>E664/L664</f>
        <v>27.5</v>
      </c>
      <c r="Q664" t="str">
        <f t="shared" si="40"/>
        <v>theater</v>
      </c>
      <c r="R664" t="str">
        <f t="shared" si="41"/>
        <v>plays</v>
      </c>
      <c r="S664" s="12">
        <f t="shared" si="42"/>
        <v>42535.97865740741</v>
      </c>
      <c r="T664" s="12">
        <f t="shared" si="43"/>
        <v>42595.97865740741</v>
      </c>
    </row>
    <row r="665" spans="1:20" ht="48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>E665/D665</f>
        <v>1.2829999999999999</v>
      </c>
      <c r="P665" s="7">
        <f>E665/L665</f>
        <v>183.28571428571428</v>
      </c>
      <c r="Q665" t="str">
        <f t="shared" si="40"/>
        <v>film &amp; video</v>
      </c>
      <c r="R665" t="str">
        <f t="shared" si="41"/>
        <v>documentary</v>
      </c>
      <c r="S665" s="12">
        <f t="shared" si="42"/>
        <v>42113.981446759266</v>
      </c>
      <c r="T665" s="12">
        <f t="shared" si="43"/>
        <v>42173.981446759266</v>
      </c>
    </row>
    <row r="666" spans="1:20" ht="48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>E666/D666</f>
        <v>1.282</v>
      </c>
      <c r="P666" s="7">
        <f>E666/L666</f>
        <v>21.366666666666667</v>
      </c>
      <c r="Q666" t="str">
        <f t="shared" si="40"/>
        <v>music</v>
      </c>
      <c r="R666" t="str">
        <f t="shared" si="41"/>
        <v>electronic music</v>
      </c>
      <c r="S666" s="12">
        <f t="shared" si="42"/>
        <v>42692.109328703707</v>
      </c>
      <c r="T666" s="12">
        <f t="shared" si="43"/>
        <v>42717.332638888889</v>
      </c>
    </row>
    <row r="667" spans="1:20" ht="48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>E667/D667</f>
        <v>1.2809523809523808</v>
      </c>
      <c r="P667" s="7">
        <f>E667/L667</f>
        <v>45.593220338983052</v>
      </c>
      <c r="Q667" t="str">
        <f t="shared" si="40"/>
        <v>music</v>
      </c>
      <c r="R667" t="str">
        <f t="shared" si="41"/>
        <v>pop</v>
      </c>
      <c r="S667" s="12">
        <f t="shared" si="42"/>
        <v>42039.878379629634</v>
      </c>
      <c r="T667" s="12">
        <f t="shared" si="43"/>
        <v>42069.878379629634</v>
      </c>
    </row>
    <row r="668" spans="1:20" ht="48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>E668/D668</f>
        <v>1.2806</v>
      </c>
      <c r="P668" s="7">
        <f>E668/L668</f>
        <v>72.76136363636364</v>
      </c>
      <c r="Q668" t="str">
        <f t="shared" si="40"/>
        <v>theater</v>
      </c>
      <c r="R668" t="str">
        <f t="shared" si="41"/>
        <v>plays</v>
      </c>
      <c r="S668" s="12">
        <f t="shared" si="42"/>
        <v>42144.573807870373</v>
      </c>
      <c r="T668" s="12">
        <f t="shared" si="43"/>
        <v>42166.165972222225</v>
      </c>
    </row>
    <row r="669" spans="1:20" ht="32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>E669/D669</f>
        <v>1.2802667999999999</v>
      </c>
      <c r="P669" s="7">
        <f>E669/L669</f>
        <v>75.133028169014082</v>
      </c>
      <c r="Q669" t="str">
        <f t="shared" si="40"/>
        <v>games</v>
      </c>
      <c r="R669" t="str">
        <f t="shared" si="41"/>
        <v>tabletop games</v>
      </c>
      <c r="S669" s="12">
        <f t="shared" si="42"/>
        <v>41572.958495370374</v>
      </c>
      <c r="T669" s="12">
        <f t="shared" si="43"/>
        <v>41609.168055555558</v>
      </c>
    </row>
    <row r="670" spans="1:20" ht="48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>E670/D670</f>
        <v>1.2801818181818181</v>
      </c>
      <c r="P670" s="7">
        <f>E670/L670</f>
        <v>118.33613445378151</v>
      </c>
      <c r="Q670" t="str">
        <f t="shared" si="40"/>
        <v>film &amp; video</v>
      </c>
      <c r="R670" t="str">
        <f t="shared" si="41"/>
        <v>television</v>
      </c>
      <c r="S670" s="12">
        <f t="shared" si="42"/>
        <v>42196.928668981483</v>
      </c>
      <c r="T670" s="12">
        <f t="shared" si="43"/>
        <v>42226.928668981483</v>
      </c>
    </row>
    <row r="671" spans="1:20" ht="48" x14ac:dyDescent="0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>E671/D671</f>
        <v>1.28</v>
      </c>
      <c r="P671" s="7">
        <f>E671/L671</f>
        <v>492.30769230769232</v>
      </c>
      <c r="Q671" t="str">
        <f t="shared" si="40"/>
        <v>publishing</v>
      </c>
      <c r="R671" t="str">
        <f t="shared" si="41"/>
        <v>nonfiction</v>
      </c>
      <c r="S671" s="12">
        <f t="shared" si="42"/>
        <v>42019.590173611112</v>
      </c>
      <c r="T671" s="12">
        <f t="shared" si="43"/>
        <v>42049.590173611112</v>
      </c>
    </row>
    <row r="672" spans="1:20" ht="48" x14ac:dyDescent="0.2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>E672/D672</f>
        <v>1.28</v>
      </c>
      <c r="P672" s="7">
        <f>E672/L672</f>
        <v>37.647058823529413</v>
      </c>
      <c r="Q672" t="str">
        <f t="shared" si="40"/>
        <v>music</v>
      </c>
      <c r="R672" t="str">
        <f t="shared" si="41"/>
        <v>indie rock</v>
      </c>
      <c r="S672" s="12">
        <f t="shared" si="42"/>
        <v>40893.992962962962</v>
      </c>
      <c r="T672" s="12">
        <f t="shared" si="43"/>
        <v>40933.992962962962</v>
      </c>
    </row>
    <row r="673" spans="1:20" ht="48" x14ac:dyDescent="0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>E673/D673</f>
        <v>1.28</v>
      </c>
      <c r="P673" s="7">
        <f>E673/L673</f>
        <v>37.647058823529413</v>
      </c>
      <c r="Q673" t="str">
        <f t="shared" si="40"/>
        <v>theater</v>
      </c>
      <c r="R673" t="str">
        <f t="shared" si="41"/>
        <v>musical</v>
      </c>
      <c r="S673" s="12">
        <f t="shared" si="42"/>
        <v>41912.650729166664</v>
      </c>
      <c r="T673" s="12">
        <f t="shared" si="43"/>
        <v>41925.207638888889</v>
      </c>
    </row>
    <row r="674" spans="1:20" ht="48" x14ac:dyDescent="0.2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>E674/D674</f>
        <v>1.28</v>
      </c>
      <c r="P674" s="7">
        <f>E674/L674</f>
        <v>51.891891891891895</v>
      </c>
      <c r="Q674" t="str">
        <f t="shared" si="40"/>
        <v>theater</v>
      </c>
      <c r="R674" t="str">
        <f t="shared" si="41"/>
        <v>spaces</v>
      </c>
      <c r="S674" s="12">
        <f t="shared" si="42"/>
        <v>42253.688043981485</v>
      </c>
      <c r="T674" s="12">
        <f t="shared" si="43"/>
        <v>42283.688043981485</v>
      </c>
    </row>
    <row r="675" spans="1:20" ht="48" x14ac:dyDescent="0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>E675/D675</f>
        <v>1.28</v>
      </c>
      <c r="P675" s="7">
        <f>E675/L675</f>
        <v>60.952380952380949</v>
      </c>
      <c r="Q675" t="str">
        <f t="shared" si="40"/>
        <v>theater</v>
      </c>
      <c r="R675" t="str">
        <f t="shared" si="41"/>
        <v>plays</v>
      </c>
      <c r="S675" s="12">
        <f t="shared" si="42"/>
        <v>42590.90425925926</v>
      </c>
      <c r="T675" s="12">
        <f t="shared" si="43"/>
        <v>42606.90425925926</v>
      </c>
    </row>
    <row r="676" spans="1:20" ht="16" x14ac:dyDescent="0.2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>E676/D676</f>
        <v>1.28</v>
      </c>
      <c r="P676" s="7">
        <f>E676/L676</f>
        <v>49.230769230769234</v>
      </c>
      <c r="Q676" t="str">
        <f t="shared" si="40"/>
        <v>theater</v>
      </c>
      <c r="R676" t="str">
        <f t="shared" si="41"/>
        <v>plays</v>
      </c>
      <c r="S676" s="12">
        <f t="shared" si="42"/>
        <v>42521.654328703706</v>
      </c>
      <c r="T676" s="12">
        <f t="shared" si="43"/>
        <v>42551.654328703706</v>
      </c>
    </row>
    <row r="677" spans="1:20" ht="32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>E677/D677</f>
        <v>1.2796000000000001</v>
      </c>
      <c r="P677" s="7">
        <f>E677/L677</f>
        <v>186.80291970802921</v>
      </c>
      <c r="Q677" t="str">
        <f t="shared" si="40"/>
        <v>theater</v>
      </c>
      <c r="R677" t="str">
        <f t="shared" si="41"/>
        <v>plays</v>
      </c>
      <c r="S677" s="12">
        <f t="shared" si="42"/>
        <v>42020.700567129628</v>
      </c>
      <c r="T677" s="12">
        <f t="shared" si="43"/>
        <v>42065.207638888889</v>
      </c>
    </row>
    <row r="678" spans="1:20" ht="48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>E678/D678</f>
        <v>1.2795000000000001</v>
      </c>
      <c r="P678" s="7">
        <f>E678/L678</f>
        <v>90.744680851063833</v>
      </c>
      <c r="Q678" t="str">
        <f t="shared" si="40"/>
        <v>theater</v>
      </c>
      <c r="R678" t="str">
        <f t="shared" si="41"/>
        <v>plays</v>
      </c>
      <c r="S678" s="12">
        <f t="shared" si="42"/>
        <v>42158.065694444449</v>
      </c>
      <c r="T678" s="12">
        <f t="shared" si="43"/>
        <v>42201</v>
      </c>
    </row>
    <row r="679" spans="1:20" ht="48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>E679/D679</f>
        <v>1.2786666666666666</v>
      </c>
      <c r="P679" s="7">
        <f>E679/L679</f>
        <v>34.25</v>
      </c>
      <c r="Q679" t="str">
        <f t="shared" si="40"/>
        <v>theater</v>
      </c>
      <c r="R679" t="str">
        <f t="shared" si="41"/>
        <v>plays</v>
      </c>
      <c r="S679" s="12">
        <f t="shared" si="42"/>
        <v>41781.855092592588</v>
      </c>
      <c r="T679" s="12">
        <f t="shared" si="43"/>
        <v>41811.855092592588</v>
      </c>
    </row>
    <row r="680" spans="1:20" ht="32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>E680/D680</f>
        <v>1.2782222222222221</v>
      </c>
      <c r="P680" s="7">
        <f>E680/L680</f>
        <v>57.52</v>
      </c>
      <c r="Q680" t="str">
        <f t="shared" si="40"/>
        <v>theater</v>
      </c>
      <c r="R680" t="str">
        <f t="shared" si="41"/>
        <v>plays</v>
      </c>
      <c r="S680" s="12">
        <f t="shared" si="42"/>
        <v>42590.472685185188</v>
      </c>
      <c r="T680" s="12">
        <f t="shared" si="43"/>
        <v>42620.472685185188</v>
      </c>
    </row>
    <row r="681" spans="1:20" ht="48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>E681/D681</f>
        <v>1.278</v>
      </c>
      <c r="P681" s="7">
        <f>E681/L681</f>
        <v>29.045454545454547</v>
      </c>
      <c r="Q681" t="str">
        <f t="shared" si="40"/>
        <v>theater</v>
      </c>
      <c r="R681" t="str">
        <f t="shared" si="41"/>
        <v>plays</v>
      </c>
      <c r="S681" s="12">
        <f t="shared" si="42"/>
        <v>42789.462430555555</v>
      </c>
      <c r="T681" s="12">
        <f t="shared" si="43"/>
        <v>42825.957638888889</v>
      </c>
    </row>
    <row r="682" spans="1:20" ht="48" x14ac:dyDescent="0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>E682/D682</f>
        <v>1.2775000000000001</v>
      </c>
      <c r="P682" s="7">
        <f>E682/L682</f>
        <v>117.92307692307692</v>
      </c>
      <c r="Q682" t="str">
        <f t="shared" si="40"/>
        <v>film &amp; video</v>
      </c>
      <c r="R682" t="str">
        <f t="shared" si="41"/>
        <v>shorts</v>
      </c>
      <c r="S682" s="12">
        <f t="shared" si="42"/>
        <v>40505.131168981483</v>
      </c>
      <c r="T682" s="12">
        <f t="shared" si="43"/>
        <v>40535.131168981483</v>
      </c>
    </row>
    <row r="683" spans="1:20" ht="48" x14ac:dyDescent="0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>E683/D683</f>
        <v>1.2775000000000001</v>
      </c>
      <c r="P683" s="7">
        <f>E683/L683</f>
        <v>38.712121212121211</v>
      </c>
      <c r="Q683" t="str">
        <f t="shared" si="40"/>
        <v>theater</v>
      </c>
      <c r="R683" t="str">
        <f t="shared" si="41"/>
        <v>plays</v>
      </c>
      <c r="S683" s="12">
        <f t="shared" si="42"/>
        <v>42149.940416666665</v>
      </c>
      <c r="T683" s="12">
        <f t="shared" si="43"/>
        <v>42179.940416666665</v>
      </c>
    </row>
    <row r="684" spans="1:20" ht="32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>E684/D684</f>
        <v>1.2774000000000001</v>
      </c>
      <c r="P684" s="7">
        <f>E684/L684</f>
        <v>63.87</v>
      </c>
      <c r="Q684" t="str">
        <f t="shared" si="40"/>
        <v>technology</v>
      </c>
      <c r="R684" t="str">
        <f t="shared" si="41"/>
        <v>space exploration</v>
      </c>
      <c r="S684" s="12">
        <f t="shared" si="42"/>
        <v>42108.538449074069</v>
      </c>
      <c r="T684" s="12">
        <f t="shared" si="43"/>
        <v>42138.538449074069</v>
      </c>
    </row>
    <row r="685" spans="1:20" ht="48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>E685/D685</f>
        <v>1.2757571428571428</v>
      </c>
      <c r="P685" s="7">
        <f>E685/L685</f>
        <v>37.209583333333335</v>
      </c>
      <c r="Q685" t="str">
        <f t="shared" si="40"/>
        <v>theater</v>
      </c>
      <c r="R685" t="str">
        <f t="shared" si="41"/>
        <v>plays</v>
      </c>
      <c r="S685" s="12">
        <f t="shared" si="42"/>
        <v>42693.742604166662</v>
      </c>
      <c r="T685" s="12">
        <f t="shared" si="43"/>
        <v>42718.742604166662</v>
      </c>
    </row>
    <row r="686" spans="1:20" ht="48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>E686/D686</f>
        <v>1.2753666666666665</v>
      </c>
      <c r="P686" s="7">
        <f>E686/L686</f>
        <v>45.548809523809524</v>
      </c>
      <c r="Q686" t="str">
        <f t="shared" si="40"/>
        <v>music</v>
      </c>
      <c r="R686" t="str">
        <f t="shared" si="41"/>
        <v>indie rock</v>
      </c>
      <c r="S686" s="12">
        <f t="shared" si="42"/>
        <v>41036.946469907409</v>
      </c>
      <c r="T686" s="12">
        <f t="shared" si="43"/>
        <v>41066.946469907409</v>
      </c>
    </row>
    <row r="687" spans="1:20" ht="48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>E687/D687</f>
        <v>1.2749999999999999</v>
      </c>
      <c r="P687" s="7">
        <f>E687/L687</f>
        <v>129.1139240506329</v>
      </c>
      <c r="Q687" t="str">
        <f t="shared" si="40"/>
        <v>music</v>
      </c>
      <c r="R687" t="str">
        <f t="shared" si="41"/>
        <v>indie rock</v>
      </c>
      <c r="S687" s="12">
        <f t="shared" si="42"/>
        <v>41257.950381944444</v>
      </c>
      <c r="T687" s="12">
        <f t="shared" si="43"/>
        <v>41287.950381944444</v>
      </c>
    </row>
    <row r="688" spans="1:20" ht="48" x14ac:dyDescent="0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>E688/D688</f>
        <v>1.2749999999999999</v>
      </c>
      <c r="P688" s="7">
        <f>E688/L688</f>
        <v>47.222222222222221</v>
      </c>
      <c r="Q688" t="str">
        <f t="shared" si="40"/>
        <v>theater</v>
      </c>
      <c r="R688" t="str">
        <f t="shared" si="41"/>
        <v>plays</v>
      </c>
      <c r="S688" s="12">
        <f t="shared" si="42"/>
        <v>42443.802361111113</v>
      </c>
      <c r="T688" s="12">
        <f t="shared" si="43"/>
        <v>42473.802361111113</v>
      </c>
    </row>
    <row r="689" spans="1:20" ht="48" x14ac:dyDescent="0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>E689/D689</f>
        <v>1.2749999999999999</v>
      </c>
      <c r="P689" s="7">
        <f>E689/L689</f>
        <v>82.258064516129039</v>
      </c>
      <c r="Q689" t="str">
        <f t="shared" si="40"/>
        <v>theater</v>
      </c>
      <c r="R689" t="str">
        <f t="shared" si="41"/>
        <v>plays</v>
      </c>
      <c r="S689" s="12">
        <f t="shared" si="42"/>
        <v>42125.647534722222</v>
      </c>
      <c r="T689" s="12">
        <f t="shared" si="43"/>
        <v>42150.647534722222</v>
      </c>
    </row>
    <row r="690" spans="1:20" ht="48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>E690/D690</f>
        <v>1.2734117647058822</v>
      </c>
      <c r="P690" s="7">
        <f>E690/L690</f>
        <v>44.912863070539416</v>
      </c>
      <c r="Q690" t="str">
        <f t="shared" si="40"/>
        <v>film &amp; video</v>
      </c>
      <c r="R690" t="str">
        <f t="shared" si="41"/>
        <v>documentary</v>
      </c>
      <c r="S690" s="12">
        <f t="shared" si="42"/>
        <v>42427.964745370366</v>
      </c>
      <c r="T690" s="12">
        <f t="shared" si="43"/>
        <v>42467.923078703709</v>
      </c>
    </row>
    <row r="691" spans="1:20" ht="32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>E691/D691</f>
        <v>1.273042</v>
      </c>
      <c r="P691" s="7">
        <f>E691/L691</f>
        <v>69.56513661202186</v>
      </c>
      <c r="Q691" t="str">
        <f t="shared" si="40"/>
        <v>theater</v>
      </c>
      <c r="R691" t="str">
        <f t="shared" si="41"/>
        <v>plays</v>
      </c>
      <c r="S691" s="12">
        <f t="shared" si="42"/>
        <v>41871.755694444444</v>
      </c>
      <c r="T691" s="12">
        <f t="shared" si="43"/>
        <v>41901.755694444444</v>
      </c>
    </row>
    <row r="692" spans="1:20" ht="48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>E692/D692</f>
        <v>1.2729999999999999</v>
      </c>
      <c r="P692" s="7">
        <f>E692/L692</f>
        <v>45.464285714285715</v>
      </c>
      <c r="Q692" t="str">
        <f t="shared" si="40"/>
        <v>music</v>
      </c>
      <c r="R692" t="str">
        <f t="shared" si="41"/>
        <v>rock</v>
      </c>
      <c r="S692" s="12">
        <f t="shared" si="42"/>
        <v>40679.743067129632</v>
      </c>
      <c r="T692" s="12">
        <f t="shared" si="43"/>
        <v>40694.75277777778</v>
      </c>
    </row>
    <row r="693" spans="1:20" ht="48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>E693/D693</f>
        <v>1.2725</v>
      </c>
      <c r="P693" s="7">
        <f>E693/L693</f>
        <v>72.714285714285708</v>
      </c>
      <c r="Q693" t="str">
        <f t="shared" si="40"/>
        <v>theater</v>
      </c>
      <c r="R693" t="str">
        <f t="shared" si="41"/>
        <v>plays</v>
      </c>
      <c r="S693" s="12">
        <f t="shared" si="42"/>
        <v>41988.829942129625</v>
      </c>
      <c r="T693" s="12">
        <f t="shared" si="43"/>
        <v>42046.207638888889</v>
      </c>
    </row>
    <row r="694" spans="1:20" ht="48" x14ac:dyDescent="0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>E694/D694</f>
        <v>1.272</v>
      </c>
      <c r="P694" s="7">
        <f>E694/L694</f>
        <v>37.411764705882355</v>
      </c>
      <c r="Q694" t="str">
        <f t="shared" si="40"/>
        <v>film &amp; video</v>
      </c>
      <c r="R694" t="str">
        <f t="shared" si="41"/>
        <v>shorts</v>
      </c>
      <c r="S694" s="12">
        <f t="shared" si="42"/>
        <v>40730.896354166667</v>
      </c>
      <c r="T694" s="12">
        <f t="shared" si="43"/>
        <v>40790.896354166667</v>
      </c>
    </row>
    <row r="695" spans="1:20" ht="48" x14ac:dyDescent="0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>E695/D695</f>
        <v>1.272</v>
      </c>
      <c r="P695" s="7">
        <f>E695/L695</f>
        <v>50.88</v>
      </c>
      <c r="Q695" t="str">
        <f t="shared" si="40"/>
        <v>theater</v>
      </c>
      <c r="R695" t="str">
        <f t="shared" si="41"/>
        <v>spaces</v>
      </c>
      <c r="S695" s="12">
        <f t="shared" si="42"/>
        <v>42228.044664351852</v>
      </c>
      <c r="T695" s="12">
        <f t="shared" si="43"/>
        <v>42258.044664351852</v>
      </c>
    </row>
    <row r="696" spans="1:20" ht="64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>E696/D696</f>
        <v>1.2716666666666667</v>
      </c>
      <c r="P696" s="7">
        <f>E696/L696</f>
        <v>21.194444444444443</v>
      </c>
      <c r="Q696" t="str">
        <f t="shared" si="40"/>
        <v>film &amp; video</v>
      </c>
      <c r="R696" t="str">
        <f t="shared" si="41"/>
        <v>shorts</v>
      </c>
      <c r="S696" s="12">
        <f t="shared" si="42"/>
        <v>41663.569340277776</v>
      </c>
      <c r="T696" s="12">
        <f t="shared" si="43"/>
        <v>41693.569340277776</v>
      </c>
    </row>
    <row r="697" spans="1:20" ht="48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>E697/D697</f>
        <v>1.2715000000000001</v>
      </c>
      <c r="P697" s="7">
        <f>E697/L697</f>
        <v>80.730158730158735</v>
      </c>
      <c r="Q697" t="str">
        <f t="shared" si="40"/>
        <v>theater</v>
      </c>
      <c r="R697" t="str">
        <f t="shared" si="41"/>
        <v>plays</v>
      </c>
      <c r="S697" s="12">
        <f t="shared" si="42"/>
        <v>41799.685902777775</v>
      </c>
      <c r="T697" s="12">
        <f t="shared" si="43"/>
        <v>41827.083333333336</v>
      </c>
    </row>
    <row r="698" spans="1:20" ht="32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>E698/D698</f>
        <v>1.2714285714285714</v>
      </c>
      <c r="P698" s="7">
        <f>E698/L698</f>
        <v>72.950819672131146</v>
      </c>
      <c r="Q698" t="str">
        <f t="shared" si="40"/>
        <v>theater</v>
      </c>
      <c r="R698" t="str">
        <f t="shared" si="41"/>
        <v>plays</v>
      </c>
      <c r="S698" s="12">
        <f t="shared" si="42"/>
        <v>42420.019097222219</v>
      </c>
      <c r="T698" s="12">
        <f t="shared" si="43"/>
        <v>42479.977430555555</v>
      </c>
    </row>
    <row r="699" spans="1:20" ht="48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>E699/D699</f>
        <v>1.27</v>
      </c>
      <c r="P699" s="7">
        <f>E699/L699</f>
        <v>40.268292682926827</v>
      </c>
      <c r="Q699" t="str">
        <f t="shared" si="40"/>
        <v>film &amp; video</v>
      </c>
      <c r="R699" t="str">
        <f t="shared" si="41"/>
        <v>shorts</v>
      </c>
      <c r="S699" s="12">
        <f t="shared" si="42"/>
        <v>41724.776539351849</v>
      </c>
      <c r="T699" s="12">
        <f t="shared" si="43"/>
        <v>41754.776539351849</v>
      </c>
    </row>
    <row r="700" spans="1:20" ht="32" x14ac:dyDescent="0.2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>E700/D700</f>
        <v>1.27</v>
      </c>
      <c r="P700" s="7">
        <f>E700/L700</f>
        <v>48.846153846153847</v>
      </c>
      <c r="Q700" t="str">
        <f t="shared" si="40"/>
        <v>music</v>
      </c>
      <c r="R700" t="str">
        <f t="shared" si="41"/>
        <v>indie rock</v>
      </c>
      <c r="S700" s="12">
        <f t="shared" si="42"/>
        <v>41402.558819444443</v>
      </c>
      <c r="T700" s="12">
        <f t="shared" si="43"/>
        <v>41462.558819444443</v>
      </c>
    </row>
    <row r="701" spans="1:20" ht="48" x14ac:dyDescent="0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>E701/D701</f>
        <v>1.27</v>
      </c>
      <c r="P701" s="7">
        <f>E701/L701</f>
        <v>25.4</v>
      </c>
      <c r="Q701" t="str">
        <f t="shared" si="40"/>
        <v>theater</v>
      </c>
      <c r="R701" t="str">
        <f t="shared" si="41"/>
        <v>plays</v>
      </c>
      <c r="S701" s="12">
        <f t="shared" si="42"/>
        <v>42401.945219907408</v>
      </c>
      <c r="T701" s="12">
        <f t="shared" si="43"/>
        <v>42418.895833333328</v>
      </c>
    </row>
    <row r="702" spans="1:20" ht="48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>E702/D702</f>
        <v>1.2692857142857144</v>
      </c>
      <c r="P702" s="7">
        <f>E702/L702</f>
        <v>59.233333333333334</v>
      </c>
      <c r="Q702" t="str">
        <f t="shared" si="40"/>
        <v>music</v>
      </c>
      <c r="R702" t="str">
        <f t="shared" si="41"/>
        <v>rock</v>
      </c>
      <c r="S702" s="12">
        <f t="shared" si="42"/>
        <v>41495.692627314813</v>
      </c>
      <c r="T702" s="12">
        <f t="shared" si="43"/>
        <v>41527.165972222225</v>
      </c>
    </row>
    <row r="703" spans="1:20" ht="48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>E703/D703</f>
        <v>1.268842105263158</v>
      </c>
      <c r="P703" s="7">
        <f>E703/L703</f>
        <v>117.6</v>
      </c>
      <c r="Q703" t="str">
        <f t="shared" si="40"/>
        <v>technology</v>
      </c>
      <c r="R703" t="str">
        <f t="shared" si="41"/>
        <v>hardware</v>
      </c>
      <c r="S703" s="12">
        <f t="shared" si="42"/>
        <v>41863.429791666669</v>
      </c>
      <c r="T703" s="12">
        <f t="shared" si="43"/>
        <v>41898.429791666669</v>
      </c>
    </row>
    <row r="704" spans="1:20" ht="48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>E704/D704</f>
        <v>1.2686868686868686</v>
      </c>
      <c r="P704" s="7">
        <f>E704/L704</f>
        <v>62.8</v>
      </c>
      <c r="Q704" t="str">
        <f t="shared" si="40"/>
        <v>technology</v>
      </c>
      <c r="R704" t="str">
        <f t="shared" si="41"/>
        <v>hardware</v>
      </c>
      <c r="S704" s="12">
        <f t="shared" si="42"/>
        <v>42115.853888888887</v>
      </c>
      <c r="T704" s="12">
        <f t="shared" si="43"/>
        <v>42148.853888888887</v>
      </c>
    </row>
    <row r="705" spans="1:20" ht="48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>E705/D705</f>
        <v>1.2685294117647059</v>
      </c>
      <c r="P705" s="7">
        <f>E705/L705</f>
        <v>52.597560975609753</v>
      </c>
      <c r="Q705" t="str">
        <f t="shared" si="40"/>
        <v>music</v>
      </c>
      <c r="R705" t="str">
        <f t="shared" si="41"/>
        <v>pop</v>
      </c>
      <c r="S705" s="12">
        <f t="shared" si="42"/>
        <v>41682.0705787037</v>
      </c>
      <c r="T705" s="12">
        <f t="shared" si="43"/>
        <v>41709.290972222225</v>
      </c>
    </row>
    <row r="706" spans="1:20" ht="48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>E706/D706</f>
        <v>1.2684</v>
      </c>
      <c r="P706" s="7">
        <f>E706/L706</f>
        <v>57.654545454545456</v>
      </c>
      <c r="Q706" t="str">
        <f t="shared" si="40"/>
        <v>film &amp; video</v>
      </c>
      <c r="R706" t="str">
        <f t="shared" si="41"/>
        <v>documentary</v>
      </c>
      <c r="S706" s="12">
        <f t="shared" si="42"/>
        <v>41099.742800925924</v>
      </c>
      <c r="T706" s="12">
        <f t="shared" si="43"/>
        <v>41115.742800925924</v>
      </c>
    </row>
    <row r="707" spans="1:20" ht="32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>E707/D707</f>
        <v>1.2682285714285715</v>
      </c>
      <c r="P707" s="7">
        <f>E707/L707</f>
        <v>1644</v>
      </c>
      <c r="Q707" t="str">
        <f t="shared" ref="Q707:Q770" si="44">LEFT(N707, SEARCH("/",N707)-1)</f>
        <v>technology</v>
      </c>
      <c r="R707" t="str">
        <f t="shared" ref="R707:R770" si="45">RIGHT(N707,LEN(N707)-SEARCH("/",N707,1))</f>
        <v>wearables</v>
      </c>
      <c r="S707" s="12">
        <f t="shared" ref="S707:S770" si="46">(((J707/60)/60)/24)+DATE(1970,1,1)</f>
        <v>41891.693379629629</v>
      </c>
      <c r="T707" s="12">
        <f t="shared" ref="T707:T770" si="47">(((I707/60)/60)/24)+DATE(1970,1,1)</f>
        <v>41926.693379629629</v>
      </c>
    </row>
    <row r="708" spans="1:20" ht="48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>E708/D708</f>
        <v>1.26732</v>
      </c>
      <c r="P708" s="7">
        <f>E708/L708</f>
        <v>96.300911854103347</v>
      </c>
      <c r="Q708" t="str">
        <f t="shared" si="44"/>
        <v>theater</v>
      </c>
      <c r="R708" t="str">
        <f t="shared" si="45"/>
        <v>spaces</v>
      </c>
      <c r="S708" s="12">
        <f t="shared" si="46"/>
        <v>41466.785231481481</v>
      </c>
      <c r="T708" s="12">
        <f t="shared" si="47"/>
        <v>41502.499305555553</v>
      </c>
    </row>
    <row r="709" spans="1:20" ht="48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>E709/D709</f>
        <v>1.266</v>
      </c>
      <c r="P709" s="7">
        <f>E709/L709</f>
        <v>22.607142857142858</v>
      </c>
      <c r="Q709" t="str">
        <f t="shared" si="44"/>
        <v>theater</v>
      </c>
      <c r="R709" t="str">
        <f t="shared" si="45"/>
        <v>plays</v>
      </c>
      <c r="S709" s="12">
        <f t="shared" si="46"/>
        <v>42503.539976851855</v>
      </c>
      <c r="T709" s="12">
        <f t="shared" si="47"/>
        <v>42548.791666666672</v>
      </c>
    </row>
    <row r="710" spans="1:20" ht="16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>E710/D710</f>
        <v>1.2648920000000001</v>
      </c>
      <c r="P710" s="7">
        <f>E710/L710</f>
        <v>64.535306122448986</v>
      </c>
      <c r="Q710" t="str">
        <f t="shared" si="44"/>
        <v>music</v>
      </c>
      <c r="R710" t="str">
        <f t="shared" si="45"/>
        <v>rock</v>
      </c>
      <c r="S710" s="12">
        <f t="shared" si="46"/>
        <v>41924.996099537035</v>
      </c>
      <c r="T710" s="12">
        <f t="shared" si="47"/>
        <v>41970.037766203706</v>
      </c>
    </row>
    <row r="711" spans="1:20" ht="48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>E711/D711</f>
        <v>1.2628571428571429</v>
      </c>
      <c r="P711" s="7">
        <f>E711/L711</f>
        <v>147.33333333333334</v>
      </c>
      <c r="Q711" t="str">
        <f t="shared" si="44"/>
        <v>theater</v>
      </c>
      <c r="R711" t="str">
        <f t="shared" si="45"/>
        <v>plays</v>
      </c>
      <c r="S711" s="12">
        <f t="shared" si="46"/>
        <v>42489.619525462964</v>
      </c>
      <c r="T711" s="12">
        <f t="shared" si="47"/>
        <v>42500.470138888893</v>
      </c>
    </row>
    <row r="712" spans="1:20" ht="32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>E712/D712</f>
        <v>1.2625</v>
      </c>
      <c r="P712" s="7">
        <f>E712/L712</f>
        <v>53.723404255319146</v>
      </c>
      <c r="Q712" t="str">
        <f t="shared" si="44"/>
        <v>theater</v>
      </c>
      <c r="R712" t="str">
        <f t="shared" si="45"/>
        <v>plays</v>
      </c>
      <c r="S712" s="12">
        <f t="shared" si="46"/>
        <v>41829.795729166668</v>
      </c>
      <c r="T712" s="12">
        <f t="shared" si="47"/>
        <v>41859.795729166668</v>
      </c>
    </row>
    <row r="713" spans="1:20" ht="48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>E713/D713</f>
        <v>1.262</v>
      </c>
      <c r="P713" s="7">
        <f>E713/L713</f>
        <v>17.527777777777779</v>
      </c>
      <c r="Q713" t="str">
        <f t="shared" si="44"/>
        <v>theater</v>
      </c>
      <c r="R713" t="str">
        <f t="shared" si="45"/>
        <v>plays</v>
      </c>
      <c r="S713" s="12">
        <f t="shared" si="46"/>
        <v>42480.479861111111</v>
      </c>
      <c r="T713" s="12">
        <f t="shared" si="47"/>
        <v>42510.479861111111</v>
      </c>
    </row>
    <row r="714" spans="1:20" ht="48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>E714/D714</f>
        <v>1.262</v>
      </c>
      <c r="P714" s="7">
        <f>E714/L714</f>
        <v>78.875</v>
      </c>
      <c r="Q714" t="str">
        <f t="shared" si="44"/>
        <v>theater</v>
      </c>
      <c r="R714" t="str">
        <f t="shared" si="45"/>
        <v>plays</v>
      </c>
      <c r="S714" s="12">
        <f t="shared" si="46"/>
        <v>42289.761192129634</v>
      </c>
      <c r="T714" s="12">
        <f t="shared" si="47"/>
        <v>42319.802858796291</v>
      </c>
    </row>
    <row r="715" spans="1:20" ht="32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>E715/D715</f>
        <v>1.2616666666666667</v>
      </c>
      <c r="P715" s="7">
        <f>E715/L715</f>
        <v>47.911392405063289</v>
      </c>
      <c r="Q715" t="str">
        <f t="shared" si="44"/>
        <v>technology</v>
      </c>
      <c r="R715" t="str">
        <f t="shared" si="45"/>
        <v>hardware</v>
      </c>
      <c r="S715" s="12">
        <f t="shared" si="46"/>
        <v>40215.919050925928</v>
      </c>
      <c r="T715" s="12">
        <f t="shared" si="47"/>
        <v>40252.913194444445</v>
      </c>
    </row>
    <row r="716" spans="1:20" ht="48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>E716/D716</f>
        <v>1.2616000000000001</v>
      </c>
      <c r="P716" s="7">
        <f>E716/L716</f>
        <v>88.845070422535215</v>
      </c>
      <c r="Q716" t="str">
        <f t="shared" si="44"/>
        <v>film &amp; video</v>
      </c>
      <c r="R716" t="str">
        <f t="shared" si="45"/>
        <v>documentary</v>
      </c>
      <c r="S716" s="12">
        <f t="shared" si="46"/>
        <v>42549.076157407413</v>
      </c>
      <c r="T716" s="12">
        <f t="shared" si="47"/>
        <v>42579.076157407413</v>
      </c>
    </row>
    <row r="717" spans="1:20" ht="48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>E717/D717</f>
        <v>1.2614444444444444</v>
      </c>
      <c r="P717" s="7">
        <f>E717/L717</f>
        <v>61.701086956521742</v>
      </c>
      <c r="Q717" t="str">
        <f t="shared" si="44"/>
        <v>music</v>
      </c>
      <c r="R717" t="str">
        <f t="shared" si="45"/>
        <v>rock</v>
      </c>
      <c r="S717" s="12">
        <f t="shared" si="46"/>
        <v>41889.004317129627</v>
      </c>
      <c r="T717" s="12">
        <f t="shared" si="47"/>
        <v>41919.004317129627</v>
      </c>
    </row>
    <row r="718" spans="1:20" ht="48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>E718/D718</f>
        <v>1.26125</v>
      </c>
      <c r="P718" s="7">
        <f>E718/L718</f>
        <v>84.083333333333329</v>
      </c>
      <c r="Q718" t="str">
        <f t="shared" si="44"/>
        <v>music</v>
      </c>
      <c r="R718" t="str">
        <f t="shared" si="45"/>
        <v>classical music</v>
      </c>
      <c r="S718" s="12">
        <f t="shared" si="46"/>
        <v>41107.849143518521</v>
      </c>
      <c r="T718" s="12">
        <f t="shared" si="47"/>
        <v>41137.849143518521</v>
      </c>
    </row>
    <row r="719" spans="1:20" ht="48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>E719/D719</f>
        <v>1.2611835600000001</v>
      </c>
      <c r="P719" s="7">
        <f>E719/L719</f>
        <v>64.570118779438872</v>
      </c>
      <c r="Q719" t="str">
        <f t="shared" si="44"/>
        <v>technology</v>
      </c>
      <c r="R719" t="str">
        <f t="shared" si="45"/>
        <v>hardware</v>
      </c>
      <c r="S719" s="12">
        <f t="shared" si="46"/>
        <v>41744.290868055556</v>
      </c>
      <c r="T719" s="12">
        <f t="shared" si="47"/>
        <v>41774.290868055556</v>
      </c>
    </row>
    <row r="720" spans="1:20" ht="48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>E720/D720</f>
        <v>1.2602</v>
      </c>
      <c r="P720" s="7">
        <f>E720/L720</f>
        <v>88.74647887323944</v>
      </c>
      <c r="Q720" t="str">
        <f t="shared" si="44"/>
        <v>music</v>
      </c>
      <c r="R720" t="str">
        <f t="shared" si="45"/>
        <v>rock</v>
      </c>
      <c r="S720" s="12">
        <f t="shared" si="46"/>
        <v>42096.633206018523</v>
      </c>
      <c r="T720" s="12">
        <f t="shared" si="47"/>
        <v>42126.633206018523</v>
      </c>
    </row>
    <row r="721" spans="1:20" ht="48" x14ac:dyDescent="0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>E721/D721</f>
        <v>1.26</v>
      </c>
      <c r="P721" s="7">
        <f>E721/L721</f>
        <v>88.732394366197184</v>
      </c>
      <c r="Q721" t="str">
        <f t="shared" si="44"/>
        <v>publishing</v>
      </c>
      <c r="R721" t="str">
        <f t="shared" si="45"/>
        <v>nonfiction</v>
      </c>
      <c r="S721" s="12">
        <f t="shared" si="46"/>
        <v>40879.795682870368</v>
      </c>
      <c r="T721" s="12">
        <f t="shared" si="47"/>
        <v>40930.25</v>
      </c>
    </row>
    <row r="722" spans="1:20" ht="16" x14ac:dyDescent="0.2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>E722/D722</f>
        <v>1.26</v>
      </c>
      <c r="P722" s="7">
        <f>E722/L722</f>
        <v>67.741935483870961</v>
      </c>
      <c r="Q722" t="str">
        <f t="shared" si="44"/>
        <v>theater</v>
      </c>
      <c r="R722" t="str">
        <f t="shared" si="45"/>
        <v>plays</v>
      </c>
      <c r="S722" s="12">
        <f t="shared" si="46"/>
        <v>42154.873124999998</v>
      </c>
      <c r="T722" s="12">
        <f t="shared" si="47"/>
        <v>42184.873124999998</v>
      </c>
    </row>
    <row r="723" spans="1:20" ht="32" x14ac:dyDescent="0.2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>E723/D723</f>
        <v>1.26</v>
      </c>
      <c r="P723" s="7">
        <f>E723/L723</f>
        <v>74.117647058823536</v>
      </c>
      <c r="Q723" t="str">
        <f t="shared" si="44"/>
        <v>theater</v>
      </c>
      <c r="R723" t="str">
        <f t="shared" si="45"/>
        <v>plays</v>
      </c>
      <c r="S723" s="12">
        <f t="shared" si="46"/>
        <v>41891.96503472222</v>
      </c>
      <c r="T723" s="12">
        <f t="shared" si="47"/>
        <v>41901</v>
      </c>
    </row>
    <row r="724" spans="1:20" ht="48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>E724/D724</f>
        <v>1.2599800000000001</v>
      </c>
      <c r="P724" s="7">
        <f>E724/L724</f>
        <v>31.499500000000001</v>
      </c>
      <c r="Q724" t="str">
        <f t="shared" si="44"/>
        <v>film &amp; video</v>
      </c>
      <c r="R724" t="str">
        <f t="shared" si="45"/>
        <v>television</v>
      </c>
      <c r="S724" s="12">
        <f t="shared" si="46"/>
        <v>42447.103518518517</v>
      </c>
      <c r="T724" s="12">
        <f t="shared" si="47"/>
        <v>42477.103518518517</v>
      </c>
    </row>
    <row r="725" spans="1:20" ht="48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>E725/D725</f>
        <v>1.2598333333333334</v>
      </c>
      <c r="P725" s="7">
        <f>E725/L725</f>
        <v>28.632575757575758</v>
      </c>
      <c r="Q725" t="str">
        <f t="shared" si="44"/>
        <v>publishing</v>
      </c>
      <c r="R725" t="str">
        <f t="shared" si="45"/>
        <v>nonfiction</v>
      </c>
      <c r="S725" s="12">
        <f t="shared" si="46"/>
        <v>41781.717268518521</v>
      </c>
      <c r="T725" s="12">
        <f t="shared" si="47"/>
        <v>41811.717268518521</v>
      </c>
    </row>
    <row r="726" spans="1:20" ht="48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>E726/D726</f>
        <v>1.2595294117647058</v>
      </c>
      <c r="P726" s="7">
        <f>E726/L726</f>
        <v>21.497991967871485</v>
      </c>
      <c r="Q726" t="str">
        <f t="shared" si="44"/>
        <v>games</v>
      </c>
      <c r="R726" t="str">
        <f t="shared" si="45"/>
        <v>tabletop games</v>
      </c>
      <c r="S726" s="12">
        <f t="shared" si="46"/>
        <v>41724.881099537037</v>
      </c>
      <c r="T726" s="12">
        <f t="shared" si="47"/>
        <v>41754.881099537037</v>
      </c>
    </row>
    <row r="727" spans="1:20" ht="32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>E727/D727</f>
        <v>1.2594166666666666</v>
      </c>
      <c r="P727" s="7">
        <f>E727/L727</f>
        <v>81.252688172043008</v>
      </c>
      <c r="Q727" t="str">
        <f t="shared" si="44"/>
        <v>food</v>
      </c>
      <c r="R727" t="str">
        <f t="shared" si="45"/>
        <v>small batch</v>
      </c>
      <c r="S727" s="12">
        <f t="shared" si="46"/>
        <v>42052.666990740734</v>
      </c>
      <c r="T727" s="12">
        <f t="shared" si="47"/>
        <v>42082.625324074077</v>
      </c>
    </row>
    <row r="728" spans="1:20" ht="48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>E728/D728</f>
        <v>1.2593749999999999</v>
      </c>
      <c r="P728" s="7">
        <f>E728/L728</f>
        <v>55.972222222222221</v>
      </c>
      <c r="Q728" t="str">
        <f t="shared" si="44"/>
        <v>theater</v>
      </c>
      <c r="R728" t="str">
        <f t="shared" si="45"/>
        <v>plays</v>
      </c>
      <c r="S728" s="12">
        <f t="shared" si="46"/>
        <v>42592.066921296297</v>
      </c>
      <c r="T728" s="12">
        <f t="shared" si="47"/>
        <v>42617.066921296297</v>
      </c>
    </row>
    <row r="729" spans="1:20" ht="48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>E729/D729</f>
        <v>1.2589999999999999</v>
      </c>
      <c r="P729" s="7">
        <f>E729/L729</f>
        <v>25.693877551020407</v>
      </c>
      <c r="Q729" t="str">
        <f t="shared" si="44"/>
        <v>theater</v>
      </c>
      <c r="R729" t="str">
        <f t="shared" si="45"/>
        <v>plays</v>
      </c>
      <c r="S729" s="12">
        <f t="shared" si="46"/>
        <v>42608.36583333333</v>
      </c>
      <c r="T729" s="12">
        <f t="shared" si="47"/>
        <v>42638.36583333333</v>
      </c>
    </row>
    <row r="730" spans="1:20" ht="48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>E730/D730</f>
        <v>1.2576666666666667</v>
      </c>
      <c r="P730" s="7">
        <f>E730/L730</f>
        <v>62.883333333333333</v>
      </c>
      <c r="Q730" t="str">
        <f t="shared" si="44"/>
        <v>theater</v>
      </c>
      <c r="R730" t="str">
        <f t="shared" si="45"/>
        <v>plays</v>
      </c>
      <c r="S730" s="12">
        <f t="shared" si="46"/>
        <v>41013.936562499999</v>
      </c>
      <c r="T730" s="12">
        <f t="shared" si="47"/>
        <v>41061.165972222225</v>
      </c>
    </row>
    <row r="731" spans="1:20" ht="48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>E731/D731</f>
        <v>1.2569999999999999</v>
      </c>
      <c r="P731" s="7">
        <f>E731/L731</f>
        <v>190.45454545454547</v>
      </c>
      <c r="Q731" t="str">
        <f t="shared" si="44"/>
        <v>technology</v>
      </c>
      <c r="R731" t="str">
        <f t="shared" si="45"/>
        <v>wearables</v>
      </c>
      <c r="S731" s="12">
        <f t="shared" si="46"/>
        <v>42331.84574074074</v>
      </c>
      <c r="T731" s="12">
        <f t="shared" si="47"/>
        <v>42361.84574074074</v>
      </c>
    </row>
    <row r="732" spans="1:20" ht="48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>E732/D732</f>
        <v>1.2560416666666667</v>
      </c>
      <c r="P732" s="7">
        <f>E732/L732</f>
        <v>58.533980582524272</v>
      </c>
      <c r="Q732" t="str">
        <f t="shared" si="44"/>
        <v>photography</v>
      </c>
      <c r="R732" t="str">
        <f t="shared" si="45"/>
        <v>photobooks</v>
      </c>
      <c r="S732" s="12">
        <f t="shared" si="46"/>
        <v>42089.477500000001</v>
      </c>
      <c r="T732" s="12">
        <f t="shared" si="47"/>
        <v>42110.477500000001</v>
      </c>
    </row>
    <row r="733" spans="1:20" ht="32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>E733/D733</f>
        <v>1.256</v>
      </c>
      <c r="P733" s="7">
        <f>E733/L733</f>
        <v>78.5</v>
      </c>
      <c r="Q733" t="str">
        <f t="shared" si="44"/>
        <v>theater</v>
      </c>
      <c r="R733" t="str">
        <f t="shared" si="45"/>
        <v>plays</v>
      </c>
      <c r="S733" s="12">
        <f t="shared" si="46"/>
        <v>42431.302002314813</v>
      </c>
      <c r="T733" s="12">
        <f t="shared" si="47"/>
        <v>42471.104166666672</v>
      </c>
    </row>
    <row r="734" spans="1:20" ht="48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>E734/D734</f>
        <v>1.2557142857142858</v>
      </c>
      <c r="P734" s="7">
        <f>E734/L734</f>
        <v>57.077922077922075</v>
      </c>
      <c r="Q734" t="str">
        <f t="shared" si="44"/>
        <v>film &amp; video</v>
      </c>
      <c r="R734" t="str">
        <f t="shared" si="45"/>
        <v>documentary</v>
      </c>
      <c r="S734" s="12">
        <f t="shared" si="46"/>
        <v>41013.787569444445</v>
      </c>
      <c r="T734" s="12">
        <f t="shared" si="47"/>
        <v>41045.791666666664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>E735/D735</f>
        <v>1.2552941176470589</v>
      </c>
      <c r="P735" s="7">
        <f>E735/L735</f>
        <v>187.19298245614036</v>
      </c>
      <c r="Q735" t="str">
        <f t="shared" si="44"/>
        <v>publishing</v>
      </c>
      <c r="R735" t="str">
        <f t="shared" si="45"/>
        <v>nonfiction</v>
      </c>
      <c r="S735" s="12">
        <f t="shared" si="46"/>
        <v>42102.164583333331</v>
      </c>
      <c r="T735" s="12">
        <f t="shared" si="47"/>
        <v>42133.208333333328</v>
      </c>
    </row>
    <row r="736" spans="1:20" ht="48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>E736/D736</f>
        <v>1.2549999999999999</v>
      </c>
      <c r="P736" s="7">
        <f>E736/L736</f>
        <v>71.714285714285708</v>
      </c>
      <c r="Q736" t="str">
        <f t="shared" si="44"/>
        <v>film &amp; video</v>
      </c>
      <c r="R736" t="str">
        <f t="shared" si="45"/>
        <v>shorts</v>
      </c>
      <c r="S736" s="12">
        <f t="shared" si="46"/>
        <v>40779.125428240739</v>
      </c>
      <c r="T736" s="12">
        <f t="shared" si="47"/>
        <v>40809.125428240739</v>
      </c>
    </row>
    <row r="737" spans="1:20" ht="48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>E737/D737</f>
        <v>1.2541538461538462</v>
      </c>
      <c r="P737" s="7">
        <f>E737/L737</f>
        <v>77.638095238095232</v>
      </c>
      <c r="Q737" t="str">
        <f t="shared" si="44"/>
        <v>music</v>
      </c>
      <c r="R737" t="str">
        <f t="shared" si="45"/>
        <v>rock</v>
      </c>
      <c r="S737" s="12">
        <f t="shared" si="46"/>
        <v>41656.762638888889</v>
      </c>
      <c r="T737" s="12">
        <f t="shared" si="47"/>
        <v>41686.762638888889</v>
      </c>
    </row>
    <row r="738" spans="1:20" ht="32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>E738/D738</f>
        <v>1.2533333333333334</v>
      </c>
      <c r="P738" s="7">
        <f>E738/L738</f>
        <v>41.777777777777779</v>
      </c>
      <c r="Q738" t="str">
        <f t="shared" si="44"/>
        <v>film &amp; video</v>
      </c>
      <c r="R738" t="str">
        <f t="shared" si="45"/>
        <v>documentary</v>
      </c>
      <c r="S738" s="12">
        <f t="shared" si="46"/>
        <v>42425.576898148152</v>
      </c>
      <c r="T738" s="12">
        <f t="shared" si="47"/>
        <v>42465.666666666672</v>
      </c>
    </row>
    <row r="739" spans="1:20" ht="48" x14ac:dyDescent="0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>E739/D739</f>
        <v>1.2529999999999999</v>
      </c>
      <c r="P739" s="7">
        <f>E739/L739</f>
        <v>38.553846153846152</v>
      </c>
      <c r="Q739" t="str">
        <f t="shared" si="44"/>
        <v>publishing</v>
      </c>
      <c r="R739" t="str">
        <f t="shared" si="45"/>
        <v>nonfiction</v>
      </c>
      <c r="S739" s="12">
        <f t="shared" si="46"/>
        <v>41304.962233796294</v>
      </c>
      <c r="T739" s="12">
        <f t="shared" si="47"/>
        <v>41334.249305555553</v>
      </c>
    </row>
    <row r="740" spans="1:20" ht="48" x14ac:dyDescent="0.2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>E740/D740</f>
        <v>1.2529999999999999</v>
      </c>
      <c r="P740" s="7">
        <f>E740/L740</f>
        <v>67.729729729729726</v>
      </c>
      <c r="Q740" t="str">
        <f t="shared" si="44"/>
        <v>music</v>
      </c>
      <c r="R740" t="str">
        <f t="shared" si="45"/>
        <v>rock</v>
      </c>
      <c r="S740" s="12">
        <f t="shared" si="46"/>
        <v>42502.868761574078</v>
      </c>
      <c r="T740" s="12">
        <f t="shared" si="47"/>
        <v>42562.868761574078</v>
      </c>
    </row>
    <row r="741" spans="1:20" ht="48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>E741/D741</f>
        <v>1.2526086956521738</v>
      </c>
      <c r="P741" s="7">
        <f>E741/L741</f>
        <v>32.011111111111113</v>
      </c>
      <c r="Q741" t="str">
        <f t="shared" si="44"/>
        <v>music</v>
      </c>
      <c r="R741" t="str">
        <f t="shared" si="45"/>
        <v>pop</v>
      </c>
      <c r="S741" s="12">
        <f t="shared" si="46"/>
        <v>40592.704652777778</v>
      </c>
      <c r="T741" s="12">
        <f t="shared" si="47"/>
        <v>40622.662986111114</v>
      </c>
    </row>
    <row r="742" spans="1:20" ht="48" x14ac:dyDescent="0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>E742/D742</f>
        <v>1.2524999999999999</v>
      </c>
      <c r="P742" s="7">
        <f>E742/L742</f>
        <v>119.28571428571429</v>
      </c>
      <c r="Q742" t="str">
        <f t="shared" si="44"/>
        <v>music</v>
      </c>
      <c r="R742" t="str">
        <f t="shared" si="45"/>
        <v>rock</v>
      </c>
      <c r="S742" s="12">
        <f t="shared" si="46"/>
        <v>42031.631724537037</v>
      </c>
      <c r="T742" s="12">
        <f t="shared" si="47"/>
        <v>42065.249305555553</v>
      </c>
    </row>
    <row r="743" spans="1:20" ht="48" x14ac:dyDescent="0.2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>E743/D743</f>
        <v>1.2524999999999999</v>
      </c>
      <c r="P743" s="7">
        <f>E743/L743</f>
        <v>44.205882352941174</v>
      </c>
      <c r="Q743" t="str">
        <f t="shared" si="44"/>
        <v>music</v>
      </c>
      <c r="R743" t="str">
        <f t="shared" si="45"/>
        <v>rock</v>
      </c>
      <c r="S743" s="12">
        <f t="shared" si="46"/>
        <v>41270.954351851848</v>
      </c>
      <c r="T743" s="12">
        <f t="shared" si="47"/>
        <v>41300.954351851848</v>
      </c>
    </row>
    <row r="744" spans="1:20" ht="48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>E744/D744</f>
        <v>1.252275</v>
      </c>
      <c r="P744" s="7">
        <f>E744/L744</f>
        <v>188.31203007518798</v>
      </c>
      <c r="Q744" t="str">
        <f t="shared" si="44"/>
        <v>film &amp; video</v>
      </c>
      <c r="R744" t="str">
        <f t="shared" si="45"/>
        <v>documentary</v>
      </c>
      <c r="S744" s="12">
        <f t="shared" si="46"/>
        <v>42437.636469907404</v>
      </c>
      <c r="T744" s="12">
        <f t="shared" si="47"/>
        <v>42467.59480324074</v>
      </c>
    </row>
    <row r="745" spans="1:20" ht="48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>E745/D745</f>
        <v>1.2516</v>
      </c>
      <c r="P745" s="7">
        <f>E745/L745</f>
        <v>140.1044776119403</v>
      </c>
      <c r="Q745" t="str">
        <f t="shared" si="44"/>
        <v>film &amp; video</v>
      </c>
      <c r="R745" t="str">
        <f t="shared" si="45"/>
        <v>documentary</v>
      </c>
      <c r="S745" s="12">
        <f t="shared" si="46"/>
        <v>42078.793124999997</v>
      </c>
      <c r="T745" s="12">
        <f t="shared" si="47"/>
        <v>42123.793124999997</v>
      </c>
    </row>
    <row r="746" spans="1:20" ht="48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>E746/D746</f>
        <v>1.2513700000000001</v>
      </c>
      <c r="P746" s="7">
        <f>E746/L746</f>
        <v>385.03692307692307</v>
      </c>
      <c r="Q746" t="str">
        <f t="shared" si="44"/>
        <v>technology</v>
      </c>
      <c r="R746" t="str">
        <f t="shared" si="45"/>
        <v>hardware</v>
      </c>
      <c r="S746" s="12">
        <f t="shared" si="46"/>
        <v>42502.569120370375</v>
      </c>
      <c r="T746" s="12">
        <f t="shared" si="47"/>
        <v>42532.569120370375</v>
      </c>
    </row>
    <row r="747" spans="1:20" ht="48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>E747/D747</f>
        <v>1.2513333333333334</v>
      </c>
      <c r="P747" s="7">
        <f>E747/L747</f>
        <v>23.172839506172838</v>
      </c>
      <c r="Q747" t="str">
        <f t="shared" si="44"/>
        <v>publishing</v>
      </c>
      <c r="R747" t="str">
        <f t="shared" si="45"/>
        <v>radio &amp; podcasts</v>
      </c>
      <c r="S747" s="12">
        <f t="shared" si="46"/>
        <v>41250.827118055553</v>
      </c>
      <c r="T747" s="12">
        <f t="shared" si="47"/>
        <v>41271.827118055553</v>
      </c>
    </row>
    <row r="748" spans="1:20" ht="16" x14ac:dyDescent="0.2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>E748/D748</f>
        <v>1.25125</v>
      </c>
      <c r="P748" s="7">
        <f>E748/L748</f>
        <v>37.074074074074076</v>
      </c>
      <c r="Q748" t="str">
        <f t="shared" si="44"/>
        <v>music</v>
      </c>
      <c r="R748" t="str">
        <f t="shared" si="45"/>
        <v>rock</v>
      </c>
      <c r="S748" s="12">
        <f t="shared" si="46"/>
        <v>41409.00037037037</v>
      </c>
      <c r="T748" s="12">
        <f t="shared" si="47"/>
        <v>41430.00037037037</v>
      </c>
    </row>
    <row r="749" spans="1:20" ht="48" x14ac:dyDescent="0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>E749/D749</f>
        <v>1.25125</v>
      </c>
      <c r="P749" s="7">
        <f>E749/L749</f>
        <v>91</v>
      </c>
      <c r="Q749" t="str">
        <f t="shared" si="44"/>
        <v>technology</v>
      </c>
      <c r="R749" t="str">
        <f t="shared" si="45"/>
        <v>makerspaces</v>
      </c>
      <c r="S749" s="12">
        <f t="shared" si="46"/>
        <v>42319.035833333335</v>
      </c>
      <c r="T749" s="12">
        <f t="shared" si="47"/>
        <v>42379.035833333335</v>
      </c>
    </row>
    <row r="750" spans="1:20" ht="48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>E750/D750</f>
        <v>1.2510239999999999</v>
      </c>
      <c r="P750" s="7">
        <f>E750/L750</f>
        <v>73.416901408450698</v>
      </c>
      <c r="Q750" t="str">
        <f t="shared" si="44"/>
        <v>technology</v>
      </c>
      <c r="R750" t="str">
        <f t="shared" si="45"/>
        <v>hardware</v>
      </c>
      <c r="S750" s="12">
        <f t="shared" si="46"/>
        <v>40961.057349537034</v>
      </c>
      <c r="T750" s="12">
        <f t="shared" si="47"/>
        <v>40992.166666666664</v>
      </c>
    </row>
    <row r="751" spans="1:20" ht="48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>E751/D751</f>
        <v>1.2506666666666666</v>
      </c>
      <c r="P751" s="7">
        <f>E751/L751</f>
        <v>36.07692307692308</v>
      </c>
      <c r="Q751" t="str">
        <f t="shared" si="44"/>
        <v>theater</v>
      </c>
      <c r="R751" t="str">
        <f t="shared" si="45"/>
        <v>plays</v>
      </c>
      <c r="S751" s="12">
        <f t="shared" si="46"/>
        <v>42709.134780092587</v>
      </c>
      <c r="T751" s="12">
        <f t="shared" si="47"/>
        <v>42739.134780092587</v>
      </c>
    </row>
    <row r="752" spans="1:20" ht="48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>E752/D752</f>
        <v>1.2502285714285715</v>
      </c>
      <c r="P752" s="7">
        <f>E752/L752</f>
        <v>146.34782608695653</v>
      </c>
      <c r="Q752" t="str">
        <f t="shared" si="44"/>
        <v>film &amp; video</v>
      </c>
      <c r="R752" t="str">
        <f t="shared" si="45"/>
        <v>documentary</v>
      </c>
      <c r="S752" s="12">
        <f t="shared" si="46"/>
        <v>42772.669062500005</v>
      </c>
      <c r="T752" s="12">
        <f t="shared" si="47"/>
        <v>42802.875</v>
      </c>
    </row>
    <row r="753" spans="1:20" ht="48" x14ac:dyDescent="0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>E753/D753</f>
        <v>1.25</v>
      </c>
      <c r="P753" s="7">
        <f>E753/L753</f>
        <v>53.571428571428569</v>
      </c>
      <c r="Q753" t="str">
        <f t="shared" si="44"/>
        <v>publishing</v>
      </c>
      <c r="R753" t="str">
        <f t="shared" si="45"/>
        <v>nonfiction</v>
      </c>
      <c r="S753" s="12">
        <f t="shared" si="46"/>
        <v>41799.814340277779</v>
      </c>
      <c r="T753" s="12">
        <f t="shared" si="47"/>
        <v>41834.814340277779</v>
      </c>
    </row>
    <row r="754" spans="1:20" ht="32" x14ac:dyDescent="0.2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>E754/D754</f>
        <v>1.25</v>
      </c>
      <c r="P754" s="7">
        <f>E754/L754</f>
        <v>27.777777777777779</v>
      </c>
      <c r="Q754" t="str">
        <f t="shared" si="44"/>
        <v>music</v>
      </c>
      <c r="R754" t="str">
        <f t="shared" si="45"/>
        <v>indie rock</v>
      </c>
      <c r="S754" s="12">
        <f t="shared" si="46"/>
        <v>41024.985972222225</v>
      </c>
      <c r="T754" s="12">
        <f t="shared" si="47"/>
        <v>41076.415972222225</v>
      </c>
    </row>
    <row r="755" spans="1:20" ht="48" x14ac:dyDescent="0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>E755/D755</f>
        <v>1.25</v>
      </c>
      <c r="P755" s="7">
        <f>E755/L755</f>
        <v>75</v>
      </c>
      <c r="Q755" t="str">
        <f t="shared" si="44"/>
        <v>theater</v>
      </c>
      <c r="R755" t="str">
        <f t="shared" si="45"/>
        <v>musical</v>
      </c>
      <c r="S755" s="12">
        <f t="shared" si="46"/>
        <v>42044.765960648147</v>
      </c>
      <c r="T755" s="12">
        <f t="shared" si="47"/>
        <v>42058.765960648147</v>
      </c>
    </row>
    <row r="756" spans="1:20" ht="48" x14ac:dyDescent="0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>E756/D756</f>
        <v>1.25</v>
      </c>
      <c r="P756" s="7">
        <f>E756/L756</f>
        <v>50</v>
      </c>
      <c r="Q756" t="str">
        <f t="shared" si="44"/>
        <v>theater</v>
      </c>
      <c r="R756" t="str">
        <f t="shared" si="45"/>
        <v>plays</v>
      </c>
      <c r="S756" s="12">
        <f t="shared" si="46"/>
        <v>42722.882361111115</v>
      </c>
      <c r="T756" s="12">
        <f t="shared" si="47"/>
        <v>42752.882361111115</v>
      </c>
    </row>
    <row r="757" spans="1:20" ht="48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>E757/D757</f>
        <v>1.2484324324324325</v>
      </c>
      <c r="P757" s="7">
        <f>E757/L757</f>
        <v>95.834024896265561</v>
      </c>
      <c r="Q757" t="str">
        <f t="shared" si="44"/>
        <v>photography</v>
      </c>
      <c r="R757" t="str">
        <f t="shared" si="45"/>
        <v>photobooks</v>
      </c>
      <c r="S757" s="12">
        <f t="shared" si="46"/>
        <v>41964.751342592594</v>
      </c>
      <c r="T757" s="12">
        <f t="shared" si="47"/>
        <v>41996</v>
      </c>
    </row>
    <row r="758" spans="1:20" ht="32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>E758/D758</f>
        <v>1.248</v>
      </c>
      <c r="P758" s="7">
        <f>E758/L758</f>
        <v>37.142857142857146</v>
      </c>
      <c r="Q758" t="str">
        <f t="shared" si="44"/>
        <v>theater</v>
      </c>
      <c r="R758" t="str">
        <f t="shared" si="45"/>
        <v>plays</v>
      </c>
      <c r="S758" s="12">
        <f t="shared" si="46"/>
        <v>42270.582141203704</v>
      </c>
      <c r="T758" s="12">
        <f t="shared" si="47"/>
        <v>42301.895138888889</v>
      </c>
    </row>
    <row r="759" spans="1:20" ht="48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>E759/D759</f>
        <v>1.248</v>
      </c>
      <c r="P759" s="7">
        <f>E759/L759</f>
        <v>69.333333333333329</v>
      </c>
      <c r="Q759" t="str">
        <f t="shared" si="44"/>
        <v>theater</v>
      </c>
      <c r="R759" t="str">
        <f t="shared" si="45"/>
        <v>plays</v>
      </c>
      <c r="S759" s="12">
        <f t="shared" si="46"/>
        <v>42052.949814814812</v>
      </c>
      <c r="T759" s="12">
        <f t="shared" si="47"/>
        <v>42082.908148148148</v>
      </c>
    </row>
    <row r="760" spans="1:20" ht="32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>E760/D760</f>
        <v>1.2470000000000001</v>
      </c>
      <c r="P760" s="7">
        <f>E760/L760</f>
        <v>168.51351351351352</v>
      </c>
      <c r="Q760" t="str">
        <f t="shared" si="44"/>
        <v>music</v>
      </c>
      <c r="R760" t="str">
        <f t="shared" si="45"/>
        <v>pop</v>
      </c>
      <c r="S760" s="12">
        <f t="shared" si="46"/>
        <v>41146.824212962965</v>
      </c>
      <c r="T760" s="12">
        <f t="shared" si="47"/>
        <v>41176.824212962965</v>
      </c>
    </row>
    <row r="761" spans="1:20" ht="48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>E761/D761</f>
        <v>1.244</v>
      </c>
      <c r="P761" s="7">
        <f>E761/L761</f>
        <v>47.846153846153847</v>
      </c>
      <c r="Q761" t="str">
        <f t="shared" si="44"/>
        <v>theater</v>
      </c>
      <c r="R761" t="str">
        <f t="shared" si="45"/>
        <v>plays</v>
      </c>
      <c r="S761" s="12">
        <f t="shared" si="46"/>
        <v>42584.846828703703</v>
      </c>
      <c r="T761" s="12">
        <f t="shared" si="47"/>
        <v>42624.846828703703</v>
      </c>
    </row>
    <row r="762" spans="1:20" ht="48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>E762/D762</f>
        <v>1.2433537832310839</v>
      </c>
      <c r="P762" s="7">
        <f>E762/L762</f>
        <v>45.037037037037038</v>
      </c>
      <c r="Q762" t="str">
        <f t="shared" si="44"/>
        <v>theater</v>
      </c>
      <c r="R762" t="str">
        <f t="shared" si="45"/>
        <v>plays</v>
      </c>
      <c r="S762" s="12">
        <f t="shared" si="46"/>
        <v>42011.202581018515</v>
      </c>
      <c r="T762" s="12">
        <f t="shared" si="47"/>
        <v>42038.185416666667</v>
      </c>
    </row>
    <row r="763" spans="1:20" ht="48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>E763/D763</f>
        <v>1.242</v>
      </c>
      <c r="P763" s="7">
        <f>E763/L763</f>
        <v>50.901639344262293</v>
      </c>
      <c r="Q763" t="str">
        <f t="shared" si="44"/>
        <v>theater</v>
      </c>
      <c r="R763" t="str">
        <f t="shared" si="45"/>
        <v>plays</v>
      </c>
      <c r="S763" s="12">
        <f t="shared" si="46"/>
        <v>41772.105937500004</v>
      </c>
      <c r="T763" s="12">
        <f t="shared" si="47"/>
        <v>41803.916666666664</v>
      </c>
    </row>
    <row r="764" spans="1:20" ht="48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>E764/D764</f>
        <v>1.2415933781686497</v>
      </c>
      <c r="P764" s="7">
        <f>E764/L764</f>
        <v>139.53488372093022</v>
      </c>
      <c r="Q764" t="str">
        <f t="shared" si="44"/>
        <v>film &amp; video</v>
      </c>
      <c r="R764" t="str">
        <f t="shared" si="45"/>
        <v>documentary</v>
      </c>
      <c r="S764" s="12">
        <f t="shared" si="46"/>
        <v>41837.210543981484</v>
      </c>
      <c r="T764" s="12">
        <f t="shared" si="47"/>
        <v>41859</v>
      </c>
    </row>
    <row r="765" spans="1:20" ht="48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>E765/D765</f>
        <v>1.2408571428571429</v>
      </c>
      <c r="P765" s="7">
        <f>E765/L765</f>
        <v>68.936507936507937</v>
      </c>
      <c r="Q765" t="str">
        <f t="shared" si="44"/>
        <v>music</v>
      </c>
      <c r="R765" t="str">
        <f t="shared" si="45"/>
        <v>rock</v>
      </c>
      <c r="S765" s="12">
        <f t="shared" si="46"/>
        <v>42160.735208333332</v>
      </c>
      <c r="T765" s="12">
        <f t="shared" si="47"/>
        <v>42190.735208333332</v>
      </c>
    </row>
    <row r="766" spans="1:20" ht="48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>E766/D766</f>
        <v>1.2400610000000001</v>
      </c>
      <c r="P766" s="7">
        <f>E766/L766</f>
        <v>92.541865671641801</v>
      </c>
      <c r="Q766" t="str">
        <f t="shared" si="44"/>
        <v>music</v>
      </c>
      <c r="R766" t="str">
        <f t="shared" si="45"/>
        <v>rock</v>
      </c>
      <c r="S766" s="12">
        <f t="shared" si="46"/>
        <v>40564.994837962964</v>
      </c>
      <c r="T766" s="12">
        <f t="shared" si="47"/>
        <v>40594.994837962964</v>
      </c>
    </row>
    <row r="767" spans="1:20" ht="48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>E767/D767</f>
        <v>1.24</v>
      </c>
      <c r="P767" s="7">
        <f>E767/L767</f>
        <v>135.625</v>
      </c>
      <c r="Q767" t="str">
        <f t="shared" si="44"/>
        <v>theater</v>
      </c>
      <c r="R767" t="str">
        <f t="shared" si="45"/>
        <v>plays</v>
      </c>
      <c r="S767" s="12">
        <f t="shared" si="46"/>
        <v>42169.814340277779</v>
      </c>
      <c r="T767" s="12">
        <f t="shared" si="47"/>
        <v>42199.814340277779</v>
      </c>
    </row>
    <row r="768" spans="1:20" ht="16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>E768/D768</f>
        <v>1.24</v>
      </c>
      <c r="P768" s="7">
        <f>E768/L768</f>
        <v>38.75</v>
      </c>
      <c r="Q768" t="str">
        <f t="shared" si="44"/>
        <v>music</v>
      </c>
      <c r="R768" t="str">
        <f t="shared" si="45"/>
        <v>rock</v>
      </c>
      <c r="S768" s="12">
        <f t="shared" si="46"/>
        <v>41072.739953703705</v>
      </c>
      <c r="T768" s="12">
        <f t="shared" si="47"/>
        <v>41102.739953703705</v>
      </c>
    </row>
    <row r="769" spans="1:20" ht="48" x14ac:dyDescent="0.2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>E769/D769</f>
        <v>1.24</v>
      </c>
      <c r="P769" s="7">
        <f>E769/L769</f>
        <v>8.8571428571428577</v>
      </c>
      <c r="Q769" t="str">
        <f t="shared" si="44"/>
        <v>theater</v>
      </c>
      <c r="R769" t="str">
        <f t="shared" si="45"/>
        <v>plays</v>
      </c>
      <c r="S769" s="12">
        <f t="shared" si="46"/>
        <v>42067.011643518519</v>
      </c>
      <c r="T769" s="12">
        <f t="shared" si="47"/>
        <v>42094.957638888889</v>
      </c>
    </row>
    <row r="770" spans="1:20" ht="48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>E770/D770</f>
        <v>1.2394678492239468</v>
      </c>
      <c r="P770" s="7">
        <f>E770/L770</f>
        <v>43</v>
      </c>
      <c r="Q770" t="str">
        <f t="shared" si="44"/>
        <v>music</v>
      </c>
      <c r="R770" t="str">
        <f t="shared" si="45"/>
        <v>indie rock</v>
      </c>
      <c r="S770" s="12">
        <f t="shared" si="46"/>
        <v>40981.710243055553</v>
      </c>
      <c r="T770" s="12">
        <f t="shared" si="47"/>
        <v>41011.710243055553</v>
      </c>
    </row>
    <row r="771" spans="1:20" ht="48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>E771/D771</f>
        <v>1.2394444444444443</v>
      </c>
      <c r="P771" s="7">
        <f>E771/L771</f>
        <v>69.71875</v>
      </c>
      <c r="Q771" t="str">
        <f t="shared" ref="Q771:Q834" si="48">LEFT(N771, SEARCH("/",N771)-1)</f>
        <v>film &amp; video</v>
      </c>
      <c r="R771" t="str">
        <f t="shared" ref="R771:R834" si="49">RIGHT(N771,LEN(N771)-SEARCH("/",N771,1))</f>
        <v>shorts</v>
      </c>
      <c r="S771" s="12">
        <f t="shared" ref="S771:S834" si="50">(((J771/60)/60)/24)+DATE(1970,1,1)</f>
        <v>40997.271493055552</v>
      </c>
      <c r="T771" s="12">
        <f t="shared" ref="T771:T834" si="51">(((I771/60)/60)/24)+DATE(1970,1,1)</f>
        <v>41057.271493055552</v>
      </c>
    </row>
    <row r="772" spans="1:20" ht="48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>E772/D772</f>
        <v>1.236801</v>
      </c>
      <c r="P772" s="7">
        <f>E772/L772</f>
        <v>194.26193717277485</v>
      </c>
      <c r="Q772" t="str">
        <f t="shared" si="48"/>
        <v>technology</v>
      </c>
      <c r="R772" t="str">
        <f t="shared" si="49"/>
        <v>hardware</v>
      </c>
      <c r="S772" s="12">
        <f t="shared" si="50"/>
        <v>41535.812708333331</v>
      </c>
      <c r="T772" s="12">
        <f t="shared" si="51"/>
        <v>41563.165972222225</v>
      </c>
    </row>
    <row r="773" spans="1:20" ht="48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>E773/D773</f>
        <v>1.2366666666666666</v>
      </c>
      <c r="P773" s="7">
        <f>E773/L773</f>
        <v>14.84</v>
      </c>
      <c r="Q773" t="str">
        <f t="shared" si="48"/>
        <v>theater</v>
      </c>
      <c r="R773" t="str">
        <f t="shared" si="49"/>
        <v>spaces</v>
      </c>
      <c r="S773" s="12">
        <f t="shared" si="50"/>
        <v>42334.468935185185</v>
      </c>
      <c r="T773" s="12">
        <f t="shared" si="51"/>
        <v>42361.957638888889</v>
      </c>
    </row>
    <row r="774" spans="1:20" ht="48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>E774/D774</f>
        <v>1.2364125714285714</v>
      </c>
      <c r="P774" s="7">
        <f>E774/L774</f>
        <v>110.39397959183674</v>
      </c>
      <c r="Q774" t="str">
        <f t="shared" si="48"/>
        <v>photography</v>
      </c>
      <c r="R774" t="str">
        <f t="shared" si="49"/>
        <v>photobooks</v>
      </c>
      <c r="S774" s="12">
        <f t="shared" si="50"/>
        <v>42751.533391203702</v>
      </c>
      <c r="T774" s="12">
        <f t="shared" si="51"/>
        <v>42780.957638888889</v>
      </c>
    </row>
    <row r="775" spans="1:20" ht="48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>E775/D775</f>
        <v>1.2362</v>
      </c>
      <c r="P775" s="7">
        <f>E775/L775</f>
        <v>80.272727272727266</v>
      </c>
      <c r="Q775" t="str">
        <f t="shared" si="48"/>
        <v>music</v>
      </c>
      <c r="R775" t="str">
        <f t="shared" si="49"/>
        <v>indie rock</v>
      </c>
      <c r="S775" s="12">
        <f t="shared" si="50"/>
        <v>40865.867141203707</v>
      </c>
      <c r="T775" s="12">
        <f t="shared" si="51"/>
        <v>40902.208333333336</v>
      </c>
    </row>
    <row r="776" spans="1:20" ht="48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>E776/D776</f>
        <v>1.2361333333333333</v>
      </c>
      <c r="P776" s="7">
        <f>E776/L776</f>
        <v>67.671532846715323</v>
      </c>
      <c r="Q776" t="str">
        <f t="shared" si="48"/>
        <v>music</v>
      </c>
      <c r="R776" t="str">
        <f t="shared" si="49"/>
        <v>rock</v>
      </c>
      <c r="S776" s="12">
        <f t="shared" si="50"/>
        <v>41586.475173611114</v>
      </c>
      <c r="T776" s="12">
        <f t="shared" si="51"/>
        <v>41617.207638888889</v>
      </c>
    </row>
    <row r="777" spans="1:20" ht="48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>E777/D777</f>
        <v>1.236</v>
      </c>
      <c r="P777" s="7">
        <f>E777/L777</f>
        <v>29.428571428571427</v>
      </c>
      <c r="Q777" t="str">
        <f t="shared" si="48"/>
        <v>theater</v>
      </c>
      <c r="R777" t="str">
        <f t="shared" si="49"/>
        <v>plays</v>
      </c>
      <c r="S777" s="12">
        <f t="shared" si="50"/>
        <v>42544.814328703709</v>
      </c>
      <c r="T777" s="12">
        <f t="shared" si="51"/>
        <v>42582.873611111107</v>
      </c>
    </row>
    <row r="778" spans="1:20" ht="48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>E778/D778</f>
        <v>1.2353333333333334</v>
      </c>
      <c r="P778" s="7">
        <f>E778/L778</f>
        <v>89.301204819277103</v>
      </c>
      <c r="Q778" t="str">
        <f t="shared" si="48"/>
        <v>music</v>
      </c>
      <c r="R778" t="str">
        <f t="shared" si="49"/>
        <v>indie rock</v>
      </c>
      <c r="S778" s="12">
        <f t="shared" si="50"/>
        <v>41075.835497685184</v>
      </c>
      <c r="T778" s="12">
        <f t="shared" si="51"/>
        <v>41105.835497685184</v>
      </c>
    </row>
    <row r="779" spans="1:20" ht="48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>E779/D779</f>
        <v>1.2353000000000001</v>
      </c>
      <c r="P779" s="7">
        <f>E779/L779</f>
        <v>88.23571428571428</v>
      </c>
      <c r="Q779" t="str">
        <f t="shared" si="48"/>
        <v>technology</v>
      </c>
      <c r="R779" t="str">
        <f t="shared" si="49"/>
        <v>hardware</v>
      </c>
      <c r="S779" s="12">
        <f t="shared" si="50"/>
        <v>42331.708032407405</v>
      </c>
      <c r="T779" s="12">
        <f t="shared" si="51"/>
        <v>42391.708032407405</v>
      </c>
    </row>
    <row r="780" spans="1:20" ht="32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>E780/D780</f>
        <v>1.2348756218905472</v>
      </c>
      <c r="P780" s="7">
        <f>E780/L780</f>
        <v>94.736641221374043</v>
      </c>
      <c r="Q780" t="str">
        <f t="shared" si="48"/>
        <v>photography</v>
      </c>
      <c r="R780" t="str">
        <f t="shared" si="49"/>
        <v>photobooks</v>
      </c>
      <c r="S780" s="12">
        <f t="shared" si="50"/>
        <v>42758.975937499999</v>
      </c>
      <c r="T780" s="12">
        <f t="shared" si="51"/>
        <v>42795.791666666672</v>
      </c>
    </row>
    <row r="781" spans="1:20" ht="48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>E781/D781</f>
        <v>1.2342857142857142</v>
      </c>
      <c r="P781" s="7">
        <f>E781/L781</f>
        <v>43.2</v>
      </c>
      <c r="Q781" t="str">
        <f t="shared" si="48"/>
        <v>theater</v>
      </c>
      <c r="R781" t="str">
        <f t="shared" si="49"/>
        <v>plays</v>
      </c>
      <c r="S781" s="12">
        <f t="shared" si="50"/>
        <v>42556.504490740743</v>
      </c>
      <c r="T781" s="12">
        <f t="shared" si="51"/>
        <v>42595.290972222225</v>
      </c>
    </row>
    <row r="782" spans="1:20" ht="48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>E782/D782</f>
        <v>1.2333333333333334</v>
      </c>
      <c r="P782" s="7">
        <f>E782/L782</f>
        <v>31.623931623931625</v>
      </c>
      <c r="Q782" t="str">
        <f t="shared" si="48"/>
        <v>film &amp; video</v>
      </c>
      <c r="R782" t="str">
        <f t="shared" si="49"/>
        <v>television</v>
      </c>
      <c r="S782" s="12">
        <f t="shared" si="50"/>
        <v>41812.67324074074</v>
      </c>
      <c r="T782" s="12">
        <f t="shared" si="51"/>
        <v>41842.67324074074</v>
      </c>
    </row>
    <row r="783" spans="1:20" ht="48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>E783/D783</f>
        <v>1.2327586206896552</v>
      </c>
      <c r="P783" s="7">
        <f>E783/L783</f>
        <v>99.860335195530723</v>
      </c>
      <c r="Q783" t="str">
        <f t="shared" si="48"/>
        <v>film &amp; video</v>
      </c>
      <c r="R783" t="str">
        <f t="shared" si="49"/>
        <v>documentary</v>
      </c>
      <c r="S783" s="12">
        <f t="shared" si="50"/>
        <v>42114.944328703699</v>
      </c>
      <c r="T783" s="12">
        <f t="shared" si="51"/>
        <v>42144.944328703699</v>
      </c>
    </row>
    <row r="784" spans="1:20" ht="48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>E784/D784</f>
        <v>1.232608695652174</v>
      </c>
      <c r="P784" s="7">
        <f>E784/L784</f>
        <v>74.60526315789474</v>
      </c>
      <c r="Q784" t="str">
        <f t="shared" si="48"/>
        <v>music</v>
      </c>
      <c r="R784" t="str">
        <f t="shared" si="49"/>
        <v>rock</v>
      </c>
      <c r="S784" s="12">
        <f t="shared" si="50"/>
        <v>40665.949976851851</v>
      </c>
      <c r="T784" s="12">
        <f t="shared" si="51"/>
        <v>40692.041666666664</v>
      </c>
    </row>
    <row r="785" spans="1:20" ht="48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>E785/D785</f>
        <v>1.2324999999999999</v>
      </c>
      <c r="P785" s="7">
        <f>E785/L785</f>
        <v>71.242774566473983</v>
      </c>
      <c r="Q785" t="str">
        <f t="shared" si="48"/>
        <v>theater</v>
      </c>
      <c r="R785" t="str">
        <f t="shared" si="49"/>
        <v>plays</v>
      </c>
      <c r="S785" s="12">
        <f t="shared" si="50"/>
        <v>42473.007037037038</v>
      </c>
      <c r="T785" s="12">
        <f t="shared" si="51"/>
        <v>42503.007037037038</v>
      </c>
    </row>
    <row r="786" spans="1:20" ht="48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>E786/D786</f>
        <v>1.2314285714285715</v>
      </c>
      <c r="P786" s="7">
        <f>E786/L786</f>
        <v>93.695652173913047</v>
      </c>
      <c r="Q786" t="str">
        <f t="shared" si="48"/>
        <v>technology</v>
      </c>
      <c r="R786" t="str">
        <f t="shared" si="49"/>
        <v>makerspaces</v>
      </c>
      <c r="S786" s="12">
        <f t="shared" si="50"/>
        <v>42083.895532407405</v>
      </c>
      <c r="T786" s="12">
        <f t="shared" si="51"/>
        <v>42128.895532407405</v>
      </c>
    </row>
    <row r="787" spans="1:20" ht="48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>E787/D787</f>
        <v>1.2307407407407407</v>
      </c>
      <c r="P787" s="7">
        <f>E787/L787</f>
        <v>114.58620689655173</v>
      </c>
      <c r="Q787" t="str">
        <f t="shared" si="48"/>
        <v>film &amp; video</v>
      </c>
      <c r="R787" t="str">
        <f t="shared" si="49"/>
        <v>documentary</v>
      </c>
      <c r="S787" s="12">
        <f t="shared" si="50"/>
        <v>42697.32136574074</v>
      </c>
      <c r="T787" s="12">
        <f t="shared" si="51"/>
        <v>42725.332638888889</v>
      </c>
    </row>
    <row r="788" spans="1:20" ht="48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>E788/D788</f>
        <v>1.23</v>
      </c>
      <c r="P788" s="7">
        <f>E788/L788</f>
        <v>46.125</v>
      </c>
      <c r="Q788" t="str">
        <f t="shared" si="48"/>
        <v>theater</v>
      </c>
      <c r="R788" t="str">
        <f t="shared" si="49"/>
        <v>plays</v>
      </c>
      <c r="S788" s="12">
        <f t="shared" si="50"/>
        <v>42517.003368055557</v>
      </c>
      <c r="T788" s="12">
        <f t="shared" si="51"/>
        <v>42547.003368055557</v>
      </c>
    </row>
    <row r="789" spans="1:20" ht="64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>E789/D789</f>
        <v>1.2299154545454545</v>
      </c>
      <c r="P789" s="7">
        <f>E789/L789</f>
        <v>190.55028169014085</v>
      </c>
      <c r="Q789" t="str">
        <f t="shared" si="48"/>
        <v>film &amp; video</v>
      </c>
      <c r="R789" t="str">
        <f t="shared" si="49"/>
        <v>television</v>
      </c>
      <c r="S789" s="12">
        <f t="shared" si="50"/>
        <v>42327.834247685183</v>
      </c>
      <c r="T789" s="12">
        <f t="shared" si="51"/>
        <v>42357.834247685183</v>
      </c>
    </row>
    <row r="790" spans="1:20" ht="64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>E790/D790</f>
        <v>1.2290000000000001</v>
      </c>
      <c r="P790" s="7">
        <f>E790/L790</f>
        <v>169.51724137931035</v>
      </c>
      <c r="Q790" t="str">
        <f t="shared" si="48"/>
        <v>technology</v>
      </c>
      <c r="R790" t="str">
        <f t="shared" si="49"/>
        <v>hardware</v>
      </c>
      <c r="S790" s="12">
        <f t="shared" si="50"/>
        <v>41722.666354166664</v>
      </c>
      <c r="T790" s="12">
        <f t="shared" si="51"/>
        <v>41752.666354166664</v>
      </c>
    </row>
    <row r="791" spans="1:20" ht="48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>E791/D791</f>
        <v>1.2283299999999999</v>
      </c>
      <c r="P791" s="7">
        <f>E791/L791</f>
        <v>32.324473684210524</v>
      </c>
      <c r="Q791" t="str">
        <f t="shared" si="48"/>
        <v>music</v>
      </c>
      <c r="R791" t="str">
        <f t="shared" si="49"/>
        <v>electronic music</v>
      </c>
      <c r="S791" s="12">
        <f t="shared" si="50"/>
        <v>41127.812303240738</v>
      </c>
      <c r="T791" s="12">
        <f t="shared" si="51"/>
        <v>41150</v>
      </c>
    </row>
    <row r="792" spans="1:20" ht="48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>E792/D792</f>
        <v>1.228</v>
      </c>
      <c r="P792" s="7">
        <f>E792/L792</f>
        <v>54.985074626865675</v>
      </c>
      <c r="Q792" t="str">
        <f t="shared" si="48"/>
        <v>music</v>
      </c>
      <c r="R792" t="str">
        <f t="shared" si="49"/>
        <v>classical music</v>
      </c>
      <c r="S792" s="12">
        <f t="shared" si="50"/>
        <v>42125.078275462962</v>
      </c>
      <c r="T792" s="12">
        <f t="shared" si="51"/>
        <v>42156.165972222225</v>
      </c>
    </row>
    <row r="793" spans="1:20" ht="48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>E793/D793</f>
        <v>1.2267999999999999</v>
      </c>
      <c r="P793" s="7">
        <f>E793/L793</f>
        <v>25.347107438016529</v>
      </c>
      <c r="Q793" t="str">
        <f t="shared" si="48"/>
        <v>publishing</v>
      </c>
      <c r="R793" t="str">
        <f t="shared" si="49"/>
        <v>nonfiction</v>
      </c>
      <c r="S793" s="12">
        <f t="shared" si="50"/>
        <v>41213.254687499997</v>
      </c>
      <c r="T793" s="12">
        <f t="shared" si="51"/>
        <v>41243.416666666664</v>
      </c>
    </row>
    <row r="794" spans="1:20" ht="48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>E794/D794</f>
        <v>1.2240879999999998</v>
      </c>
      <c r="P794" s="7">
        <f>E794/L794</f>
        <v>34.384494382022467</v>
      </c>
      <c r="Q794" t="str">
        <f t="shared" si="48"/>
        <v>music</v>
      </c>
      <c r="R794" t="str">
        <f t="shared" si="49"/>
        <v>pop</v>
      </c>
      <c r="S794" s="12">
        <f t="shared" si="50"/>
        <v>40939.761782407404</v>
      </c>
      <c r="T794" s="12">
        <f t="shared" si="51"/>
        <v>40984.165972222225</v>
      </c>
    </row>
    <row r="795" spans="1:20" ht="48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>E795/D795</f>
        <v>1.224</v>
      </c>
      <c r="P795" s="7">
        <f>E795/L795</f>
        <v>56.666666666666664</v>
      </c>
      <c r="Q795" t="str">
        <f t="shared" si="48"/>
        <v>publishing</v>
      </c>
      <c r="R795" t="str">
        <f t="shared" si="49"/>
        <v>nonfiction</v>
      </c>
      <c r="S795" s="12">
        <f t="shared" si="50"/>
        <v>41667.275312500002</v>
      </c>
      <c r="T795" s="12">
        <f t="shared" si="51"/>
        <v>41684.833333333336</v>
      </c>
    </row>
    <row r="796" spans="1:20" ht="48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>E796/D796</f>
        <v>1.2228571428571429</v>
      </c>
      <c r="P796" s="7">
        <f>E796/L796</f>
        <v>75.087719298245617</v>
      </c>
      <c r="Q796" t="str">
        <f t="shared" si="48"/>
        <v>theater</v>
      </c>
      <c r="R796" t="str">
        <f t="shared" si="49"/>
        <v>plays</v>
      </c>
      <c r="S796" s="12">
        <f t="shared" si="50"/>
        <v>42452.876909722225</v>
      </c>
      <c r="T796" s="12">
        <f t="shared" si="51"/>
        <v>42473.876909722225</v>
      </c>
    </row>
    <row r="797" spans="1:20" ht="32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>E797/D797</f>
        <v>1.2214285714285715</v>
      </c>
      <c r="P797" s="7">
        <f>E797/L797</f>
        <v>85.5</v>
      </c>
      <c r="Q797" t="str">
        <f t="shared" si="48"/>
        <v>music</v>
      </c>
      <c r="R797" t="str">
        <f t="shared" si="49"/>
        <v>rock</v>
      </c>
      <c r="S797" s="12">
        <f t="shared" si="50"/>
        <v>41370.292303240742</v>
      </c>
      <c r="T797" s="12">
        <f t="shared" si="51"/>
        <v>41400.292303240742</v>
      </c>
    </row>
    <row r="798" spans="1:20" ht="48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>E798/D798</f>
        <v>1.2213333333333334</v>
      </c>
      <c r="P798" s="7">
        <f>E798/L798</f>
        <v>53.882352941176471</v>
      </c>
      <c r="Q798" t="str">
        <f t="shared" si="48"/>
        <v>music</v>
      </c>
      <c r="R798" t="str">
        <f t="shared" si="49"/>
        <v>rock</v>
      </c>
      <c r="S798" s="12">
        <f t="shared" si="50"/>
        <v>42752.144976851851</v>
      </c>
      <c r="T798" s="12">
        <f t="shared" si="51"/>
        <v>42795.125</v>
      </c>
    </row>
    <row r="799" spans="1:20" ht="48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>E799/D799</f>
        <v>1.2210975609756098</v>
      </c>
      <c r="P799" s="7">
        <f>E799/L799</f>
        <v>84.142857142857139</v>
      </c>
      <c r="Q799" t="str">
        <f t="shared" si="48"/>
        <v>publishing</v>
      </c>
      <c r="R799" t="str">
        <f t="shared" si="49"/>
        <v>nonfiction</v>
      </c>
      <c r="S799" s="12">
        <f t="shared" si="50"/>
        <v>41807.571840277778</v>
      </c>
      <c r="T799" s="12">
        <f t="shared" si="51"/>
        <v>41852.571840277778</v>
      </c>
    </row>
    <row r="800" spans="1:20" ht="48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>E800/D800</f>
        <v>1.2210714285714286</v>
      </c>
      <c r="P800" s="7">
        <f>E800/L800</f>
        <v>48.842857142857142</v>
      </c>
      <c r="Q800" t="str">
        <f t="shared" si="48"/>
        <v>music</v>
      </c>
      <c r="R800" t="str">
        <f t="shared" si="49"/>
        <v>rock</v>
      </c>
      <c r="S800" s="12">
        <f t="shared" si="50"/>
        <v>40945.845312500001</v>
      </c>
      <c r="T800" s="12">
        <f t="shared" si="51"/>
        <v>40985.80364583333</v>
      </c>
    </row>
    <row r="801" spans="1:20" ht="48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>E801/D801</f>
        <v>1.2206666666666666</v>
      </c>
      <c r="P801" s="7">
        <f>E801/L801</f>
        <v>73.239999999999995</v>
      </c>
      <c r="Q801" t="str">
        <f t="shared" si="48"/>
        <v>theater</v>
      </c>
      <c r="R801" t="str">
        <f t="shared" si="49"/>
        <v>plays</v>
      </c>
      <c r="S801" s="12">
        <f t="shared" si="50"/>
        <v>41912.858946759261</v>
      </c>
      <c r="T801" s="12">
        <f t="shared" si="51"/>
        <v>41942.858946759261</v>
      </c>
    </row>
    <row r="802" spans="1:20" ht="48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>E802/D802</f>
        <v>1.2202</v>
      </c>
      <c r="P802" s="7">
        <f>E802/L802</f>
        <v>709.41860465116281</v>
      </c>
      <c r="Q802" t="str">
        <f t="shared" si="48"/>
        <v>film &amp; video</v>
      </c>
      <c r="R802" t="str">
        <f t="shared" si="49"/>
        <v>documentary</v>
      </c>
      <c r="S802" s="12">
        <f t="shared" si="50"/>
        <v>42711.795138888891</v>
      </c>
      <c r="T802" s="12">
        <f t="shared" si="51"/>
        <v>42741.795138888891</v>
      </c>
    </row>
    <row r="803" spans="1:20" ht="32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>E803/D803</f>
        <v>1.2200090909090908</v>
      </c>
      <c r="P803" s="7">
        <f>E803/L803</f>
        <v>28.553404255319148</v>
      </c>
      <c r="Q803" t="str">
        <f t="shared" si="48"/>
        <v>music</v>
      </c>
      <c r="R803" t="str">
        <f t="shared" si="49"/>
        <v>metal</v>
      </c>
      <c r="S803" s="12">
        <f t="shared" si="50"/>
        <v>41694.391840277778</v>
      </c>
      <c r="T803" s="12">
        <f t="shared" si="51"/>
        <v>41708.583333333336</v>
      </c>
    </row>
    <row r="804" spans="1:20" ht="48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>E804/D804</f>
        <v>1.22</v>
      </c>
      <c r="P804" s="7">
        <f>E804/L804</f>
        <v>27.727272727272727</v>
      </c>
      <c r="Q804" t="str">
        <f t="shared" si="48"/>
        <v>theater</v>
      </c>
      <c r="R804" t="str">
        <f t="shared" si="49"/>
        <v>plays</v>
      </c>
      <c r="S804" s="12">
        <f t="shared" si="50"/>
        <v>42278.453668981485</v>
      </c>
      <c r="T804" s="12">
        <f t="shared" si="51"/>
        <v>42296.458333333328</v>
      </c>
    </row>
    <row r="805" spans="1:20" ht="48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>E805/D805</f>
        <v>1.22</v>
      </c>
      <c r="P805" s="7">
        <f>E805/L805</f>
        <v>203.33333333333334</v>
      </c>
      <c r="Q805" t="str">
        <f t="shared" si="48"/>
        <v>theater</v>
      </c>
      <c r="R805" t="str">
        <f t="shared" si="49"/>
        <v>plays</v>
      </c>
      <c r="S805" s="12">
        <f t="shared" si="50"/>
        <v>42152.503495370373</v>
      </c>
      <c r="T805" s="12">
        <f t="shared" si="51"/>
        <v>42172.503495370373</v>
      </c>
    </row>
    <row r="806" spans="1:20" ht="32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>E806/D806</f>
        <v>1.218</v>
      </c>
      <c r="P806" s="7">
        <f>E806/L806</f>
        <v>49.112903225806448</v>
      </c>
      <c r="Q806" t="str">
        <f t="shared" si="48"/>
        <v>music</v>
      </c>
      <c r="R806" t="str">
        <f t="shared" si="49"/>
        <v>rock</v>
      </c>
      <c r="S806" s="12">
        <f t="shared" si="50"/>
        <v>41730.998402777775</v>
      </c>
      <c r="T806" s="12">
        <f t="shared" si="51"/>
        <v>41760.998402777775</v>
      </c>
    </row>
    <row r="807" spans="1:20" ht="48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>E807/D807</f>
        <v>1.218</v>
      </c>
      <c r="P807" s="7">
        <f>E807/L807</f>
        <v>60.9</v>
      </c>
      <c r="Q807" t="str">
        <f t="shared" si="48"/>
        <v>theater</v>
      </c>
      <c r="R807" t="str">
        <f t="shared" si="49"/>
        <v>plays</v>
      </c>
      <c r="S807" s="12">
        <f t="shared" si="50"/>
        <v>42036.24428240741</v>
      </c>
      <c r="T807" s="12">
        <f t="shared" si="51"/>
        <v>42064.290972222225</v>
      </c>
    </row>
    <row r="808" spans="1:20" ht="48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>E808/D808</f>
        <v>1.2178</v>
      </c>
      <c r="P808" s="7">
        <f>E808/L808</f>
        <v>716.35294117647061</v>
      </c>
      <c r="Q808" t="str">
        <f t="shared" si="48"/>
        <v>theater</v>
      </c>
      <c r="R808" t="str">
        <f t="shared" si="49"/>
        <v>plays</v>
      </c>
      <c r="S808" s="12">
        <f t="shared" si="50"/>
        <v>42605.765381944439</v>
      </c>
      <c r="T808" s="12">
        <f t="shared" si="51"/>
        <v>42634.125</v>
      </c>
    </row>
    <row r="809" spans="1:20" ht="48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>E809/D809</f>
        <v>1.2173333333333334</v>
      </c>
      <c r="P809" s="7">
        <f>E809/L809</f>
        <v>70.230769230769226</v>
      </c>
      <c r="Q809" t="str">
        <f t="shared" si="48"/>
        <v>theater</v>
      </c>
      <c r="R809" t="str">
        <f t="shared" si="49"/>
        <v>plays</v>
      </c>
      <c r="S809" s="12">
        <f t="shared" si="50"/>
        <v>42054.849050925928</v>
      </c>
      <c r="T809" s="12">
        <f t="shared" si="51"/>
        <v>42084.807384259257</v>
      </c>
    </row>
    <row r="810" spans="1:20" ht="48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>E810/D810</f>
        <v>1.2164999999999999</v>
      </c>
      <c r="P810" s="7">
        <f>E810/L810</f>
        <v>109.5945945945946</v>
      </c>
      <c r="Q810" t="str">
        <f t="shared" si="48"/>
        <v>theater</v>
      </c>
      <c r="R810" t="str">
        <f t="shared" si="49"/>
        <v>spaces</v>
      </c>
      <c r="S810" s="12">
        <f t="shared" si="50"/>
        <v>42654.973703703698</v>
      </c>
      <c r="T810" s="12">
        <f t="shared" si="51"/>
        <v>42674.166666666672</v>
      </c>
    </row>
    <row r="811" spans="1:20" ht="32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>E811/D811</f>
        <v>1.216</v>
      </c>
      <c r="P811" s="7">
        <f>E811/L811</f>
        <v>129.36170212765958</v>
      </c>
      <c r="Q811" t="str">
        <f t="shared" si="48"/>
        <v>theater</v>
      </c>
      <c r="R811" t="str">
        <f t="shared" si="49"/>
        <v>plays</v>
      </c>
      <c r="S811" s="12">
        <f t="shared" si="50"/>
        <v>42219.019733796296</v>
      </c>
      <c r="T811" s="12">
        <f t="shared" si="51"/>
        <v>42249.019733796296</v>
      </c>
    </row>
    <row r="812" spans="1:20" ht="32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>E812/D812</f>
        <v>1.215816111111111</v>
      </c>
      <c r="P812" s="7">
        <f>E812/L812</f>
        <v>64.366735294117646</v>
      </c>
      <c r="Q812" t="str">
        <f t="shared" si="48"/>
        <v>music</v>
      </c>
      <c r="R812" t="str">
        <f t="shared" si="49"/>
        <v>rock</v>
      </c>
      <c r="S812" s="12">
        <f t="shared" si="50"/>
        <v>42745.600243055553</v>
      </c>
      <c r="T812" s="12">
        <f t="shared" si="51"/>
        <v>42776.208333333328</v>
      </c>
    </row>
    <row r="813" spans="1:20" ht="48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>E813/D813</f>
        <v>1.214</v>
      </c>
      <c r="P813" s="7">
        <f>E813/L813</f>
        <v>37.9375</v>
      </c>
      <c r="Q813" t="str">
        <f t="shared" si="48"/>
        <v>music</v>
      </c>
      <c r="R813" t="str">
        <f t="shared" si="49"/>
        <v>indie rock</v>
      </c>
      <c r="S813" s="12">
        <f t="shared" si="50"/>
        <v>41023.227731481478</v>
      </c>
      <c r="T813" s="12">
        <f t="shared" si="51"/>
        <v>41083.227731481478</v>
      </c>
    </row>
    <row r="814" spans="1:20" ht="48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>E814/D814</f>
        <v>1.2136666666666667</v>
      </c>
      <c r="P814" s="7">
        <f>E814/L814</f>
        <v>46.088607594936711</v>
      </c>
      <c r="Q814" t="str">
        <f t="shared" si="48"/>
        <v>music</v>
      </c>
      <c r="R814" t="str">
        <f t="shared" si="49"/>
        <v>rock</v>
      </c>
      <c r="S814" s="12">
        <f t="shared" si="50"/>
        <v>41059.185682870368</v>
      </c>
      <c r="T814" s="12">
        <f t="shared" si="51"/>
        <v>41089.185682870368</v>
      </c>
    </row>
    <row r="815" spans="1:20" ht="48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>E815/D815</f>
        <v>1.2133333333333334</v>
      </c>
      <c r="P815" s="7">
        <f>E815/L815</f>
        <v>140</v>
      </c>
      <c r="Q815" t="str">
        <f t="shared" si="48"/>
        <v>theater</v>
      </c>
      <c r="R815" t="str">
        <f t="shared" si="49"/>
        <v>plays</v>
      </c>
      <c r="S815" s="12">
        <f t="shared" si="50"/>
        <v>41879.913761574076</v>
      </c>
      <c r="T815" s="12">
        <f t="shared" si="51"/>
        <v>41894.913761574076</v>
      </c>
    </row>
    <row r="816" spans="1:20" ht="48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>E816/D816</f>
        <v>1.2123333333333333</v>
      </c>
      <c r="P816" s="7">
        <f>E816/L816</f>
        <v>80.464601769911511</v>
      </c>
      <c r="Q816" t="str">
        <f t="shared" si="48"/>
        <v>theater</v>
      </c>
      <c r="R816" t="str">
        <f t="shared" si="49"/>
        <v>spaces</v>
      </c>
      <c r="S816" s="12">
        <f t="shared" si="50"/>
        <v>41758.833564814813</v>
      </c>
      <c r="T816" s="12">
        <f t="shared" si="51"/>
        <v>41786.125</v>
      </c>
    </row>
    <row r="817" spans="1:20" ht="48" x14ac:dyDescent="0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>E817/D817</f>
        <v>1.212</v>
      </c>
      <c r="P817" s="7">
        <f>E817/L817</f>
        <v>163.78378378378378</v>
      </c>
      <c r="Q817" t="str">
        <f t="shared" si="48"/>
        <v>music</v>
      </c>
      <c r="R817" t="str">
        <f t="shared" si="49"/>
        <v>rock</v>
      </c>
      <c r="S817" s="12">
        <f t="shared" si="50"/>
        <v>41003.60665509259</v>
      </c>
      <c r="T817" s="12">
        <f t="shared" si="51"/>
        <v>41057.165972222225</v>
      </c>
    </row>
    <row r="818" spans="1:20" ht="80" x14ac:dyDescent="0.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>E818/D818</f>
        <v>1.212</v>
      </c>
      <c r="P818" s="7">
        <f>E818/L818</f>
        <v>33.666666666666664</v>
      </c>
      <c r="Q818" t="str">
        <f t="shared" si="48"/>
        <v>theater</v>
      </c>
      <c r="R818" t="str">
        <f t="shared" si="49"/>
        <v>plays</v>
      </c>
      <c r="S818" s="12">
        <f t="shared" si="50"/>
        <v>42775.51494212963</v>
      </c>
      <c r="T818" s="12">
        <f t="shared" si="51"/>
        <v>42805.51494212963</v>
      </c>
    </row>
    <row r="819" spans="1:20" ht="48" x14ac:dyDescent="0.2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>E819/D819</f>
        <v>1.212</v>
      </c>
      <c r="P819" s="7">
        <f>E819/L819</f>
        <v>125.37931034482759</v>
      </c>
      <c r="Q819" t="str">
        <f t="shared" si="48"/>
        <v>theater</v>
      </c>
      <c r="R819" t="str">
        <f t="shared" si="49"/>
        <v>plays</v>
      </c>
      <c r="S819" s="12">
        <f t="shared" si="50"/>
        <v>42087.768055555556</v>
      </c>
      <c r="T819" s="12">
        <f t="shared" si="51"/>
        <v>42111.666666666672</v>
      </c>
    </row>
    <row r="820" spans="1:20" ht="32" x14ac:dyDescent="0.2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>E820/D820</f>
        <v>1.212</v>
      </c>
      <c r="P820" s="7">
        <f>E820/L820</f>
        <v>33.666666666666664</v>
      </c>
      <c r="Q820" t="str">
        <f t="shared" si="48"/>
        <v>theater</v>
      </c>
      <c r="R820" t="str">
        <f t="shared" si="49"/>
        <v>plays</v>
      </c>
      <c r="S820" s="12">
        <f t="shared" si="50"/>
        <v>41882.585648148146</v>
      </c>
      <c r="T820" s="12">
        <f t="shared" si="51"/>
        <v>41912.666666666664</v>
      </c>
    </row>
    <row r="821" spans="1:20" ht="48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>E821/D821</f>
        <v>1.2110000000000001</v>
      </c>
      <c r="P821" s="7">
        <f>E821/L821</f>
        <v>55.806451612903224</v>
      </c>
      <c r="Q821" t="str">
        <f t="shared" si="48"/>
        <v>technology</v>
      </c>
      <c r="R821" t="str">
        <f t="shared" si="49"/>
        <v>hardware</v>
      </c>
      <c r="S821" s="12">
        <f t="shared" si="50"/>
        <v>41387.171805555554</v>
      </c>
      <c r="T821" s="12">
        <f t="shared" si="51"/>
        <v>41417.171805555554</v>
      </c>
    </row>
    <row r="822" spans="1:20" ht="64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>E822/D822</f>
        <v>1.2105999999999999</v>
      </c>
      <c r="P822" s="7">
        <f>E822/L822</f>
        <v>37.134969325153371</v>
      </c>
      <c r="Q822" t="str">
        <f t="shared" si="48"/>
        <v>music</v>
      </c>
      <c r="R822" t="str">
        <f t="shared" si="49"/>
        <v>indie rock</v>
      </c>
      <c r="S822" s="12">
        <f t="shared" si="50"/>
        <v>40050.643680555557</v>
      </c>
      <c r="T822" s="12">
        <f t="shared" si="51"/>
        <v>40082.165972222225</v>
      </c>
    </row>
    <row r="823" spans="1:20" ht="48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>E823/D823</f>
        <v>1.2088000000000001</v>
      </c>
      <c r="P823" s="7">
        <f>E823/L823</f>
        <v>79.526315789473685</v>
      </c>
      <c r="Q823" t="str">
        <f t="shared" si="48"/>
        <v>music</v>
      </c>
      <c r="R823" t="str">
        <f t="shared" si="49"/>
        <v>rock</v>
      </c>
      <c r="S823" s="12">
        <f t="shared" si="50"/>
        <v>42094.236481481479</v>
      </c>
      <c r="T823" s="12">
        <f t="shared" si="51"/>
        <v>42115.236481481479</v>
      </c>
    </row>
    <row r="824" spans="1:20" ht="32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>E824/D824</f>
        <v>1.20601</v>
      </c>
      <c r="P824" s="7">
        <f>E824/L824</f>
        <v>48.240400000000001</v>
      </c>
      <c r="Q824" t="str">
        <f t="shared" si="48"/>
        <v>music</v>
      </c>
      <c r="R824" t="str">
        <f t="shared" si="49"/>
        <v>indie rock</v>
      </c>
      <c r="S824" s="12">
        <f t="shared" si="50"/>
        <v>41037.892465277779</v>
      </c>
      <c r="T824" s="12">
        <f t="shared" si="51"/>
        <v>41051.145833333336</v>
      </c>
    </row>
    <row r="825" spans="1:20" ht="48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>E825/D825</f>
        <v>1.206</v>
      </c>
      <c r="P825" s="7">
        <f>E825/L825</f>
        <v>71.785714285714292</v>
      </c>
      <c r="Q825" t="str">
        <f t="shared" si="48"/>
        <v>theater</v>
      </c>
      <c r="R825" t="str">
        <f t="shared" si="49"/>
        <v>plays</v>
      </c>
      <c r="S825" s="12">
        <f t="shared" si="50"/>
        <v>42238.13282407407</v>
      </c>
      <c r="T825" s="12">
        <f t="shared" si="51"/>
        <v>42268.13282407407</v>
      </c>
    </row>
    <row r="826" spans="1:20" ht="48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>E826/D826</f>
        <v>1.2058763636363636</v>
      </c>
      <c r="P826" s="7">
        <f>E826/L826</f>
        <v>83.953417721518989</v>
      </c>
      <c r="Q826" t="str">
        <f t="shared" si="48"/>
        <v>film &amp; video</v>
      </c>
      <c r="R826" t="str">
        <f t="shared" si="49"/>
        <v>documentary</v>
      </c>
      <c r="S826" s="12">
        <f t="shared" si="50"/>
        <v>39950.163344907407</v>
      </c>
      <c r="T826" s="12">
        <f t="shared" si="51"/>
        <v>40035.80972222222</v>
      </c>
    </row>
    <row r="827" spans="1:20" ht="48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>E827/D827</f>
        <v>1.2054285714285715</v>
      </c>
      <c r="P827" s="7">
        <f>E827/L827</f>
        <v>58.597222222222221</v>
      </c>
      <c r="Q827" t="str">
        <f t="shared" si="48"/>
        <v>music</v>
      </c>
      <c r="R827" t="str">
        <f t="shared" si="49"/>
        <v>indie rock</v>
      </c>
      <c r="S827" s="12">
        <f t="shared" si="50"/>
        <v>40939.02002314815</v>
      </c>
      <c r="T827" s="12">
        <f t="shared" si="51"/>
        <v>40973.125</v>
      </c>
    </row>
    <row r="828" spans="1:20" ht="16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>E828/D828</f>
        <v>1.20516</v>
      </c>
      <c r="P828" s="7">
        <f>E828/L828</f>
        <v>38.462553191489363</v>
      </c>
      <c r="Q828" t="str">
        <f t="shared" si="48"/>
        <v>publishing</v>
      </c>
      <c r="R828" t="str">
        <f t="shared" si="49"/>
        <v>radio &amp; podcasts</v>
      </c>
      <c r="S828" s="12">
        <f t="shared" si="50"/>
        <v>40939.979618055557</v>
      </c>
      <c r="T828" s="12">
        <f t="shared" si="51"/>
        <v>40969.979618055557</v>
      </c>
    </row>
    <row r="829" spans="1:20" ht="48" x14ac:dyDescent="0.2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>E829/D829</f>
        <v>1.2050000000000001</v>
      </c>
      <c r="P829" s="7">
        <f>E829/L829</f>
        <v>80.333333333333329</v>
      </c>
      <c r="Q829" t="str">
        <f t="shared" si="48"/>
        <v>film &amp; video</v>
      </c>
      <c r="R829" t="str">
        <f t="shared" si="49"/>
        <v>television</v>
      </c>
      <c r="S829" s="12">
        <f t="shared" si="50"/>
        <v>42572.778495370367</v>
      </c>
      <c r="T829" s="12">
        <f t="shared" si="51"/>
        <v>42604.125</v>
      </c>
    </row>
    <row r="830" spans="1:20" ht="48" x14ac:dyDescent="0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>E830/D830</f>
        <v>1.2050000000000001</v>
      </c>
      <c r="P830" s="7">
        <f>E830/L830</f>
        <v>40.847457627118644</v>
      </c>
      <c r="Q830" t="str">
        <f t="shared" si="48"/>
        <v>theater</v>
      </c>
      <c r="R830" t="str">
        <f t="shared" si="49"/>
        <v>plays</v>
      </c>
      <c r="S830" s="12">
        <f t="shared" si="50"/>
        <v>42282.768414351856</v>
      </c>
      <c r="T830" s="12">
        <f t="shared" si="51"/>
        <v>42312.810081018513</v>
      </c>
    </row>
    <row r="831" spans="1:20" ht="48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>E831/D831</f>
        <v>1.2049622641509434</v>
      </c>
      <c r="P831" s="7">
        <f>E831/L831</f>
        <v>108.24237288135593</v>
      </c>
      <c r="Q831" t="str">
        <f t="shared" si="48"/>
        <v>theater</v>
      </c>
      <c r="R831" t="str">
        <f t="shared" si="49"/>
        <v>spaces</v>
      </c>
      <c r="S831" s="12">
        <f t="shared" si="50"/>
        <v>41888.674826388888</v>
      </c>
      <c r="T831" s="12">
        <f t="shared" si="51"/>
        <v>41918.674826388888</v>
      </c>
    </row>
    <row r="832" spans="1:20" ht="48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>E832/D832</f>
        <v>1.2048000000000001</v>
      </c>
      <c r="P832" s="7">
        <f>E832/L832</f>
        <v>17.822485207100591</v>
      </c>
      <c r="Q832" t="str">
        <f t="shared" si="48"/>
        <v>publishing</v>
      </c>
      <c r="R832" t="str">
        <f t="shared" si="49"/>
        <v>nonfiction</v>
      </c>
      <c r="S832" s="12">
        <f t="shared" si="50"/>
        <v>41598.420046296298</v>
      </c>
      <c r="T832" s="12">
        <f t="shared" si="51"/>
        <v>41628.420046296298</v>
      </c>
    </row>
    <row r="833" spans="1:20" ht="48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>E833/D833</f>
        <v>1.2046777777777777</v>
      </c>
      <c r="P833" s="7">
        <f>E833/L833</f>
        <v>88.147154471544724</v>
      </c>
      <c r="Q833" t="str">
        <f t="shared" si="48"/>
        <v>music</v>
      </c>
      <c r="R833" t="str">
        <f t="shared" si="49"/>
        <v>indie rock</v>
      </c>
      <c r="S833" s="12">
        <f t="shared" si="50"/>
        <v>40555.322662037033</v>
      </c>
      <c r="T833" s="12">
        <f t="shared" si="51"/>
        <v>40603.833333333336</v>
      </c>
    </row>
    <row r="834" spans="1:20" ht="32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>E834/D834</f>
        <v>1.2041660000000001</v>
      </c>
      <c r="P834" s="7">
        <f>E834/L834</f>
        <v>63.37715789473684</v>
      </c>
      <c r="Q834" t="str">
        <f t="shared" si="48"/>
        <v>music</v>
      </c>
      <c r="R834" t="str">
        <f t="shared" si="49"/>
        <v>metal</v>
      </c>
      <c r="S834" s="12">
        <f t="shared" si="50"/>
        <v>42607.226701388892</v>
      </c>
      <c r="T834" s="12">
        <f t="shared" si="51"/>
        <v>42637.226701388892</v>
      </c>
    </row>
    <row r="835" spans="1:20" ht="32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>E835/D835</f>
        <v>1.2040040000000001</v>
      </c>
      <c r="P835" s="7">
        <f>E835/L835</f>
        <v>48.54854838709678</v>
      </c>
      <c r="Q835" t="str">
        <f t="shared" ref="Q835:Q898" si="52">LEFT(N835, SEARCH("/",N835)-1)</f>
        <v>music</v>
      </c>
      <c r="R835" t="str">
        <f t="shared" ref="R835:R898" si="53">RIGHT(N835,LEN(N835)-SEARCH("/",N835,1))</f>
        <v>indie rock</v>
      </c>
      <c r="S835" s="12">
        <f t="shared" ref="S835:S898" si="54">(((J835/60)/60)/24)+DATE(1970,1,1)</f>
        <v>41453.076319444444</v>
      </c>
      <c r="T835" s="12">
        <f t="shared" ref="T835:T898" si="55">(((I835/60)/60)/24)+DATE(1970,1,1)</f>
        <v>41488.076319444444</v>
      </c>
    </row>
    <row r="836" spans="1:20" ht="48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>E836/D836</f>
        <v>1.203802</v>
      </c>
      <c r="P836" s="7">
        <f>E836/L836</f>
        <v>34.005706214689269</v>
      </c>
      <c r="Q836" t="str">
        <f t="shared" si="52"/>
        <v>music</v>
      </c>
      <c r="R836" t="str">
        <f t="shared" si="53"/>
        <v>metal</v>
      </c>
      <c r="S836" s="12">
        <f t="shared" si="54"/>
        <v>42578.205972222218</v>
      </c>
      <c r="T836" s="12">
        <f t="shared" si="55"/>
        <v>42618.165972222225</v>
      </c>
    </row>
    <row r="837" spans="1:20" ht="32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>E837/D837</f>
        <v>1.2035</v>
      </c>
      <c r="P837" s="7">
        <f>E837/L837</f>
        <v>118.45472440944881</v>
      </c>
      <c r="Q837" t="str">
        <f t="shared" si="52"/>
        <v>technology</v>
      </c>
      <c r="R837" t="str">
        <f t="shared" si="53"/>
        <v>hardware</v>
      </c>
      <c r="S837" s="12">
        <f t="shared" si="54"/>
        <v>41975.329317129625</v>
      </c>
      <c r="T837" s="12">
        <f t="shared" si="55"/>
        <v>42013.041666666672</v>
      </c>
    </row>
    <row r="838" spans="1:20" ht="48" x14ac:dyDescent="0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>E838/D838</f>
        <v>1.2032608695652174</v>
      </c>
      <c r="P838" s="7">
        <f>E838/L838</f>
        <v>98.839285714285708</v>
      </c>
      <c r="Q838" t="str">
        <f t="shared" si="52"/>
        <v>photography</v>
      </c>
      <c r="R838" t="str">
        <f t="shared" si="53"/>
        <v>photobooks</v>
      </c>
      <c r="S838" s="12">
        <f t="shared" si="54"/>
        <v>42339.276006944448</v>
      </c>
      <c r="T838" s="12">
        <f t="shared" si="55"/>
        <v>42388.276006944448</v>
      </c>
    </row>
    <row r="839" spans="1:20" ht="32" x14ac:dyDescent="0.2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>E839/D839</f>
        <v>1.2032608695652174</v>
      </c>
      <c r="P839" s="7">
        <f>E839/L839</f>
        <v>48.130434782608695</v>
      </c>
      <c r="Q839" t="str">
        <f t="shared" si="52"/>
        <v>games</v>
      </c>
      <c r="R839" t="str">
        <f t="shared" si="53"/>
        <v>tabletop games</v>
      </c>
      <c r="S839" s="12">
        <f t="shared" si="54"/>
        <v>42197.771990740745</v>
      </c>
      <c r="T839" s="12">
        <f t="shared" si="55"/>
        <v>42227.771990740745</v>
      </c>
    </row>
    <row r="840" spans="1:20" ht="48" x14ac:dyDescent="0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>E840/D840</f>
        <v>1.2024999999999999</v>
      </c>
      <c r="P840" s="7">
        <f>E840/L840</f>
        <v>141.47058823529412</v>
      </c>
      <c r="Q840" t="str">
        <f t="shared" si="52"/>
        <v>music</v>
      </c>
      <c r="R840" t="str">
        <f t="shared" si="53"/>
        <v>rock</v>
      </c>
      <c r="S840" s="12">
        <f t="shared" si="54"/>
        <v>41774.599930555552</v>
      </c>
      <c r="T840" s="12">
        <f t="shared" si="55"/>
        <v>41804.599930555552</v>
      </c>
    </row>
    <row r="841" spans="1:20" ht="48" x14ac:dyDescent="0.2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>E841/D841</f>
        <v>1.2024999999999999</v>
      </c>
      <c r="P841" s="7">
        <f>E841/L841</f>
        <v>104.56521739130434</v>
      </c>
      <c r="Q841" t="str">
        <f t="shared" si="52"/>
        <v>theater</v>
      </c>
      <c r="R841" t="str">
        <f t="shared" si="53"/>
        <v>plays</v>
      </c>
      <c r="S841" s="12">
        <f t="shared" si="54"/>
        <v>42494.683634259258</v>
      </c>
      <c r="T841" s="12">
        <f t="shared" si="55"/>
        <v>42524.6875</v>
      </c>
    </row>
    <row r="842" spans="1:20" ht="48" x14ac:dyDescent="0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>E842/D842</f>
        <v>1.2024999999999999</v>
      </c>
      <c r="P842" s="7">
        <f>E842/L842</f>
        <v>44.537037037037038</v>
      </c>
      <c r="Q842" t="str">
        <f t="shared" si="52"/>
        <v>theater</v>
      </c>
      <c r="R842" t="str">
        <f t="shared" si="53"/>
        <v>plays</v>
      </c>
      <c r="S842" s="12">
        <f t="shared" si="54"/>
        <v>41842.607592592591</v>
      </c>
      <c r="T842" s="12">
        <f t="shared" si="55"/>
        <v>41864.916666666664</v>
      </c>
    </row>
    <row r="843" spans="1:20" ht="48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>E843/D843</f>
        <v>1.2024900000000001</v>
      </c>
      <c r="P843" s="7">
        <f>E843/L843</f>
        <v>223.09647495361781</v>
      </c>
      <c r="Q843" t="str">
        <f t="shared" si="52"/>
        <v>technology</v>
      </c>
      <c r="R843" t="str">
        <f t="shared" si="53"/>
        <v>hardware</v>
      </c>
      <c r="S843" s="12">
        <f t="shared" si="54"/>
        <v>42048.813877314817</v>
      </c>
      <c r="T843" s="12">
        <f t="shared" si="55"/>
        <v>42093.772210648152</v>
      </c>
    </row>
    <row r="844" spans="1:20" ht="32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>E844/D844</f>
        <v>1.2021700000000002</v>
      </c>
      <c r="P844" s="7">
        <f>E844/L844</f>
        <v>48.086800000000004</v>
      </c>
      <c r="Q844" t="str">
        <f t="shared" si="52"/>
        <v>film &amp; video</v>
      </c>
      <c r="R844" t="str">
        <f t="shared" si="53"/>
        <v>documentary</v>
      </c>
      <c r="S844" s="12">
        <f t="shared" si="54"/>
        <v>41648.396192129629</v>
      </c>
      <c r="T844" s="12">
        <f t="shared" si="55"/>
        <v>41678.396192129629</v>
      </c>
    </row>
    <row r="845" spans="1:20" ht="16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>E845/D845</f>
        <v>1.2019070000000001</v>
      </c>
      <c r="P845" s="7">
        <f>E845/L845</f>
        <v>80.991037735849048</v>
      </c>
      <c r="Q845" t="str">
        <f t="shared" si="52"/>
        <v>technology</v>
      </c>
      <c r="R845" t="str">
        <f t="shared" si="53"/>
        <v>hardware</v>
      </c>
      <c r="S845" s="12">
        <f t="shared" si="54"/>
        <v>41575.527349537035</v>
      </c>
      <c r="T845" s="12">
        <f t="shared" si="55"/>
        <v>41610.957638888889</v>
      </c>
    </row>
    <row r="846" spans="1:20" ht="48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>E846/D846</f>
        <v>1.2010400000000001</v>
      </c>
      <c r="P846" s="7">
        <f>E846/L846</f>
        <v>92.387692307692305</v>
      </c>
      <c r="Q846" t="str">
        <f t="shared" si="52"/>
        <v>theater</v>
      </c>
      <c r="R846" t="str">
        <f t="shared" si="53"/>
        <v>spaces</v>
      </c>
      <c r="S846" s="12">
        <f t="shared" si="54"/>
        <v>41934.914918981485</v>
      </c>
      <c r="T846" s="12">
        <f t="shared" si="55"/>
        <v>41979.956585648149</v>
      </c>
    </row>
    <row r="847" spans="1:20" ht="48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>E847/D847</f>
        <v>1.2001999999999999</v>
      </c>
      <c r="P847" s="7">
        <f>E847/L847</f>
        <v>46.8828125</v>
      </c>
      <c r="Q847" t="str">
        <f t="shared" si="52"/>
        <v>film &amp; video</v>
      </c>
      <c r="R847" t="str">
        <f t="shared" si="53"/>
        <v>documentary</v>
      </c>
      <c r="S847" s="12">
        <f t="shared" si="54"/>
        <v>41376.769050925926</v>
      </c>
      <c r="T847" s="12">
        <f t="shared" si="55"/>
        <v>41395.000694444447</v>
      </c>
    </row>
    <row r="848" spans="1:20" ht="48" x14ac:dyDescent="0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>E848/D848</f>
        <v>1.2</v>
      </c>
      <c r="P848" s="7">
        <f>E848/L848</f>
        <v>98.360655737704917</v>
      </c>
      <c r="Q848" t="str">
        <f t="shared" si="52"/>
        <v>film &amp; video</v>
      </c>
      <c r="R848" t="str">
        <f t="shared" si="53"/>
        <v>television</v>
      </c>
      <c r="S848" s="12">
        <f t="shared" si="54"/>
        <v>42457.623923611114</v>
      </c>
      <c r="T848" s="12">
        <f t="shared" si="55"/>
        <v>42487.623923611114</v>
      </c>
    </row>
    <row r="849" spans="1:20" ht="48" x14ac:dyDescent="0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>E849/D849</f>
        <v>1.2</v>
      </c>
      <c r="P849" s="7">
        <f>E849/L849</f>
        <v>78.260869565217391</v>
      </c>
      <c r="Q849" t="str">
        <f t="shared" si="52"/>
        <v>film &amp; video</v>
      </c>
      <c r="R849" t="str">
        <f t="shared" si="53"/>
        <v>shorts</v>
      </c>
      <c r="S849" s="12">
        <f t="shared" si="54"/>
        <v>40619.402361111112</v>
      </c>
      <c r="T849" s="12">
        <f t="shared" si="55"/>
        <v>40680.402361111112</v>
      </c>
    </row>
    <row r="850" spans="1:20" ht="32" x14ac:dyDescent="0.2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>E850/D850</f>
        <v>1.2</v>
      </c>
      <c r="P850" s="7">
        <f>E850/L850</f>
        <v>60</v>
      </c>
      <c r="Q850" t="str">
        <f t="shared" si="52"/>
        <v>film &amp; video</v>
      </c>
      <c r="R850" t="str">
        <f t="shared" si="53"/>
        <v>shorts</v>
      </c>
      <c r="S850" s="12">
        <f t="shared" si="54"/>
        <v>40612.695208333331</v>
      </c>
      <c r="T850" s="12">
        <f t="shared" si="55"/>
        <v>40636.041666666664</v>
      </c>
    </row>
    <row r="851" spans="1:20" ht="48" x14ac:dyDescent="0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>E851/D851</f>
        <v>1.2</v>
      </c>
      <c r="P851" s="7">
        <f>E851/L851</f>
        <v>42.857142857142854</v>
      </c>
      <c r="Q851" t="str">
        <f t="shared" si="52"/>
        <v>film &amp; video</v>
      </c>
      <c r="R851" t="str">
        <f t="shared" si="53"/>
        <v>documentary</v>
      </c>
      <c r="S851" s="12">
        <f t="shared" si="54"/>
        <v>41657.985081018516</v>
      </c>
      <c r="T851" s="12">
        <f t="shared" si="55"/>
        <v>41699.720833333333</v>
      </c>
    </row>
    <row r="852" spans="1:20" ht="48" x14ac:dyDescent="0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>E852/D852</f>
        <v>1.2</v>
      </c>
      <c r="P852" s="7">
        <f>E852/L852</f>
        <v>7.5</v>
      </c>
      <c r="Q852" t="str">
        <f t="shared" si="52"/>
        <v>photography</v>
      </c>
      <c r="R852" t="str">
        <f t="shared" si="53"/>
        <v>photobooks</v>
      </c>
      <c r="S852" s="12">
        <f t="shared" si="54"/>
        <v>42252.788900462961</v>
      </c>
      <c r="T852" s="12">
        <f t="shared" si="55"/>
        <v>42282.788900462961</v>
      </c>
    </row>
    <row r="853" spans="1:20" ht="32" x14ac:dyDescent="0.2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>E853/D853</f>
        <v>1.2</v>
      </c>
      <c r="P853" s="7">
        <f>E853/L853</f>
        <v>22.5</v>
      </c>
      <c r="Q853" t="str">
        <f t="shared" si="52"/>
        <v>music</v>
      </c>
      <c r="R853" t="str">
        <f t="shared" si="53"/>
        <v>rock</v>
      </c>
      <c r="S853" s="12">
        <f t="shared" si="54"/>
        <v>41153.066400462965</v>
      </c>
      <c r="T853" s="12">
        <f t="shared" si="55"/>
        <v>41167.066400462965</v>
      </c>
    </row>
    <row r="854" spans="1:20" ht="32" x14ac:dyDescent="0.2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>E854/D854</f>
        <v>1.2</v>
      </c>
      <c r="P854" s="7">
        <f>E854/L854</f>
        <v>66.666666666666671</v>
      </c>
      <c r="Q854" t="str">
        <f t="shared" si="52"/>
        <v>theater</v>
      </c>
      <c r="R854" t="str">
        <f t="shared" si="53"/>
        <v>plays</v>
      </c>
      <c r="S854" s="12">
        <f t="shared" si="54"/>
        <v>42026.924976851849</v>
      </c>
      <c r="T854" s="12">
        <f t="shared" si="55"/>
        <v>42052.207638888889</v>
      </c>
    </row>
    <row r="855" spans="1:20" ht="32" x14ac:dyDescent="0.2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>E855/D855</f>
        <v>1.2</v>
      </c>
      <c r="P855" s="7">
        <f>E855/L855</f>
        <v>88.235294117647058</v>
      </c>
      <c r="Q855" t="str">
        <f t="shared" si="52"/>
        <v>theater</v>
      </c>
      <c r="R855" t="str">
        <f t="shared" si="53"/>
        <v>plays</v>
      </c>
      <c r="S855" s="12">
        <f t="shared" si="54"/>
        <v>41828.736921296295</v>
      </c>
      <c r="T855" s="12">
        <f t="shared" si="55"/>
        <v>41846.291666666664</v>
      </c>
    </row>
    <row r="856" spans="1:20" ht="48" x14ac:dyDescent="0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>E856/D856</f>
        <v>1.2</v>
      </c>
      <c r="P856" s="7">
        <f>E856/L856</f>
        <v>58.064516129032256</v>
      </c>
      <c r="Q856" t="str">
        <f t="shared" si="52"/>
        <v>theater</v>
      </c>
      <c r="R856" t="str">
        <f t="shared" si="53"/>
        <v>plays</v>
      </c>
      <c r="S856" s="12">
        <f t="shared" si="54"/>
        <v>41940.598182870373</v>
      </c>
      <c r="T856" s="12">
        <f t="shared" si="55"/>
        <v>41970.639849537038</v>
      </c>
    </row>
    <row r="857" spans="1:20" ht="48" x14ac:dyDescent="0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>E857/D857</f>
        <v>1.2</v>
      </c>
      <c r="P857" s="7">
        <f>E857/L857</f>
        <v>111.11111111111111</v>
      </c>
      <c r="Q857" t="str">
        <f t="shared" si="52"/>
        <v>theater</v>
      </c>
      <c r="R857" t="str">
        <f t="shared" si="53"/>
        <v>musical</v>
      </c>
      <c r="S857" s="12">
        <f t="shared" si="54"/>
        <v>41808.881215277775</v>
      </c>
      <c r="T857" s="12">
        <f t="shared" si="55"/>
        <v>41846.207638888889</v>
      </c>
    </row>
    <row r="858" spans="1:20" ht="48" x14ac:dyDescent="0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>E858/D858</f>
        <v>1.2</v>
      </c>
      <c r="P858" s="7">
        <f>E858/L858</f>
        <v>100</v>
      </c>
      <c r="Q858" t="str">
        <f t="shared" si="52"/>
        <v>theater</v>
      </c>
      <c r="R858" t="str">
        <f t="shared" si="53"/>
        <v>musical</v>
      </c>
      <c r="S858" s="12">
        <f t="shared" si="54"/>
        <v>42166.219733796301</v>
      </c>
      <c r="T858" s="12">
        <f t="shared" si="55"/>
        <v>42198.837499999994</v>
      </c>
    </row>
    <row r="859" spans="1:20" ht="64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>E859/D859</f>
        <v>1.1998010000000001</v>
      </c>
      <c r="P859" s="7">
        <f>E859/L859</f>
        <v>64.160481283422456</v>
      </c>
      <c r="Q859" t="str">
        <f t="shared" si="52"/>
        <v>theater</v>
      </c>
      <c r="R859" t="str">
        <f t="shared" si="53"/>
        <v>spaces</v>
      </c>
      <c r="S859" s="12">
        <f t="shared" si="54"/>
        <v>42255.333252314813</v>
      </c>
      <c r="T859" s="12">
        <f t="shared" si="55"/>
        <v>42285.333252314813</v>
      </c>
    </row>
    <row r="860" spans="1:20" ht="48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>E860/D860</f>
        <v>1.1997755555555556</v>
      </c>
      <c r="P860" s="7">
        <f>E860/L860</f>
        <v>50.9338679245283</v>
      </c>
      <c r="Q860" t="str">
        <f t="shared" si="52"/>
        <v>music</v>
      </c>
      <c r="R860" t="str">
        <f t="shared" si="53"/>
        <v>rock</v>
      </c>
      <c r="S860" s="12">
        <f t="shared" si="54"/>
        <v>41792.667361111111</v>
      </c>
      <c r="T860" s="12">
        <f t="shared" si="55"/>
        <v>41813.667361111111</v>
      </c>
    </row>
    <row r="861" spans="1:20" ht="48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>E861/D861</f>
        <v>1.199090909090909</v>
      </c>
      <c r="P861" s="7">
        <f>E861/L861</f>
        <v>38.794117647058826</v>
      </c>
      <c r="Q861" t="str">
        <f t="shared" si="52"/>
        <v>music</v>
      </c>
      <c r="R861" t="str">
        <f t="shared" si="53"/>
        <v>pop</v>
      </c>
      <c r="S861" s="12">
        <f t="shared" si="54"/>
        <v>40987.890740740739</v>
      </c>
      <c r="T861" s="12">
        <f t="shared" si="55"/>
        <v>41017.890740740739</v>
      </c>
    </row>
    <row r="862" spans="1:20" ht="64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>E862/D862</f>
        <v>1.1990000000000001</v>
      </c>
      <c r="P862" s="7">
        <f>E862/L862</f>
        <v>41.704347826086959</v>
      </c>
      <c r="Q862" t="str">
        <f t="shared" si="52"/>
        <v>music</v>
      </c>
      <c r="R862" t="str">
        <f t="shared" si="53"/>
        <v>metal</v>
      </c>
      <c r="S862" s="12">
        <f t="shared" si="54"/>
        <v>42051.148888888885</v>
      </c>
      <c r="T862" s="12">
        <f t="shared" si="55"/>
        <v>42079.107222222221</v>
      </c>
    </row>
    <row r="863" spans="1:20" ht="48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>E863/D863</f>
        <v>1.1985454545454546</v>
      </c>
      <c r="P863" s="7">
        <f>E863/L863</f>
        <v>49.194029850746269</v>
      </c>
      <c r="Q863" t="str">
        <f t="shared" si="52"/>
        <v>music</v>
      </c>
      <c r="R863" t="str">
        <f t="shared" si="53"/>
        <v>classical music</v>
      </c>
      <c r="S863" s="12">
        <f t="shared" si="54"/>
        <v>40973.773182870369</v>
      </c>
      <c r="T863" s="12">
        <f t="shared" si="55"/>
        <v>41003.731516203705</v>
      </c>
    </row>
    <row r="864" spans="1:20" ht="48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>E864/D864</f>
        <v>1.19756</v>
      </c>
      <c r="P864" s="7">
        <f>E864/L864</f>
        <v>233.8984375</v>
      </c>
      <c r="Q864" t="str">
        <f t="shared" si="52"/>
        <v>theater</v>
      </c>
      <c r="R864" t="str">
        <f t="shared" si="53"/>
        <v>spaces</v>
      </c>
      <c r="S864" s="12">
        <f t="shared" si="54"/>
        <v>41939.569907407407</v>
      </c>
      <c r="T864" s="12">
        <f t="shared" si="55"/>
        <v>41969.611574074079</v>
      </c>
    </row>
    <row r="865" spans="1:20" ht="48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>E865/D865</f>
        <v>1.1975</v>
      </c>
      <c r="P865" s="7">
        <f>E865/L865</f>
        <v>31.933333333333334</v>
      </c>
      <c r="Q865" t="str">
        <f t="shared" si="52"/>
        <v>theater</v>
      </c>
      <c r="R865" t="str">
        <f t="shared" si="53"/>
        <v>plays</v>
      </c>
      <c r="S865" s="12">
        <f t="shared" si="54"/>
        <v>41780.412604166668</v>
      </c>
      <c r="T865" s="12">
        <f t="shared" si="55"/>
        <v>41810.412604166668</v>
      </c>
    </row>
    <row r="866" spans="1:20" ht="48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>E866/D866</f>
        <v>1.1974347826086957</v>
      </c>
      <c r="P866" s="7">
        <f>E866/L866</f>
        <v>85.531055900621112</v>
      </c>
      <c r="Q866" t="str">
        <f t="shared" si="52"/>
        <v>theater</v>
      </c>
      <c r="R866" t="str">
        <f t="shared" si="53"/>
        <v>plays</v>
      </c>
      <c r="S866" s="12">
        <f t="shared" si="54"/>
        <v>41834.586574074077</v>
      </c>
      <c r="T866" s="12">
        <f t="shared" si="55"/>
        <v>41866.083333333336</v>
      </c>
    </row>
    <row r="867" spans="1:20" ht="48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>E867/D867</f>
        <v>1.1973333333333334</v>
      </c>
      <c r="P867" s="7">
        <f>E867/L867</f>
        <v>35.92</v>
      </c>
      <c r="Q867" t="str">
        <f t="shared" si="52"/>
        <v>games</v>
      </c>
      <c r="R867" t="str">
        <f t="shared" si="53"/>
        <v>tabletop games</v>
      </c>
      <c r="S867" s="12">
        <f t="shared" si="54"/>
        <v>42768.833645833336</v>
      </c>
      <c r="T867" s="12">
        <f t="shared" si="55"/>
        <v>42780.833645833336</v>
      </c>
    </row>
    <row r="868" spans="1:20" ht="48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>E868/D868</f>
        <v>1.1970000000000001</v>
      </c>
      <c r="P868" s="7">
        <f>E868/L868</f>
        <v>31.5</v>
      </c>
      <c r="Q868" t="str">
        <f t="shared" si="52"/>
        <v>theater</v>
      </c>
      <c r="R868" t="str">
        <f t="shared" si="53"/>
        <v>plays</v>
      </c>
      <c r="S868" s="12">
        <f t="shared" si="54"/>
        <v>41808.198518518519</v>
      </c>
      <c r="T868" s="12">
        <f t="shared" si="55"/>
        <v>41838.198518518519</v>
      </c>
    </row>
    <row r="869" spans="1:20" ht="48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>E869/D869</f>
        <v>1.1966666666666668</v>
      </c>
      <c r="P869" s="7">
        <f>E869/L869</f>
        <v>55.230769230769234</v>
      </c>
      <c r="Q869" t="str">
        <f t="shared" si="52"/>
        <v>theater</v>
      </c>
      <c r="R869" t="str">
        <f t="shared" si="53"/>
        <v>plays</v>
      </c>
      <c r="S869" s="12">
        <f t="shared" si="54"/>
        <v>42600.756041666667</v>
      </c>
      <c r="T869" s="12">
        <f t="shared" si="55"/>
        <v>42621.756041666667</v>
      </c>
    </row>
    <row r="870" spans="1:20" ht="48" x14ac:dyDescent="0.2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>E870/D870</f>
        <v>1.196</v>
      </c>
      <c r="P870" s="7">
        <f>E870/L870</f>
        <v>30.202020202020201</v>
      </c>
      <c r="Q870" t="str">
        <f t="shared" si="52"/>
        <v>games</v>
      </c>
      <c r="R870" t="str">
        <f t="shared" si="53"/>
        <v>tabletop games</v>
      </c>
      <c r="S870" s="12">
        <f t="shared" si="54"/>
        <v>41663.500659722224</v>
      </c>
      <c r="T870" s="12">
        <f t="shared" si="55"/>
        <v>41693.500659722224</v>
      </c>
    </row>
    <row r="871" spans="1:20" ht="48" x14ac:dyDescent="0.2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>E871/D871</f>
        <v>1.196</v>
      </c>
      <c r="P871" s="7">
        <f>E871/L871</f>
        <v>159.46666666666667</v>
      </c>
      <c r="Q871" t="str">
        <f t="shared" si="52"/>
        <v>theater</v>
      </c>
      <c r="R871" t="str">
        <f t="shared" si="53"/>
        <v>plays</v>
      </c>
      <c r="S871" s="12">
        <f t="shared" si="54"/>
        <v>42089.412557870368</v>
      </c>
      <c r="T871" s="12">
        <f t="shared" si="55"/>
        <v>42117.770833333328</v>
      </c>
    </row>
    <row r="872" spans="1:20" ht="48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>E872/D872</f>
        <v>1.1945714285714286</v>
      </c>
      <c r="P872" s="7">
        <f>E872/L872</f>
        <v>44.956989247311824</v>
      </c>
      <c r="Q872" t="str">
        <f t="shared" si="52"/>
        <v>music</v>
      </c>
      <c r="R872" t="str">
        <f t="shared" si="53"/>
        <v>pop</v>
      </c>
      <c r="S872" s="12">
        <f t="shared" si="54"/>
        <v>40564.649456018517</v>
      </c>
      <c r="T872" s="12">
        <f t="shared" si="55"/>
        <v>40596.125</v>
      </c>
    </row>
    <row r="873" spans="1:20" ht="48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>E873/D873</f>
        <v>1.1944999999999999</v>
      </c>
      <c r="P873" s="7">
        <f>E873/L873</f>
        <v>108.59090909090909</v>
      </c>
      <c r="Q873" t="str">
        <f t="shared" si="52"/>
        <v>theater</v>
      </c>
      <c r="R873" t="str">
        <f t="shared" si="53"/>
        <v>plays</v>
      </c>
      <c r="S873" s="12">
        <f t="shared" si="54"/>
        <v>42484.551550925928</v>
      </c>
      <c r="T873" s="12">
        <f t="shared" si="55"/>
        <v>42498.875</v>
      </c>
    </row>
    <row r="874" spans="1:20" ht="48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>E874/D874</f>
        <v>1.1932315789473684</v>
      </c>
      <c r="P874" s="7">
        <f>E874/L874</f>
        <v>50.157964601769912</v>
      </c>
      <c r="Q874" t="str">
        <f t="shared" si="52"/>
        <v>theater</v>
      </c>
      <c r="R874" t="str">
        <f t="shared" si="53"/>
        <v>plays</v>
      </c>
      <c r="S874" s="12">
        <f t="shared" si="54"/>
        <v>41778.637245370373</v>
      </c>
      <c r="T874" s="12">
        <f t="shared" si="55"/>
        <v>41810.958333333336</v>
      </c>
    </row>
    <row r="875" spans="1:20" ht="48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>E875/D875</f>
        <v>1.1931742857142855</v>
      </c>
      <c r="P875" s="7">
        <f>E875/L875</f>
        <v>46.401222222222216</v>
      </c>
      <c r="Q875" t="str">
        <f t="shared" si="52"/>
        <v>music</v>
      </c>
      <c r="R875" t="str">
        <f t="shared" si="53"/>
        <v>indie rock</v>
      </c>
      <c r="S875" s="12">
        <f t="shared" si="54"/>
        <v>40771.916701388887</v>
      </c>
      <c r="T875" s="12">
        <f t="shared" si="55"/>
        <v>40801.916701388887</v>
      </c>
    </row>
    <row r="876" spans="1:20" ht="64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>E876/D876</f>
        <v>1.19238</v>
      </c>
      <c r="P876" s="7">
        <f>E876/L876</f>
        <v>48.339729729729726</v>
      </c>
      <c r="Q876" t="str">
        <f t="shared" si="52"/>
        <v>theater</v>
      </c>
      <c r="R876" t="str">
        <f t="shared" si="53"/>
        <v>plays</v>
      </c>
      <c r="S876" s="12">
        <f t="shared" si="54"/>
        <v>41807.690081018518</v>
      </c>
      <c r="T876" s="12">
        <f t="shared" si="55"/>
        <v>41837.690081018518</v>
      </c>
    </row>
    <row r="877" spans="1:20" ht="32" x14ac:dyDescent="0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>E877/D877</f>
        <v>1.1916666666666667</v>
      </c>
      <c r="P877" s="7">
        <f>E877/L877</f>
        <v>51.811594202898547</v>
      </c>
      <c r="Q877" t="str">
        <f t="shared" si="52"/>
        <v>music</v>
      </c>
      <c r="R877" t="str">
        <f t="shared" si="53"/>
        <v>rock</v>
      </c>
      <c r="S877" s="12">
        <f t="shared" si="54"/>
        <v>41157.947337962964</v>
      </c>
      <c r="T877" s="12">
        <f t="shared" si="55"/>
        <v>41187.947337962964</v>
      </c>
    </row>
    <row r="878" spans="1:20" ht="32" x14ac:dyDescent="0.2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>E878/D878</f>
        <v>1.1916666666666667</v>
      </c>
      <c r="P878" s="7">
        <f>E878/L878</f>
        <v>27.5</v>
      </c>
      <c r="Q878" t="str">
        <f t="shared" si="52"/>
        <v>theater</v>
      </c>
      <c r="R878" t="str">
        <f t="shared" si="53"/>
        <v>plays</v>
      </c>
      <c r="S878" s="12">
        <f t="shared" si="54"/>
        <v>42101.423541666663</v>
      </c>
      <c r="T878" s="12">
        <f t="shared" si="55"/>
        <v>42131.423541666663</v>
      </c>
    </row>
    <row r="879" spans="1:20" ht="48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>E879/D879</f>
        <v>1.1916249999999999</v>
      </c>
      <c r="P879" s="7">
        <f>E879/L879</f>
        <v>151.31746031746033</v>
      </c>
      <c r="Q879" t="str">
        <f t="shared" si="52"/>
        <v>technology</v>
      </c>
      <c r="R879" t="str">
        <f t="shared" si="53"/>
        <v>wearables</v>
      </c>
      <c r="S879" s="12">
        <f t="shared" si="54"/>
        <v>42199.57</v>
      </c>
      <c r="T879" s="12">
        <f t="shared" si="55"/>
        <v>42229.57</v>
      </c>
    </row>
    <row r="880" spans="1:20" ht="64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>E880/D880</f>
        <v>1.1914771428571429</v>
      </c>
      <c r="P880" s="7">
        <f>E880/L880</f>
        <v>63.184393939393942</v>
      </c>
      <c r="Q880" t="str">
        <f t="shared" si="52"/>
        <v>music</v>
      </c>
      <c r="R880" t="str">
        <f t="shared" si="53"/>
        <v>rock</v>
      </c>
      <c r="S880" s="12">
        <f t="shared" si="54"/>
        <v>40465.655266203699</v>
      </c>
      <c r="T880" s="12">
        <f t="shared" si="55"/>
        <v>40512.655266203699</v>
      </c>
    </row>
    <row r="881" spans="1:20" ht="48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>E881/D881</f>
        <v>1.1911764705882353</v>
      </c>
      <c r="P881" s="7">
        <f>E881/L881</f>
        <v>176.08695652173913</v>
      </c>
      <c r="Q881" t="str">
        <f t="shared" si="52"/>
        <v>theater</v>
      </c>
      <c r="R881" t="str">
        <f t="shared" si="53"/>
        <v>plays</v>
      </c>
      <c r="S881" s="12">
        <f t="shared" si="54"/>
        <v>41964.716319444444</v>
      </c>
      <c r="T881" s="12">
        <f t="shared" si="55"/>
        <v>41994.716319444444</v>
      </c>
    </row>
    <row r="882" spans="1:20" ht="32" x14ac:dyDescent="0.2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>E882/D882</f>
        <v>1.19</v>
      </c>
      <c r="P882" s="7">
        <f>E882/L882</f>
        <v>43.536585365853661</v>
      </c>
      <c r="Q882" t="str">
        <f t="shared" si="52"/>
        <v>music</v>
      </c>
      <c r="R882" t="str">
        <f t="shared" si="53"/>
        <v>rock</v>
      </c>
      <c r="S882" s="12">
        <f t="shared" si="54"/>
        <v>41692.084143518521</v>
      </c>
      <c r="T882" s="12">
        <f t="shared" si="55"/>
        <v>41727.041666666664</v>
      </c>
    </row>
    <row r="883" spans="1:20" ht="48" x14ac:dyDescent="0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>E883/D883</f>
        <v>1.19</v>
      </c>
      <c r="P883" s="7">
        <f>E883/L883</f>
        <v>66.111111111111114</v>
      </c>
      <c r="Q883" t="str">
        <f t="shared" si="52"/>
        <v>theater</v>
      </c>
      <c r="R883" t="str">
        <f t="shared" si="53"/>
        <v>plays</v>
      </c>
      <c r="S883" s="12">
        <f t="shared" si="54"/>
        <v>41920.787534722222</v>
      </c>
      <c r="T883" s="12">
        <f t="shared" si="55"/>
        <v>41941.787534722222</v>
      </c>
    </row>
    <row r="884" spans="1:20" ht="48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>E884/D884</f>
        <v>1.1895833333333334</v>
      </c>
      <c r="P884" s="7">
        <f>E884/L884</f>
        <v>42.296296296296298</v>
      </c>
      <c r="Q884" t="str">
        <f t="shared" si="52"/>
        <v>theater</v>
      </c>
      <c r="R884" t="str">
        <f t="shared" si="53"/>
        <v>plays</v>
      </c>
      <c r="S884" s="12">
        <f t="shared" si="54"/>
        <v>41884.599849537037</v>
      </c>
      <c r="T884" s="12">
        <f t="shared" si="55"/>
        <v>41900.165972222225</v>
      </c>
    </row>
    <row r="885" spans="1:20" ht="48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>E885/D885</f>
        <v>1.1894444444444445</v>
      </c>
      <c r="P885" s="7">
        <f>E885/L885</f>
        <v>89.957983193277315</v>
      </c>
      <c r="Q885" t="str">
        <f t="shared" si="52"/>
        <v>film &amp; video</v>
      </c>
      <c r="R885" t="str">
        <f t="shared" si="53"/>
        <v>documentary</v>
      </c>
      <c r="S885" s="12">
        <f t="shared" si="54"/>
        <v>41134.751550925925</v>
      </c>
      <c r="T885" s="12">
        <f t="shared" si="55"/>
        <v>41155.751550925925</v>
      </c>
    </row>
    <row r="886" spans="1:20" ht="48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>E886/D886</f>
        <v>1.1891891891891893</v>
      </c>
      <c r="P886" s="7">
        <f>E886/L886</f>
        <v>17.254901960784313</v>
      </c>
      <c r="Q886" t="str">
        <f t="shared" si="52"/>
        <v>theater</v>
      </c>
      <c r="R886" t="str">
        <f t="shared" si="53"/>
        <v>plays</v>
      </c>
      <c r="S886" s="12">
        <f t="shared" si="54"/>
        <v>42779.610289351855</v>
      </c>
      <c r="T886" s="12">
        <f t="shared" si="55"/>
        <v>42794</v>
      </c>
    </row>
    <row r="887" spans="1:20" ht="48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>E887/D887</f>
        <v>1.1888888888888889</v>
      </c>
      <c r="P887" s="7">
        <f>E887/L887</f>
        <v>80.25</v>
      </c>
      <c r="Q887" t="str">
        <f t="shared" si="52"/>
        <v>theater</v>
      </c>
      <c r="R887" t="str">
        <f t="shared" si="53"/>
        <v>spaces</v>
      </c>
      <c r="S887" s="12">
        <f t="shared" si="54"/>
        <v>42780.740277777775</v>
      </c>
      <c r="T887" s="12">
        <f t="shared" si="55"/>
        <v>42795.083333333328</v>
      </c>
    </row>
    <row r="888" spans="1:20" ht="48" x14ac:dyDescent="0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>E888/D888</f>
        <v>1.1879999999999999</v>
      </c>
      <c r="P888" s="7">
        <f>E888/L888</f>
        <v>97.377049180327873</v>
      </c>
      <c r="Q888" t="str">
        <f t="shared" si="52"/>
        <v>theater</v>
      </c>
      <c r="R888" t="str">
        <f t="shared" si="53"/>
        <v>plays</v>
      </c>
      <c r="S888" s="12">
        <f t="shared" si="54"/>
        <v>42766.805034722223</v>
      </c>
      <c r="T888" s="12">
        <f t="shared" si="55"/>
        <v>42796.805034722223</v>
      </c>
    </row>
    <row r="889" spans="1:20" ht="48" x14ac:dyDescent="0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>E889/D889</f>
        <v>1.1879999999999999</v>
      </c>
      <c r="P889" s="7">
        <f>E889/L889</f>
        <v>125.05263157894737</v>
      </c>
      <c r="Q889" t="str">
        <f t="shared" si="52"/>
        <v>theater</v>
      </c>
      <c r="R889" t="str">
        <f t="shared" si="53"/>
        <v>plays</v>
      </c>
      <c r="S889" s="12">
        <f t="shared" si="54"/>
        <v>41989.24754629629</v>
      </c>
      <c r="T889" s="12">
        <f t="shared" si="55"/>
        <v>42006.24754629629</v>
      </c>
    </row>
    <row r="890" spans="1:20" ht="48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>E890/D890</f>
        <v>1.1873499999999999</v>
      </c>
      <c r="P890" s="7">
        <f>E890/L890</f>
        <v>61.496215139442228</v>
      </c>
      <c r="Q890" t="str">
        <f t="shared" si="52"/>
        <v>film &amp; video</v>
      </c>
      <c r="R890" t="str">
        <f t="shared" si="53"/>
        <v>documentary</v>
      </c>
      <c r="S890" s="12">
        <f t="shared" si="54"/>
        <v>41312.737673611111</v>
      </c>
      <c r="T890" s="12">
        <f t="shared" si="55"/>
        <v>41352.696006944447</v>
      </c>
    </row>
    <row r="891" spans="1:20" ht="48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>E891/D891</f>
        <v>1.187262</v>
      </c>
      <c r="P891" s="7">
        <f>E891/L891</f>
        <v>230.08953488372092</v>
      </c>
      <c r="Q891" t="str">
        <f t="shared" si="52"/>
        <v>film &amp; video</v>
      </c>
      <c r="R891" t="str">
        <f t="shared" si="53"/>
        <v>documentary</v>
      </c>
      <c r="S891" s="12">
        <f t="shared" si="54"/>
        <v>41134.475497685184</v>
      </c>
      <c r="T891" s="12">
        <f t="shared" si="55"/>
        <v>41159.475497685184</v>
      </c>
    </row>
    <row r="892" spans="1:20" ht="48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>E892/D892</f>
        <v>1.1866666666666668</v>
      </c>
      <c r="P892" s="7">
        <f>E892/L892</f>
        <v>29.666666666666668</v>
      </c>
      <c r="Q892" t="str">
        <f t="shared" si="52"/>
        <v>theater</v>
      </c>
      <c r="R892" t="str">
        <f t="shared" si="53"/>
        <v>plays</v>
      </c>
      <c r="S892" s="12">
        <f t="shared" si="54"/>
        <v>42192.933958333335</v>
      </c>
      <c r="T892" s="12">
        <f t="shared" si="55"/>
        <v>42217.933958333335</v>
      </c>
    </row>
    <row r="893" spans="1:20" ht="48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>E893/D893</f>
        <v>1.1864285714285714</v>
      </c>
      <c r="P893" s="7">
        <f>E893/L893</f>
        <v>346.04166666666669</v>
      </c>
      <c r="Q893" t="str">
        <f t="shared" si="52"/>
        <v>music</v>
      </c>
      <c r="R893" t="str">
        <f t="shared" si="53"/>
        <v>rock</v>
      </c>
      <c r="S893" s="12">
        <f t="shared" si="54"/>
        <v>41951.695671296293</v>
      </c>
      <c r="T893" s="12">
        <f t="shared" si="55"/>
        <v>42011.6956712963</v>
      </c>
    </row>
    <row r="894" spans="1:20" ht="48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>E894/D894</f>
        <v>1.1863774999999999</v>
      </c>
      <c r="P894" s="7">
        <f>E894/L894</f>
        <v>388.9762295081967</v>
      </c>
      <c r="Q894" t="str">
        <f t="shared" si="52"/>
        <v>music</v>
      </c>
      <c r="R894" t="str">
        <f t="shared" si="53"/>
        <v>electronic music</v>
      </c>
      <c r="S894" s="12">
        <f t="shared" si="54"/>
        <v>42370.580590277779</v>
      </c>
      <c r="T894" s="12">
        <f t="shared" si="55"/>
        <v>42400.580590277779</v>
      </c>
    </row>
    <row r="895" spans="1:20" ht="32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>E895/D895</f>
        <v>1.1859999999999999</v>
      </c>
      <c r="P895" s="7">
        <f>E895/L895</f>
        <v>91.230769230769226</v>
      </c>
      <c r="Q895" t="str">
        <f t="shared" si="52"/>
        <v>film &amp; video</v>
      </c>
      <c r="R895" t="str">
        <f t="shared" si="53"/>
        <v>shorts</v>
      </c>
      <c r="S895" s="12">
        <f t="shared" si="54"/>
        <v>42539.849768518514</v>
      </c>
      <c r="T895" s="12">
        <f t="shared" si="55"/>
        <v>42569.849768518514</v>
      </c>
    </row>
    <row r="896" spans="1:20" ht="48" x14ac:dyDescent="0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>E896/D896</f>
        <v>1.1850000000000001</v>
      </c>
      <c r="P896" s="7">
        <f>E896/L896</f>
        <v>103.04347826086956</v>
      </c>
      <c r="Q896" t="str">
        <f t="shared" si="52"/>
        <v>film &amp; video</v>
      </c>
      <c r="R896" t="str">
        <f t="shared" si="53"/>
        <v>television</v>
      </c>
      <c r="S896" s="12">
        <f t="shared" si="54"/>
        <v>42097.778946759259</v>
      </c>
      <c r="T896" s="12">
        <f t="shared" si="55"/>
        <v>42124.638888888891</v>
      </c>
    </row>
    <row r="897" spans="1:20" ht="48" x14ac:dyDescent="0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>E897/D897</f>
        <v>1.1850000000000001</v>
      </c>
      <c r="P897" s="7">
        <f>E897/L897</f>
        <v>57.338709677419352</v>
      </c>
      <c r="Q897" t="str">
        <f t="shared" si="52"/>
        <v>publishing</v>
      </c>
      <c r="R897" t="str">
        <f t="shared" si="53"/>
        <v>nonfiction</v>
      </c>
      <c r="S897" s="12">
        <f t="shared" si="54"/>
        <v>40713.630497685182</v>
      </c>
      <c r="T897" s="12">
        <f t="shared" si="55"/>
        <v>40759.630497685182</v>
      </c>
    </row>
    <row r="898" spans="1:20" ht="48" x14ac:dyDescent="0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>E898/D898</f>
        <v>1.1850000000000001</v>
      </c>
      <c r="P898" s="7">
        <f>E898/L898</f>
        <v>27.558139534883722</v>
      </c>
      <c r="Q898" t="str">
        <f t="shared" si="52"/>
        <v>music</v>
      </c>
      <c r="R898" t="str">
        <f t="shared" si="53"/>
        <v>indie rock</v>
      </c>
      <c r="S898" s="12">
        <f t="shared" si="54"/>
        <v>41025.874201388891</v>
      </c>
      <c r="T898" s="12">
        <f t="shared" si="55"/>
        <v>41039.708333333336</v>
      </c>
    </row>
    <row r="899" spans="1:20" ht="32" x14ac:dyDescent="0.2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>E899/D899</f>
        <v>1.1850000000000001</v>
      </c>
      <c r="P899" s="7">
        <f>E899/L899</f>
        <v>49.693548387096776</v>
      </c>
      <c r="Q899" t="str">
        <f t="shared" ref="Q899:Q962" si="56">LEFT(N899, SEARCH("/",N899)-1)</f>
        <v>theater</v>
      </c>
      <c r="R899" t="str">
        <f t="shared" ref="R899:R962" si="57">RIGHT(N899,LEN(N899)-SEARCH("/",N899,1))</f>
        <v>plays</v>
      </c>
      <c r="S899" s="12">
        <f t="shared" ref="S899:S962" si="58">(((J899/60)/60)/24)+DATE(1970,1,1)</f>
        <v>42050.008368055554</v>
      </c>
      <c r="T899" s="12">
        <f t="shared" ref="T899:T962" si="59">(((I899/60)/60)/24)+DATE(1970,1,1)</f>
        <v>42076.290972222225</v>
      </c>
    </row>
    <row r="900" spans="1:20" ht="48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>E900/D900</f>
        <v>1.1845454545454546</v>
      </c>
      <c r="P900" s="7">
        <f>E900/L900</f>
        <v>93.071428571428569</v>
      </c>
      <c r="Q900" t="str">
        <f t="shared" si="56"/>
        <v>photography</v>
      </c>
      <c r="R900" t="str">
        <f t="shared" si="57"/>
        <v>photobooks</v>
      </c>
      <c r="S900" s="12">
        <f t="shared" si="58"/>
        <v>42026.605057870373</v>
      </c>
      <c r="T900" s="12">
        <f t="shared" si="59"/>
        <v>42071.563391203701</v>
      </c>
    </row>
    <row r="901" spans="1:20" ht="32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>E901/D901</f>
        <v>1.1844444444444444</v>
      </c>
      <c r="P901" s="7">
        <f>E901/L901</f>
        <v>29.611111111111111</v>
      </c>
      <c r="Q901" t="str">
        <f t="shared" si="56"/>
        <v>music</v>
      </c>
      <c r="R901" t="str">
        <f t="shared" si="57"/>
        <v>classical music</v>
      </c>
      <c r="S901" s="12">
        <f t="shared" si="58"/>
        <v>41744.745208333334</v>
      </c>
      <c r="T901" s="12">
        <f t="shared" si="59"/>
        <v>41774.745208333334</v>
      </c>
    </row>
    <row r="902" spans="1:20" ht="32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>E902/D902</f>
        <v>1.1839999999999999</v>
      </c>
      <c r="P902" s="7">
        <f>E902/L902</f>
        <v>36.244897959183675</v>
      </c>
      <c r="Q902" t="str">
        <f t="shared" si="56"/>
        <v>music</v>
      </c>
      <c r="R902" t="str">
        <f t="shared" si="57"/>
        <v>pop</v>
      </c>
      <c r="S902" s="12">
        <f t="shared" si="58"/>
        <v>41662.854988425926</v>
      </c>
      <c r="T902" s="12">
        <f t="shared" si="59"/>
        <v>41676.854988425926</v>
      </c>
    </row>
    <row r="903" spans="1:20" ht="48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>E903/D903</f>
        <v>1.1839285714285714</v>
      </c>
      <c r="P903" s="7">
        <f>E903/L903</f>
        <v>75.340909090909093</v>
      </c>
      <c r="Q903" t="str">
        <f t="shared" si="56"/>
        <v>theater</v>
      </c>
      <c r="R903" t="str">
        <f t="shared" si="57"/>
        <v>plays</v>
      </c>
      <c r="S903" s="12">
        <f t="shared" si="58"/>
        <v>41781.096203703702</v>
      </c>
      <c r="T903" s="12">
        <f t="shared" si="59"/>
        <v>41794.207638888889</v>
      </c>
    </row>
    <row r="904" spans="1:20" ht="48" x14ac:dyDescent="0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>E904/D904</f>
        <v>1.1833333333333333</v>
      </c>
      <c r="P904" s="7">
        <f>E904/L904</f>
        <v>443.75</v>
      </c>
      <c r="Q904" t="str">
        <f t="shared" si="56"/>
        <v>music</v>
      </c>
      <c r="R904" t="str">
        <f t="shared" si="57"/>
        <v>rock</v>
      </c>
      <c r="S904" s="12">
        <f t="shared" si="58"/>
        <v>40796.001261574071</v>
      </c>
      <c r="T904" s="12">
        <f t="shared" si="59"/>
        <v>40849.333333333336</v>
      </c>
    </row>
    <row r="905" spans="1:20" ht="48" x14ac:dyDescent="0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>E905/D905</f>
        <v>1.1833333333333333</v>
      </c>
      <c r="P905" s="7">
        <f>E905/L905</f>
        <v>29.583333333333332</v>
      </c>
      <c r="Q905" t="str">
        <f t="shared" si="56"/>
        <v>theater</v>
      </c>
      <c r="R905" t="str">
        <f t="shared" si="57"/>
        <v>plays</v>
      </c>
      <c r="S905" s="12">
        <f t="shared" si="58"/>
        <v>42141.541134259256</v>
      </c>
      <c r="T905" s="12">
        <f t="shared" si="59"/>
        <v>42171.541134259256</v>
      </c>
    </row>
    <row r="906" spans="1:20" ht="48" x14ac:dyDescent="0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>E906/D906</f>
        <v>1.1833333333333333</v>
      </c>
      <c r="P906" s="7">
        <f>E906/L906</f>
        <v>57.258064516129032</v>
      </c>
      <c r="Q906" t="str">
        <f t="shared" si="56"/>
        <v>theater</v>
      </c>
      <c r="R906" t="str">
        <f t="shared" si="57"/>
        <v>plays</v>
      </c>
      <c r="S906" s="12">
        <f t="shared" si="58"/>
        <v>42147.826840277776</v>
      </c>
      <c r="T906" s="12">
        <f t="shared" si="59"/>
        <v>42176.934027777781</v>
      </c>
    </row>
    <row r="907" spans="1:20" ht="48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>E907/D907</f>
        <v>1.1825757575757576</v>
      </c>
      <c r="P907" s="7">
        <f>E907/L907</f>
        <v>100.06410256410257</v>
      </c>
      <c r="Q907" t="str">
        <f t="shared" si="56"/>
        <v>theater</v>
      </c>
      <c r="R907" t="str">
        <f t="shared" si="57"/>
        <v>plays</v>
      </c>
      <c r="S907" s="12">
        <f t="shared" si="58"/>
        <v>42179.344988425932</v>
      </c>
      <c r="T907" s="12">
        <f t="shared" si="59"/>
        <v>42219.75</v>
      </c>
    </row>
    <row r="908" spans="1:20" ht="48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>E908/D908</f>
        <v>1.1825000000000001</v>
      </c>
      <c r="P908" s="7">
        <f>E908/L908</f>
        <v>97.191780821917803</v>
      </c>
      <c r="Q908" t="str">
        <f t="shared" si="56"/>
        <v>technology</v>
      </c>
      <c r="R908" t="str">
        <f t="shared" si="57"/>
        <v>hardware</v>
      </c>
      <c r="S908" s="12">
        <f t="shared" si="58"/>
        <v>41389.808194444442</v>
      </c>
      <c r="T908" s="12">
        <f t="shared" si="59"/>
        <v>41422</v>
      </c>
    </row>
    <row r="909" spans="1:20" ht="48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>E909/D909</f>
        <v>1.1822050359712231</v>
      </c>
      <c r="P909" s="7">
        <f>E909/L909</f>
        <v>65.8623246492986</v>
      </c>
      <c r="Q909" t="str">
        <f t="shared" si="56"/>
        <v>music</v>
      </c>
      <c r="R909" t="str">
        <f t="shared" si="57"/>
        <v>metal</v>
      </c>
      <c r="S909" s="12">
        <f t="shared" si="58"/>
        <v>42702.212337962963</v>
      </c>
      <c r="T909" s="12">
        <f t="shared" si="59"/>
        <v>42732.212337962963</v>
      </c>
    </row>
    <row r="910" spans="1:20" ht="64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>E910/D910</f>
        <v>1.1819999999999999</v>
      </c>
      <c r="P910" s="7">
        <f>E910/L910</f>
        <v>64.945054945054949</v>
      </c>
      <c r="Q910" t="str">
        <f t="shared" si="56"/>
        <v>film &amp; video</v>
      </c>
      <c r="R910" t="str">
        <f t="shared" si="57"/>
        <v>documentary</v>
      </c>
      <c r="S910" s="12">
        <f t="shared" si="58"/>
        <v>41010.620312500003</v>
      </c>
      <c r="T910" s="12">
        <f t="shared" si="59"/>
        <v>41040.620312500003</v>
      </c>
    </row>
    <row r="911" spans="1:20" ht="48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>E911/D911</f>
        <v>1.1812400000000001</v>
      </c>
      <c r="P911" s="7">
        <f>E911/L911</f>
        <v>170.69942196531792</v>
      </c>
      <c r="Q911" t="str">
        <f t="shared" si="56"/>
        <v>theater</v>
      </c>
      <c r="R911" t="str">
        <f t="shared" si="57"/>
        <v>spaces</v>
      </c>
      <c r="S911" s="12">
        <f t="shared" si="58"/>
        <v>42655.465891203698</v>
      </c>
      <c r="T911" s="12">
        <f t="shared" si="59"/>
        <v>42685.507557870369</v>
      </c>
    </row>
    <row r="912" spans="1:20" ht="64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>E912/D912</f>
        <v>1.1808107999999999</v>
      </c>
      <c r="P912" s="7">
        <f>E912/L912</f>
        <v>30.654485981308412</v>
      </c>
      <c r="Q912" t="str">
        <f t="shared" si="56"/>
        <v>film &amp; video</v>
      </c>
      <c r="R912" t="str">
        <f t="shared" si="57"/>
        <v>documentary</v>
      </c>
      <c r="S912" s="12">
        <f t="shared" si="58"/>
        <v>41149.954791666663</v>
      </c>
      <c r="T912" s="12">
        <f t="shared" si="59"/>
        <v>41179.954791666663</v>
      </c>
    </row>
    <row r="913" spans="1:20" ht="32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>E913/D913</f>
        <v>1.1805000000000001</v>
      </c>
      <c r="P913" s="7">
        <f>E913/L913</f>
        <v>131.16666666666666</v>
      </c>
      <c r="Q913" t="str">
        <f t="shared" si="56"/>
        <v>music</v>
      </c>
      <c r="R913" t="str">
        <f t="shared" si="57"/>
        <v>rock</v>
      </c>
      <c r="S913" s="12">
        <f t="shared" si="58"/>
        <v>41988.964062500003</v>
      </c>
      <c r="T913" s="12">
        <f t="shared" si="59"/>
        <v>42028.964062500003</v>
      </c>
    </row>
    <row r="914" spans="1:20" ht="32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>E914/D914</f>
        <v>1.18</v>
      </c>
      <c r="P914" s="7">
        <f>E914/L914</f>
        <v>47.2</v>
      </c>
      <c r="Q914" t="str">
        <f t="shared" si="56"/>
        <v>music</v>
      </c>
      <c r="R914" t="str">
        <f t="shared" si="57"/>
        <v>rock</v>
      </c>
      <c r="S914" s="12">
        <f t="shared" si="58"/>
        <v>41243.367303240739</v>
      </c>
      <c r="T914" s="12">
        <f t="shared" si="59"/>
        <v>41283.367303240739</v>
      </c>
    </row>
    <row r="915" spans="1:20" ht="48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>E915/D915</f>
        <v>1.1796376666666666</v>
      </c>
      <c r="P915" s="7">
        <f>E915/L915</f>
        <v>98.030831024930734</v>
      </c>
      <c r="Q915" t="str">
        <f t="shared" si="56"/>
        <v>music</v>
      </c>
      <c r="R915" t="str">
        <f t="shared" si="57"/>
        <v>rock</v>
      </c>
      <c r="S915" s="12">
        <f t="shared" si="58"/>
        <v>40921.919340277782</v>
      </c>
      <c r="T915" s="12">
        <f t="shared" si="59"/>
        <v>40951.919340277782</v>
      </c>
    </row>
    <row r="916" spans="1:20" ht="48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>E916/D916</f>
        <v>1.1790285714285715</v>
      </c>
      <c r="P916" s="7">
        <f>E916/L916</f>
        <v>2500.969696969697</v>
      </c>
      <c r="Q916" t="str">
        <f t="shared" si="56"/>
        <v>technology</v>
      </c>
      <c r="R916" t="str">
        <f t="shared" si="57"/>
        <v>hardware</v>
      </c>
      <c r="S916" s="12">
        <f t="shared" si="58"/>
        <v>41964.362743055557</v>
      </c>
      <c r="T916" s="12">
        <f t="shared" si="59"/>
        <v>41994.362743055557</v>
      </c>
    </row>
    <row r="917" spans="1:20" ht="48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>E917/D917</f>
        <v>1.1786666666666668</v>
      </c>
      <c r="P917" s="7">
        <f>E917/L917</f>
        <v>180.40816326530611</v>
      </c>
      <c r="Q917" t="str">
        <f t="shared" si="56"/>
        <v>photography</v>
      </c>
      <c r="R917" t="str">
        <f t="shared" si="57"/>
        <v>photobooks</v>
      </c>
      <c r="S917" s="12">
        <f t="shared" si="58"/>
        <v>41939.00712962963</v>
      </c>
      <c r="T917" s="12">
        <f t="shared" si="59"/>
        <v>41969.052083333328</v>
      </c>
    </row>
    <row r="918" spans="1:20" ht="32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>E918/D918</f>
        <v>1.1783999999999999</v>
      </c>
      <c r="P918" s="7">
        <f>E918/L918</f>
        <v>39.810810810810814</v>
      </c>
      <c r="Q918" t="str">
        <f t="shared" si="56"/>
        <v>theater</v>
      </c>
      <c r="R918" t="str">
        <f t="shared" si="57"/>
        <v>plays</v>
      </c>
      <c r="S918" s="12">
        <f t="shared" si="58"/>
        <v>41815.569212962961</v>
      </c>
      <c r="T918" s="12">
        <f t="shared" si="59"/>
        <v>41829.569212962961</v>
      </c>
    </row>
    <row r="919" spans="1:20" ht="32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>E919/D919</f>
        <v>1.1773333333333333</v>
      </c>
      <c r="P919" s="7">
        <f>E919/L919</f>
        <v>67.92307692307692</v>
      </c>
      <c r="Q919" t="str">
        <f t="shared" si="56"/>
        <v>theater</v>
      </c>
      <c r="R919" t="str">
        <f t="shared" si="57"/>
        <v>plays</v>
      </c>
      <c r="S919" s="12">
        <f t="shared" si="58"/>
        <v>42690.334317129629</v>
      </c>
      <c r="T919" s="12">
        <f t="shared" si="59"/>
        <v>42721.333333333328</v>
      </c>
    </row>
    <row r="920" spans="1:20" ht="48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>E920/D920</f>
        <v>1.177142857142857</v>
      </c>
      <c r="P920" s="7">
        <f>E920/L920</f>
        <v>37.454545454545453</v>
      </c>
      <c r="Q920" t="str">
        <f t="shared" si="56"/>
        <v>publishing</v>
      </c>
      <c r="R920" t="str">
        <f t="shared" si="57"/>
        <v>nonfiction</v>
      </c>
      <c r="S920" s="12">
        <f t="shared" si="58"/>
        <v>40590.766886574071</v>
      </c>
      <c r="T920" s="12">
        <f t="shared" si="59"/>
        <v>40651.725219907406</v>
      </c>
    </row>
    <row r="921" spans="1:20" ht="48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>E921/D921</f>
        <v>1.1752499999999999</v>
      </c>
      <c r="P921" s="7">
        <f>E921/L921</f>
        <v>110.35211267605634</v>
      </c>
      <c r="Q921" t="str">
        <f t="shared" si="56"/>
        <v>theater</v>
      </c>
      <c r="R921" t="str">
        <f t="shared" si="57"/>
        <v>plays</v>
      </c>
      <c r="S921" s="12">
        <f t="shared" si="58"/>
        <v>41909.969386574077</v>
      </c>
      <c r="T921" s="12">
        <f t="shared" si="59"/>
        <v>41950.011053240742</v>
      </c>
    </row>
    <row r="922" spans="1:20" ht="32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>E922/D922</f>
        <v>1.175</v>
      </c>
      <c r="P922" s="7">
        <f>E922/L922</f>
        <v>47</v>
      </c>
      <c r="Q922" t="str">
        <f t="shared" si="56"/>
        <v>music</v>
      </c>
      <c r="R922" t="str">
        <f t="shared" si="57"/>
        <v>pop</v>
      </c>
      <c r="S922" s="12">
        <f t="shared" si="58"/>
        <v>41802.757719907408</v>
      </c>
      <c r="T922" s="12">
        <f t="shared" si="59"/>
        <v>41832.757719907408</v>
      </c>
    </row>
    <row r="923" spans="1:20" ht="48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>E923/D923</f>
        <v>1.1739999999999999</v>
      </c>
      <c r="P923" s="7">
        <f>E923/L923</f>
        <v>57.549019607843135</v>
      </c>
      <c r="Q923" t="str">
        <f t="shared" si="56"/>
        <v>theater</v>
      </c>
      <c r="R923" t="str">
        <f t="shared" si="57"/>
        <v>plays</v>
      </c>
      <c r="S923" s="12">
        <f t="shared" si="58"/>
        <v>41781.666770833333</v>
      </c>
      <c r="T923" s="12">
        <f t="shared" si="59"/>
        <v>41811.666770833333</v>
      </c>
    </row>
    <row r="924" spans="1:20" ht="48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>E924/D924</f>
        <v>1.1727000000000001</v>
      </c>
      <c r="P924" s="7">
        <f>E924/L924</f>
        <v>45.988235294117644</v>
      </c>
      <c r="Q924" t="str">
        <f t="shared" si="56"/>
        <v>music</v>
      </c>
      <c r="R924" t="str">
        <f t="shared" si="57"/>
        <v>electronic music</v>
      </c>
      <c r="S924" s="12">
        <f t="shared" si="58"/>
        <v>42755.627372685187</v>
      </c>
      <c r="T924" s="12">
        <f t="shared" si="59"/>
        <v>42800.833333333328</v>
      </c>
    </row>
    <row r="925" spans="1:20" ht="48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>E925/D925</f>
        <v>1.1725000000000001</v>
      </c>
      <c r="P925" s="7">
        <f>E925/L925</f>
        <v>58.625</v>
      </c>
      <c r="Q925" t="str">
        <f t="shared" si="56"/>
        <v>music</v>
      </c>
      <c r="R925" t="str">
        <f t="shared" si="57"/>
        <v>rock</v>
      </c>
      <c r="S925" s="12">
        <f t="shared" si="58"/>
        <v>41005.45784722222</v>
      </c>
      <c r="T925" s="12">
        <f t="shared" si="59"/>
        <v>41048.125</v>
      </c>
    </row>
    <row r="926" spans="1:20" ht="32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>E926/D926</f>
        <v>1.1714285714285715</v>
      </c>
      <c r="P926" s="7">
        <f>E926/L926</f>
        <v>51.25</v>
      </c>
      <c r="Q926" t="str">
        <f t="shared" si="56"/>
        <v>film &amp; video</v>
      </c>
      <c r="R926" t="str">
        <f t="shared" si="57"/>
        <v>television</v>
      </c>
      <c r="S926" s="12">
        <f t="shared" si="58"/>
        <v>41989.91134259259</v>
      </c>
      <c r="T926" s="12">
        <f t="shared" si="59"/>
        <v>42005.332638888889</v>
      </c>
    </row>
    <row r="927" spans="1:20" ht="48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>E927/D927</f>
        <v>1.1712499999999999</v>
      </c>
      <c r="P927" s="7">
        <f>E927/L927</f>
        <v>85.181818181818187</v>
      </c>
      <c r="Q927" t="str">
        <f t="shared" si="56"/>
        <v>theater</v>
      </c>
      <c r="R927" t="str">
        <f t="shared" si="57"/>
        <v>spaces</v>
      </c>
      <c r="S927" s="12">
        <f t="shared" si="58"/>
        <v>42024.702893518523</v>
      </c>
      <c r="T927" s="12">
        <f t="shared" si="59"/>
        <v>42045.702893518523</v>
      </c>
    </row>
    <row r="928" spans="1:20" ht="48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>E928/D928</f>
        <v>1.1707484768810599</v>
      </c>
      <c r="P928" s="7">
        <f>E928/L928</f>
        <v>44.853658536585364</v>
      </c>
      <c r="Q928" t="str">
        <f t="shared" si="56"/>
        <v>technology</v>
      </c>
      <c r="R928" t="str">
        <f t="shared" si="57"/>
        <v>hardware</v>
      </c>
      <c r="S928" s="12">
        <f t="shared" si="58"/>
        <v>40761.604421296295</v>
      </c>
      <c r="T928" s="12">
        <f t="shared" si="59"/>
        <v>40805.604421296295</v>
      </c>
    </row>
    <row r="929" spans="1:20" ht="48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>E929/D929</f>
        <v>1.170404</v>
      </c>
      <c r="P929" s="7">
        <f>E929/L929</f>
        <v>92.157795275590544</v>
      </c>
      <c r="Q929" t="str">
        <f t="shared" si="56"/>
        <v>publishing</v>
      </c>
      <c r="R929" t="str">
        <f t="shared" si="57"/>
        <v>radio &amp; podcasts</v>
      </c>
      <c r="S929" s="12">
        <f t="shared" si="58"/>
        <v>41464.934016203704</v>
      </c>
      <c r="T929" s="12">
        <f t="shared" si="59"/>
        <v>41481.708333333336</v>
      </c>
    </row>
    <row r="930" spans="1:20" ht="48" x14ac:dyDescent="0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>E930/D930</f>
        <v>1.17</v>
      </c>
      <c r="P930" s="7">
        <f>E930/L930</f>
        <v>75.483870967741936</v>
      </c>
      <c r="Q930" t="str">
        <f t="shared" si="56"/>
        <v>music</v>
      </c>
      <c r="R930" t="str">
        <f t="shared" si="57"/>
        <v>rock</v>
      </c>
      <c r="S930" s="12">
        <f t="shared" si="58"/>
        <v>40838.043391203704</v>
      </c>
      <c r="T930" s="12">
        <f t="shared" si="59"/>
        <v>40883.085057870368</v>
      </c>
    </row>
    <row r="931" spans="1:20" ht="48" x14ac:dyDescent="0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>E931/D931</f>
        <v>1.17</v>
      </c>
      <c r="P931" s="7">
        <f>E931/L931</f>
        <v>61.578947368421055</v>
      </c>
      <c r="Q931" t="str">
        <f t="shared" si="56"/>
        <v>music</v>
      </c>
      <c r="R931" t="str">
        <f t="shared" si="57"/>
        <v>rock</v>
      </c>
      <c r="S931" s="12">
        <f t="shared" si="58"/>
        <v>41205.707048611112</v>
      </c>
      <c r="T931" s="12">
        <f t="shared" si="59"/>
        <v>41239.207638888889</v>
      </c>
    </row>
    <row r="932" spans="1:20" ht="48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>E932/D932</f>
        <v>1.1696666666666666</v>
      </c>
      <c r="P932" s="7">
        <f>E932/L932</f>
        <v>133.93129770992365</v>
      </c>
      <c r="Q932" t="str">
        <f t="shared" si="56"/>
        <v>music</v>
      </c>
      <c r="R932" t="str">
        <f t="shared" si="57"/>
        <v>rock</v>
      </c>
      <c r="S932" s="12">
        <f t="shared" si="58"/>
        <v>42081.77143518519</v>
      </c>
      <c r="T932" s="12">
        <f t="shared" si="59"/>
        <v>42119</v>
      </c>
    </row>
    <row r="933" spans="1:20" ht="48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>E933/D933</f>
        <v>1.1694724999999999</v>
      </c>
      <c r="P933" s="7">
        <f>E933/L933</f>
        <v>89.38643312101911</v>
      </c>
      <c r="Q933" t="str">
        <f t="shared" si="56"/>
        <v>film &amp; video</v>
      </c>
      <c r="R933" t="str">
        <f t="shared" si="57"/>
        <v>documentary</v>
      </c>
      <c r="S933" s="12">
        <f t="shared" si="58"/>
        <v>42263.952662037031</v>
      </c>
      <c r="T933" s="12">
        <f t="shared" si="59"/>
        <v>42294.083333333328</v>
      </c>
    </row>
    <row r="934" spans="1:20" ht="32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>E934/D934</f>
        <v>1.1692307692307693</v>
      </c>
      <c r="P934" s="7">
        <f>E934/L934</f>
        <v>50.666666666666664</v>
      </c>
      <c r="Q934" t="str">
        <f t="shared" si="56"/>
        <v>theater</v>
      </c>
      <c r="R934" t="str">
        <f t="shared" si="57"/>
        <v>plays</v>
      </c>
      <c r="S934" s="12">
        <f t="shared" si="58"/>
        <v>42136.270787037036</v>
      </c>
      <c r="T934" s="12">
        <f t="shared" si="59"/>
        <v>42168.071527777778</v>
      </c>
    </row>
    <row r="935" spans="1:20" ht="48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>E935/D935</f>
        <v>1.1691666666666667</v>
      </c>
      <c r="P935" s="7">
        <f>E935/L935</f>
        <v>81.569767441860463</v>
      </c>
      <c r="Q935" t="str">
        <f t="shared" si="56"/>
        <v>theater</v>
      </c>
      <c r="R935" t="str">
        <f t="shared" si="57"/>
        <v>plays</v>
      </c>
      <c r="S935" s="12">
        <f t="shared" si="58"/>
        <v>42167.023206018523</v>
      </c>
      <c r="T935" s="12">
        <f t="shared" si="59"/>
        <v>42196.165972222225</v>
      </c>
    </row>
    <row r="936" spans="1:20" ht="48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>E936/D936</f>
        <v>1.1686666666666667</v>
      </c>
      <c r="P936" s="7">
        <f>E936/L936</f>
        <v>100.17142857142858</v>
      </c>
      <c r="Q936" t="str">
        <f t="shared" si="56"/>
        <v>theater</v>
      </c>
      <c r="R936" t="str">
        <f t="shared" si="57"/>
        <v>plays</v>
      </c>
      <c r="S936" s="12">
        <f t="shared" si="58"/>
        <v>41947.762592592589</v>
      </c>
      <c r="T936" s="12">
        <f t="shared" si="59"/>
        <v>41987.762592592597</v>
      </c>
    </row>
    <row r="937" spans="1:20" ht="48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>E937/D937</f>
        <v>1.1684444444444444</v>
      </c>
      <c r="P937" s="7">
        <f>E937/L937</f>
        <v>52.58</v>
      </c>
      <c r="Q937" t="str">
        <f t="shared" si="56"/>
        <v>theater</v>
      </c>
      <c r="R937" t="str">
        <f t="shared" si="57"/>
        <v>plays</v>
      </c>
      <c r="S937" s="12">
        <f t="shared" si="58"/>
        <v>42426.949988425928</v>
      </c>
      <c r="T937" s="12">
        <f t="shared" si="59"/>
        <v>42461.165972222225</v>
      </c>
    </row>
    <row r="938" spans="1:20" ht="48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>E938/D938</f>
        <v>1.1683911999999999</v>
      </c>
      <c r="P938" s="7">
        <f>E938/L938</f>
        <v>59.249046653144013</v>
      </c>
      <c r="Q938" t="str">
        <f t="shared" si="56"/>
        <v>film &amp; video</v>
      </c>
      <c r="R938" t="str">
        <f t="shared" si="57"/>
        <v>documentary</v>
      </c>
      <c r="S938" s="12">
        <f t="shared" si="58"/>
        <v>42291.596273148149</v>
      </c>
      <c r="T938" s="12">
        <f t="shared" si="59"/>
        <v>42321.637939814813</v>
      </c>
    </row>
    <row r="939" spans="1:20" ht="48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>E939/D939</f>
        <v>1.1679999999999999</v>
      </c>
      <c r="P939" s="7">
        <f>E939/L939</f>
        <v>44.92307692307692</v>
      </c>
      <c r="Q939" t="str">
        <f t="shared" si="56"/>
        <v>theater</v>
      </c>
      <c r="R939" t="str">
        <f t="shared" si="57"/>
        <v>plays</v>
      </c>
      <c r="S939" s="12">
        <f t="shared" si="58"/>
        <v>41837.323009259257</v>
      </c>
      <c r="T939" s="12">
        <f t="shared" si="59"/>
        <v>41847.958333333336</v>
      </c>
    </row>
    <row r="940" spans="1:20" ht="48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>E940/D940</f>
        <v>1.1675</v>
      </c>
      <c r="P940" s="7">
        <f>E940/L940</f>
        <v>41.696428571428569</v>
      </c>
      <c r="Q940" t="str">
        <f t="shared" si="56"/>
        <v>theater</v>
      </c>
      <c r="R940" t="str">
        <f t="shared" si="57"/>
        <v>musical</v>
      </c>
      <c r="S940" s="12">
        <f t="shared" si="58"/>
        <v>42050.019641203704</v>
      </c>
      <c r="T940" s="12">
        <f t="shared" si="59"/>
        <v>42064.207638888889</v>
      </c>
    </row>
    <row r="941" spans="1:20" ht="32" x14ac:dyDescent="0.2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>E941/D941</f>
        <v>1.1666666666666667</v>
      </c>
      <c r="P941" s="7">
        <f>E941/L941</f>
        <v>76.92307692307692</v>
      </c>
      <c r="Q941" t="str">
        <f t="shared" si="56"/>
        <v>music</v>
      </c>
      <c r="R941" t="str">
        <f t="shared" si="57"/>
        <v>rock</v>
      </c>
      <c r="S941" s="12">
        <f t="shared" si="58"/>
        <v>41507.845451388886</v>
      </c>
      <c r="T941" s="12">
        <f t="shared" si="59"/>
        <v>41537.845451388886</v>
      </c>
    </row>
    <row r="942" spans="1:20" ht="48" x14ac:dyDescent="0.2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>E942/D942</f>
        <v>1.1666666666666667</v>
      </c>
      <c r="P942" s="7">
        <f>E942/L942</f>
        <v>70</v>
      </c>
      <c r="Q942" t="str">
        <f t="shared" si="56"/>
        <v>theater</v>
      </c>
      <c r="R942" t="str">
        <f t="shared" si="57"/>
        <v>plays</v>
      </c>
      <c r="S942" s="12">
        <f t="shared" si="58"/>
        <v>41963.872361111105</v>
      </c>
      <c r="T942" s="12">
        <f t="shared" si="59"/>
        <v>41974.797916666663</v>
      </c>
    </row>
    <row r="943" spans="1:20" ht="48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>E943/D943</f>
        <v>1.1663479999999999</v>
      </c>
      <c r="P943" s="7">
        <f>E943/L943</f>
        <v>44.859538461538463</v>
      </c>
      <c r="Q943" t="str">
        <f t="shared" si="56"/>
        <v>theater</v>
      </c>
      <c r="R943" t="str">
        <f t="shared" si="57"/>
        <v>plays</v>
      </c>
      <c r="S943" s="12">
        <f t="shared" si="58"/>
        <v>42507.264699074076</v>
      </c>
      <c r="T943" s="12">
        <f t="shared" si="59"/>
        <v>42538.666666666672</v>
      </c>
    </row>
    <row r="944" spans="1:20" ht="48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>E944/D944</f>
        <v>1.166166</v>
      </c>
      <c r="P944" s="7">
        <f>E944/L944</f>
        <v>60.737812499999997</v>
      </c>
      <c r="Q944" t="str">
        <f t="shared" si="56"/>
        <v>music</v>
      </c>
      <c r="R944" t="str">
        <f t="shared" si="57"/>
        <v>rock</v>
      </c>
      <c r="S944" s="12">
        <f t="shared" si="58"/>
        <v>41144.763379629629</v>
      </c>
      <c r="T944" s="12">
        <f t="shared" si="59"/>
        <v>41174.763379629629</v>
      </c>
    </row>
    <row r="945" spans="1:20" ht="48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>E945/D945</f>
        <v>1.1656</v>
      </c>
      <c r="P945" s="7">
        <f>E945/L945</f>
        <v>40.755244755244753</v>
      </c>
      <c r="Q945" t="str">
        <f t="shared" si="56"/>
        <v>film &amp; video</v>
      </c>
      <c r="R945" t="str">
        <f t="shared" si="57"/>
        <v>documentary</v>
      </c>
      <c r="S945" s="12">
        <f t="shared" si="58"/>
        <v>41890.167453703703</v>
      </c>
      <c r="T945" s="12">
        <f t="shared" si="59"/>
        <v>41920.167453703703</v>
      </c>
    </row>
    <row r="946" spans="1:20" ht="48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>E946/D946</f>
        <v>1.1652013333333333</v>
      </c>
      <c r="P946" s="7">
        <f>E946/L946</f>
        <v>60.26903448275862</v>
      </c>
      <c r="Q946" t="str">
        <f t="shared" si="56"/>
        <v>music</v>
      </c>
      <c r="R946" t="str">
        <f t="shared" si="57"/>
        <v>indie rock</v>
      </c>
      <c r="S946" s="12">
        <f t="shared" si="58"/>
        <v>40852.889699074076</v>
      </c>
      <c r="T946" s="12">
        <f t="shared" si="59"/>
        <v>40883.249305555553</v>
      </c>
    </row>
    <row r="947" spans="1:20" ht="32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>E947/D947</f>
        <v>1.1635599999999999</v>
      </c>
      <c r="P947" s="7">
        <f>E947/L947</f>
        <v>95.373770491803285</v>
      </c>
      <c r="Q947" t="str">
        <f t="shared" si="56"/>
        <v>theater</v>
      </c>
      <c r="R947" t="str">
        <f t="shared" si="57"/>
        <v>spaces</v>
      </c>
      <c r="S947" s="12">
        <f t="shared" si="58"/>
        <v>42629.655046296291</v>
      </c>
      <c r="T947" s="12">
        <f t="shared" si="59"/>
        <v>42657.958333333328</v>
      </c>
    </row>
    <row r="948" spans="1:20" ht="48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>E948/D948</f>
        <v>1.1632786885245903</v>
      </c>
      <c r="P948" s="7">
        <f>E948/L948</f>
        <v>50.685714285714283</v>
      </c>
      <c r="Q948" t="str">
        <f t="shared" si="56"/>
        <v>music</v>
      </c>
      <c r="R948" t="str">
        <f t="shared" si="57"/>
        <v>indie rock</v>
      </c>
      <c r="S948" s="12">
        <f t="shared" si="58"/>
        <v>41099.093865740739</v>
      </c>
      <c r="T948" s="12">
        <f t="shared" si="59"/>
        <v>41131.916666666664</v>
      </c>
    </row>
    <row r="949" spans="1:20" ht="48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>E949/D949</f>
        <v>1.1629333333333334</v>
      </c>
      <c r="P949" s="7">
        <f>E949/L949</f>
        <v>71.491803278688522</v>
      </c>
      <c r="Q949" t="str">
        <f t="shared" si="56"/>
        <v>theater</v>
      </c>
      <c r="R949" t="str">
        <f t="shared" si="57"/>
        <v>plays</v>
      </c>
      <c r="S949" s="12">
        <f t="shared" si="58"/>
        <v>41835.666354166664</v>
      </c>
      <c r="T949" s="12">
        <f t="shared" si="59"/>
        <v>41855.666354166664</v>
      </c>
    </row>
    <row r="950" spans="1:20" ht="48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>E950/D950</f>
        <v>1.1626000000000001</v>
      </c>
      <c r="P950" s="7">
        <f>E950/L950</f>
        <v>73.582278481012665</v>
      </c>
      <c r="Q950" t="str">
        <f t="shared" si="56"/>
        <v>theater</v>
      </c>
      <c r="R950" t="str">
        <f t="shared" si="57"/>
        <v>plays</v>
      </c>
      <c r="S950" s="12">
        <f t="shared" si="58"/>
        <v>42173.803217592591</v>
      </c>
      <c r="T950" s="12">
        <f t="shared" si="59"/>
        <v>42203.290972222225</v>
      </c>
    </row>
    <row r="951" spans="1:20" ht="32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>E951/D951</f>
        <v>1.1625714285714286</v>
      </c>
      <c r="P951" s="7">
        <f>E951/L951</f>
        <v>246.60606060606059</v>
      </c>
      <c r="Q951" t="str">
        <f t="shared" si="56"/>
        <v>film &amp; video</v>
      </c>
      <c r="R951" t="str">
        <f t="shared" si="57"/>
        <v>documentary</v>
      </c>
      <c r="S951" s="12">
        <f t="shared" si="58"/>
        <v>41943.293912037036</v>
      </c>
      <c r="T951" s="12">
        <f t="shared" si="59"/>
        <v>41974.3355787037</v>
      </c>
    </row>
    <row r="952" spans="1:20" ht="48" x14ac:dyDescent="0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>E952/D952</f>
        <v>1.1625000000000001</v>
      </c>
      <c r="P952" s="7">
        <f>E952/L952</f>
        <v>116.25</v>
      </c>
      <c r="Q952" t="str">
        <f t="shared" si="56"/>
        <v>film &amp; video</v>
      </c>
      <c r="R952" t="str">
        <f t="shared" si="57"/>
        <v>shorts</v>
      </c>
      <c r="S952" s="12">
        <f t="shared" si="58"/>
        <v>41075.583379629628</v>
      </c>
      <c r="T952" s="12">
        <f t="shared" si="59"/>
        <v>41105.583379629628</v>
      </c>
    </row>
    <row r="953" spans="1:20" ht="16" x14ac:dyDescent="0.2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>E953/D953</f>
        <v>1.1625000000000001</v>
      </c>
      <c r="P953" s="7">
        <f>E953/L953</f>
        <v>31</v>
      </c>
      <c r="Q953" t="str">
        <f t="shared" si="56"/>
        <v>music</v>
      </c>
      <c r="R953" t="str">
        <f t="shared" si="57"/>
        <v>indie rock</v>
      </c>
      <c r="S953" s="12">
        <f t="shared" si="58"/>
        <v>41341.111400462964</v>
      </c>
      <c r="T953" s="12">
        <f t="shared" si="59"/>
        <v>41380.791666666664</v>
      </c>
    </row>
    <row r="954" spans="1:20" ht="48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>E954/D954</f>
        <v>1.1620999999999999</v>
      </c>
      <c r="P954" s="7">
        <f>E954/L954</f>
        <v>223.48076923076923</v>
      </c>
      <c r="Q954" t="str">
        <f t="shared" si="56"/>
        <v>film &amp; video</v>
      </c>
      <c r="R954" t="str">
        <f t="shared" si="57"/>
        <v>television</v>
      </c>
      <c r="S954" s="12">
        <f t="shared" si="58"/>
        <v>41807.701921296299</v>
      </c>
      <c r="T954" s="12">
        <f t="shared" si="59"/>
        <v>41837.701921296299</v>
      </c>
    </row>
    <row r="955" spans="1:20" ht="48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>E955/D955</f>
        <v>1.1619999999999999</v>
      </c>
      <c r="P955" s="7">
        <f>E955/L955</f>
        <v>55.333333333333336</v>
      </c>
      <c r="Q955" t="str">
        <f t="shared" si="56"/>
        <v>theater</v>
      </c>
      <c r="R955" t="str">
        <f t="shared" si="57"/>
        <v>plays</v>
      </c>
      <c r="S955" s="12">
        <f t="shared" si="58"/>
        <v>42261.917395833334</v>
      </c>
      <c r="T955" s="12">
        <f t="shared" si="59"/>
        <v>42291.917395833334</v>
      </c>
    </row>
    <row r="956" spans="1:20" ht="32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>E956/D956</f>
        <v>1.1616666666666666</v>
      </c>
      <c r="P956" s="7">
        <f>E956/L956</f>
        <v>63.363636363636367</v>
      </c>
      <c r="Q956" t="str">
        <f t="shared" si="56"/>
        <v>theater</v>
      </c>
      <c r="R956" t="str">
        <f t="shared" si="57"/>
        <v>plays</v>
      </c>
      <c r="S956" s="12">
        <f t="shared" si="58"/>
        <v>41839.175706018519</v>
      </c>
      <c r="T956" s="12">
        <f t="shared" si="59"/>
        <v>41853.175706018519</v>
      </c>
    </row>
    <row r="957" spans="1:20" ht="48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>E957/D957</f>
        <v>1.1615384615384616</v>
      </c>
      <c r="P957" s="7">
        <f>E957/L957</f>
        <v>48.70967741935484</v>
      </c>
      <c r="Q957" t="str">
        <f t="shared" si="56"/>
        <v>music</v>
      </c>
      <c r="R957" t="str">
        <f t="shared" si="57"/>
        <v>rock</v>
      </c>
      <c r="S957" s="12">
        <f t="shared" si="58"/>
        <v>42747.219560185185</v>
      </c>
      <c r="T957" s="12">
        <f t="shared" si="59"/>
        <v>42769.174305555556</v>
      </c>
    </row>
    <row r="958" spans="1:20" ht="48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>E958/D958</f>
        <v>1.1608000000000001</v>
      </c>
      <c r="P958" s="7">
        <f>E958/L958</f>
        <v>116.85906040268456</v>
      </c>
      <c r="Q958" t="str">
        <f t="shared" si="56"/>
        <v>film &amp; video</v>
      </c>
      <c r="R958" t="str">
        <f t="shared" si="57"/>
        <v>documentary</v>
      </c>
      <c r="S958" s="12">
        <f t="shared" si="58"/>
        <v>40987.688333333332</v>
      </c>
      <c r="T958" s="12">
        <f t="shared" si="59"/>
        <v>41032.688333333332</v>
      </c>
    </row>
    <row r="959" spans="1:20" ht="48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>E959/D959</f>
        <v>1.1605000000000001</v>
      </c>
      <c r="P959" s="7">
        <f>E959/L959</f>
        <v>80.034482758620683</v>
      </c>
      <c r="Q959" t="str">
        <f t="shared" si="56"/>
        <v>theater</v>
      </c>
      <c r="R959" t="str">
        <f t="shared" si="57"/>
        <v>plays</v>
      </c>
      <c r="S959" s="12">
        <f t="shared" si="58"/>
        <v>42382.244409722218</v>
      </c>
      <c r="T959" s="12">
        <f t="shared" si="59"/>
        <v>42396.041666666672</v>
      </c>
    </row>
    <row r="960" spans="1:20" ht="48" x14ac:dyDescent="0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>E960/D960</f>
        <v>1.1602222222222223</v>
      </c>
      <c r="P960" s="7">
        <f>E960/L960</f>
        <v>50.689320388349515</v>
      </c>
      <c r="Q960" t="str">
        <f t="shared" si="56"/>
        <v>theater</v>
      </c>
      <c r="R960" t="str">
        <f t="shared" si="57"/>
        <v>spaces</v>
      </c>
      <c r="S960" s="12">
        <f t="shared" si="58"/>
        <v>42660.618854166663</v>
      </c>
      <c r="T960" s="12">
        <f t="shared" si="59"/>
        <v>42696.249305555553</v>
      </c>
    </row>
    <row r="961" spans="1:20" ht="32" x14ac:dyDescent="0.2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>E961/D961</f>
        <v>1.1602222222222223</v>
      </c>
      <c r="P961" s="7">
        <f>E961/L961</f>
        <v>50.20192307692308</v>
      </c>
      <c r="Q961" t="str">
        <f t="shared" si="56"/>
        <v>theater</v>
      </c>
      <c r="R961" t="str">
        <f t="shared" si="57"/>
        <v>plays</v>
      </c>
      <c r="S961" s="12">
        <f t="shared" si="58"/>
        <v>42648.546111111107</v>
      </c>
      <c r="T961" s="12">
        <f t="shared" si="59"/>
        <v>42678.546111111107</v>
      </c>
    </row>
    <row r="962" spans="1:20" ht="32" x14ac:dyDescent="0.2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>E962/D962</f>
        <v>1.1599999999999999</v>
      </c>
      <c r="P962" s="7">
        <f>E962/L962</f>
        <v>414.28571428571428</v>
      </c>
      <c r="Q962" t="str">
        <f t="shared" si="56"/>
        <v>photography</v>
      </c>
      <c r="R962" t="str">
        <f t="shared" si="57"/>
        <v>photobooks</v>
      </c>
      <c r="S962" s="12">
        <f t="shared" si="58"/>
        <v>42733.827349537038</v>
      </c>
      <c r="T962" s="12">
        <f t="shared" si="59"/>
        <v>42763.811805555553</v>
      </c>
    </row>
    <row r="963" spans="1:20" ht="48" x14ac:dyDescent="0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>E963/D963</f>
        <v>1.1599999999999999</v>
      </c>
      <c r="P963" s="7">
        <f>E963/L963</f>
        <v>7.25</v>
      </c>
      <c r="Q963" t="str">
        <f t="shared" ref="Q963:Q1026" si="60">LEFT(N963, SEARCH("/",N963)-1)</f>
        <v>music</v>
      </c>
      <c r="R963" t="str">
        <f t="shared" ref="R963:R1026" si="61">RIGHT(N963,LEN(N963)-SEARCH("/",N963,1))</f>
        <v>classical music</v>
      </c>
      <c r="S963" s="12">
        <f t="shared" ref="S963:S1026" si="62">(((J963/60)/60)/24)+DATE(1970,1,1)</f>
        <v>41464.106087962966</v>
      </c>
      <c r="T963" s="12">
        <f t="shared" ref="T963:T1026" si="63">(((I963/60)/60)/24)+DATE(1970,1,1)</f>
        <v>41485.106087962966</v>
      </c>
    </row>
    <row r="964" spans="1:20" ht="48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>E964/D964</f>
        <v>1.1593333333333333</v>
      </c>
      <c r="P964" s="7">
        <f>E964/L964</f>
        <v>152.54385964912279</v>
      </c>
      <c r="Q964" t="str">
        <f t="shared" si="60"/>
        <v>music</v>
      </c>
      <c r="R964" t="str">
        <f t="shared" si="61"/>
        <v>indie rock</v>
      </c>
      <c r="S964" s="12">
        <f t="shared" si="62"/>
        <v>41426.259618055556</v>
      </c>
      <c r="T964" s="12">
        <f t="shared" si="63"/>
        <v>41457.208333333336</v>
      </c>
    </row>
    <row r="965" spans="1:20" ht="48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>E965/D965</f>
        <v>1.1588888888888889</v>
      </c>
      <c r="P965" s="7">
        <f>E965/L965</f>
        <v>59.6</v>
      </c>
      <c r="Q965" t="str">
        <f t="shared" si="60"/>
        <v>theater</v>
      </c>
      <c r="R965" t="str">
        <f t="shared" si="61"/>
        <v>plays</v>
      </c>
      <c r="S965" s="12">
        <f t="shared" si="62"/>
        <v>42056.65143518518</v>
      </c>
      <c r="T965" s="12">
        <f t="shared" si="63"/>
        <v>42091.609768518523</v>
      </c>
    </row>
    <row r="966" spans="1:20" ht="48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>E966/D966</f>
        <v>1.1585714285714286</v>
      </c>
      <c r="P966" s="7">
        <f>E966/L966</f>
        <v>24.575757575757574</v>
      </c>
      <c r="Q966" t="str">
        <f t="shared" si="60"/>
        <v>music</v>
      </c>
      <c r="R966" t="str">
        <f t="shared" si="61"/>
        <v>rock</v>
      </c>
      <c r="S966" s="12">
        <f t="shared" si="62"/>
        <v>41176.684907407405</v>
      </c>
      <c r="T966" s="12">
        <f t="shared" si="63"/>
        <v>41206.684907407405</v>
      </c>
    </row>
    <row r="967" spans="1:20" ht="48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>E967/D967</f>
        <v>1.1575757575757575</v>
      </c>
      <c r="P967" s="7">
        <f>E967/L967</f>
        <v>40.210526315789473</v>
      </c>
      <c r="Q967" t="str">
        <f t="shared" si="60"/>
        <v>publishing</v>
      </c>
      <c r="R967" t="str">
        <f t="shared" si="61"/>
        <v>nonfiction</v>
      </c>
      <c r="S967" s="12">
        <f t="shared" si="62"/>
        <v>40668.814699074072</v>
      </c>
      <c r="T967" s="12">
        <f t="shared" si="63"/>
        <v>40730.814699074072</v>
      </c>
    </row>
    <row r="968" spans="1:20" ht="32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>E968/D968</f>
        <v>1.1575</v>
      </c>
      <c r="P968" s="7">
        <f>E968/L968</f>
        <v>35.615384615384613</v>
      </c>
      <c r="Q968" t="str">
        <f t="shared" si="60"/>
        <v>music</v>
      </c>
      <c r="R968" t="str">
        <f t="shared" si="61"/>
        <v>rock</v>
      </c>
      <c r="S968" s="12">
        <f t="shared" si="62"/>
        <v>42240.852534722217</v>
      </c>
      <c r="T968" s="12">
        <f t="shared" si="63"/>
        <v>42270.852534722217</v>
      </c>
    </row>
    <row r="969" spans="1:20" ht="48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>E969/D969</f>
        <v>1.157092</v>
      </c>
      <c r="P969" s="7">
        <f>E969/L969</f>
        <v>84.459270072992695</v>
      </c>
      <c r="Q969" t="str">
        <f t="shared" si="60"/>
        <v>technology</v>
      </c>
      <c r="R969" t="str">
        <f t="shared" si="61"/>
        <v>hardware</v>
      </c>
      <c r="S969" s="12">
        <f t="shared" si="62"/>
        <v>40347.837800925925</v>
      </c>
      <c r="T969" s="12">
        <f t="shared" si="63"/>
        <v>40414.166666666664</v>
      </c>
    </row>
    <row r="970" spans="1:20" ht="16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>E970/D970</f>
        <v>1.1565217391304348</v>
      </c>
      <c r="P970" s="7">
        <f>E970/L970</f>
        <v>44.333333333333336</v>
      </c>
      <c r="Q970" t="str">
        <f t="shared" si="60"/>
        <v>theater</v>
      </c>
      <c r="R970" t="str">
        <f t="shared" si="61"/>
        <v>plays</v>
      </c>
      <c r="S970" s="12">
        <f t="shared" si="62"/>
        <v>42155.920219907406</v>
      </c>
      <c r="T970" s="12">
        <f t="shared" si="63"/>
        <v>42176.888888888891</v>
      </c>
    </row>
    <row r="971" spans="1:20" ht="48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>E971/D971</f>
        <v>1.1555</v>
      </c>
      <c r="P971" s="7">
        <f>E971/L971</f>
        <v>36.109375</v>
      </c>
      <c r="Q971" t="str">
        <f t="shared" si="60"/>
        <v>music</v>
      </c>
      <c r="R971" t="str">
        <f t="shared" si="61"/>
        <v>indie rock</v>
      </c>
      <c r="S971" s="12">
        <f t="shared" si="62"/>
        <v>41590.255868055552</v>
      </c>
      <c r="T971" s="12">
        <f t="shared" si="63"/>
        <v>41620.255868055552</v>
      </c>
    </row>
    <row r="972" spans="1:20" ht="48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>E972/D972</f>
        <v>1.1554666666666666</v>
      </c>
      <c r="P972" s="7">
        <f>E972/L972</f>
        <v>144.43333333333334</v>
      </c>
      <c r="Q972" t="str">
        <f t="shared" si="60"/>
        <v>games</v>
      </c>
      <c r="R972" t="str">
        <f t="shared" si="61"/>
        <v>tabletop games</v>
      </c>
      <c r="S972" s="12">
        <f t="shared" si="62"/>
        <v>42014.832326388889</v>
      </c>
      <c r="T972" s="12">
        <f t="shared" si="63"/>
        <v>42035.832326388889</v>
      </c>
    </row>
    <row r="973" spans="1:20" ht="48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>E973/D973</f>
        <v>1.1551066666666667</v>
      </c>
      <c r="P973" s="7">
        <f>E973/L973</f>
        <v>46.204266666666669</v>
      </c>
      <c r="Q973" t="str">
        <f t="shared" si="60"/>
        <v>music</v>
      </c>
      <c r="R973" t="str">
        <f t="shared" si="61"/>
        <v>indie rock</v>
      </c>
      <c r="S973" s="12">
        <f t="shared" si="62"/>
        <v>40395.714722222219</v>
      </c>
      <c r="T973" s="12">
        <f t="shared" si="63"/>
        <v>40432.165972222225</v>
      </c>
    </row>
    <row r="974" spans="1:20" ht="48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>E974/D974</f>
        <v>1.1550800000000001</v>
      </c>
      <c r="P974" s="7">
        <f>E974/L974</f>
        <v>307.20212765957444</v>
      </c>
      <c r="Q974" t="str">
        <f t="shared" si="60"/>
        <v>technology</v>
      </c>
      <c r="R974" t="str">
        <f t="shared" si="61"/>
        <v>hardware</v>
      </c>
      <c r="S974" s="12">
        <f t="shared" si="62"/>
        <v>42103.042546296296</v>
      </c>
      <c r="T974" s="12">
        <f t="shared" si="63"/>
        <v>42160.875</v>
      </c>
    </row>
    <row r="975" spans="1:20" ht="48" x14ac:dyDescent="0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>E975/D975</f>
        <v>1.155</v>
      </c>
      <c r="P975" s="7">
        <f>E975/L975</f>
        <v>44</v>
      </c>
      <c r="Q975" t="str">
        <f t="shared" si="60"/>
        <v>theater</v>
      </c>
      <c r="R975" t="str">
        <f t="shared" si="61"/>
        <v>plays</v>
      </c>
      <c r="S975" s="12">
        <f t="shared" si="62"/>
        <v>41795.528101851851</v>
      </c>
      <c r="T975" s="12">
        <f t="shared" si="63"/>
        <v>41825.528101851851</v>
      </c>
    </row>
    <row r="976" spans="1:20" ht="96" x14ac:dyDescent="0.2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>E976/D976</f>
        <v>1.155</v>
      </c>
      <c r="P976" s="7">
        <f>E976/L976</f>
        <v>30.9375</v>
      </c>
      <c r="Q976" t="str">
        <f t="shared" si="60"/>
        <v>theater</v>
      </c>
      <c r="R976" t="str">
        <f t="shared" si="61"/>
        <v>plays</v>
      </c>
      <c r="S976" s="12">
        <f t="shared" si="62"/>
        <v>42168.316481481481</v>
      </c>
      <c r="T976" s="12">
        <f t="shared" si="63"/>
        <v>42198.316481481481</v>
      </c>
    </row>
    <row r="977" spans="1:20" ht="48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>E977/D977</f>
        <v>1.1545000000000001</v>
      </c>
      <c r="P977" s="7">
        <f>E977/L977</f>
        <v>62.06989247311828</v>
      </c>
      <c r="Q977" t="str">
        <f t="shared" si="60"/>
        <v>food</v>
      </c>
      <c r="R977" t="str">
        <f t="shared" si="61"/>
        <v>small batch</v>
      </c>
      <c r="S977" s="12">
        <f t="shared" si="62"/>
        <v>42779.908449074079</v>
      </c>
      <c r="T977" s="12">
        <f t="shared" si="63"/>
        <v>42799.908449074079</v>
      </c>
    </row>
    <row r="978" spans="1:20" ht="48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>E978/D978</f>
        <v>1.1542857142857144</v>
      </c>
      <c r="P978" s="7">
        <f>E978/L978</f>
        <v>85.957446808510639</v>
      </c>
      <c r="Q978" t="str">
        <f t="shared" si="60"/>
        <v>film &amp; video</v>
      </c>
      <c r="R978" t="str">
        <f t="shared" si="61"/>
        <v>shorts</v>
      </c>
      <c r="S978" s="12">
        <f t="shared" si="62"/>
        <v>41357.209166666667</v>
      </c>
      <c r="T978" s="12">
        <f t="shared" si="63"/>
        <v>41387.209166666667</v>
      </c>
    </row>
    <row r="979" spans="1:20" ht="32" x14ac:dyDescent="0.2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>E979/D979</f>
        <v>1.1533333333333333</v>
      </c>
      <c r="P979" s="7">
        <f>E979/L979</f>
        <v>82.38095238095238</v>
      </c>
      <c r="Q979" t="str">
        <f t="shared" si="60"/>
        <v>music</v>
      </c>
      <c r="R979" t="str">
        <f t="shared" si="61"/>
        <v>pop</v>
      </c>
      <c r="S979" s="12">
        <f t="shared" si="62"/>
        <v>40973.72623842593</v>
      </c>
      <c r="T979" s="12">
        <f t="shared" si="63"/>
        <v>41020.165972222225</v>
      </c>
    </row>
    <row r="980" spans="1:20" ht="48" x14ac:dyDescent="0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>E980/D980</f>
        <v>1.1533333333333333</v>
      </c>
      <c r="P980" s="7">
        <f>E980/L980</f>
        <v>53.230769230769234</v>
      </c>
      <c r="Q980" t="str">
        <f t="shared" si="60"/>
        <v>theater</v>
      </c>
      <c r="R980" t="str">
        <f t="shared" si="61"/>
        <v>plays</v>
      </c>
      <c r="S980" s="12">
        <f t="shared" si="62"/>
        <v>42128.736608796295</v>
      </c>
      <c r="T980" s="12">
        <f t="shared" si="63"/>
        <v>42141.125</v>
      </c>
    </row>
    <row r="981" spans="1:20" ht="64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>E981/D981</f>
        <v>1.1530588235294117</v>
      </c>
      <c r="P981" s="7">
        <f>E981/L981</f>
        <v>58.688622754491021</v>
      </c>
      <c r="Q981" t="str">
        <f t="shared" si="60"/>
        <v>theater</v>
      </c>
      <c r="R981" t="str">
        <f t="shared" si="61"/>
        <v>plays</v>
      </c>
      <c r="S981" s="12">
        <f t="shared" si="62"/>
        <v>41893.324884259258</v>
      </c>
      <c r="T981" s="12">
        <f t="shared" si="63"/>
        <v>41926.290972222225</v>
      </c>
    </row>
    <row r="982" spans="1:20" ht="48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>E982/D982</f>
        <v>1.1516129032258065</v>
      </c>
      <c r="P982" s="7">
        <f>E982/L982</f>
        <v>51</v>
      </c>
      <c r="Q982" t="str">
        <f t="shared" si="60"/>
        <v>theater</v>
      </c>
      <c r="R982" t="str">
        <f t="shared" si="61"/>
        <v>plays</v>
      </c>
      <c r="S982" s="12">
        <f t="shared" si="62"/>
        <v>42294.808124999996</v>
      </c>
      <c r="T982" s="12">
        <f t="shared" si="63"/>
        <v>42305.829166666663</v>
      </c>
    </row>
    <row r="983" spans="1:20" ht="32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>E983/D983</f>
        <v>1.1512214285714286</v>
      </c>
      <c r="P983" s="7">
        <f>E983/L983</f>
        <v>39.31</v>
      </c>
      <c r="Q983" t="str">
        <f t="shared" si="60"/>
        <v>music</v>
      </c>
      <c r="R983" t="str">
        <f t="shared" si="61"/>
        <v>rock</v>
      </c>
      <c r="S983" s="12">
        <f t="shared" si="62"/>
        <v>41341.870868055557</v>
      </c>
      <c r="T983" s="12">
        <f t="shared" si="63"/>
        <v>41373.270833333336</v>
      </c>
    </row>
    <row r="984" spans="1:20" ht="32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>E984/D984</f>
        <v>1.1508</v>
      </c>
      <c r="P984" s="7">
        <f>E984/L984</f>
        <v>76.72</v>
      </c>
      <c r="Q984" t="str">
        <f t="shared" si="60"/>
        <v>publishing</v>
      </c>
      <c r="R984" t="str">
        <f t="shared" si="61"/>
        <v>radio &amp; podcasts</v>
      </c>
      <c r="S984" s="12">
        <f t="shared" si="62"/>
        <v>40933.80190972222</v>
      </c>
      <c r="T984" s="12">
        <f t="shared" si="63"/>
        <v>40993.760243055556</v>
      </c>
    </row>
    <row r="985" spans="1:20" ht="48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>E985/D985</f>
        <v>1.1506666666666667</v>
      </c>
      <c r="P985" s="7">
        <f>E985/L985</f>
        <v>123.28571428571429</v>
      </c>
      <c r="Q985" t="str">
        <f t="shared" si="60"/>
        <v>film &amp; video</v>
      </c>
      <c r="R985" t="str">
        <f t="shared" si="61"/>
        <v>shorts</v>
      </c>
      <c r="S985" s="12">
        <f t="shared" si="62"/>
        <v>41402.752222222225</v>
      </c>
      <c r="T985" s="12">
        <f t="shared" si="63"/>
        <v>41427.752222222225</v>
      </c>
    </row>
    <row r="986" spans="1:20" ht="48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>E986/D986</f>
        <v>1.1504037499999999</v>
      </c>
      <c r="P986" s="7">
        <f>E986/L986</f>
        <v>57.520187499999999</v>
      </c>
      <c r="Q986" t="str">
        <f t="shared" si="60"/>
        <v>music</v>
      </c>
      <c r="R986" t="str">
        <f t="shared" si="61"/>
        <v>indie rock</v>
      </c>
      <c r="S986" s="12">
        <f t="shared" si="62"/>
        <v>41299.381423611114</v>
      </c>
      <c r="T986" s="12">
        <f t="shared" si="63"/>
        <v>41329.381423611114</v>
      </c>
    </row>
    <row r="987" spans="1:20" ht="48" x14ac:dyDescent="0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>E987/D987</f>
        <v>1.1499999999999999</v>
      </c>
      <c r="P987" s="7">
        <f>E987/L987</f>
        <v>32.34375</v>
      </c>
      <c r="Q987" t="str">
        <f t="shared" si="60"/>
        <v>photography</v>
      </c>
      <c r="R987" t="str">
        <f t="shared" si="61"/>
        <v>photobooks</v>
      </c>
      <c r="S987" s="12">
        <f t="shared" si="62"/>
        <v>42772.776076388895</v>
      </c>
      <c r="T987" s="12">
        <f t="shared" si="63"/>
        <v>42805.561805555553</v>
      </c>
    </row>
    <row r="988" spans="1:20" ht="48" x14ac:dyDescent="0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>E988/D988</f>
        <v>1.1499999999999999</v>
      </c>
      <c r="P988" s="7">
        <f>E988/L988</f>
        <v>50</v>
      </c>
      <c r="Q988" t="str">
        <f t="shared" si="60"/>
        <v>theater</v>
      </c>
      <c r="R988" t="str">
        <f t="shared" si="61"/>
        <v>plays</v>
      </c>
      <c r="S988" s="12">
        <f t="shared" si="62"/>
        <v>41881.453587962962</v>
      </c>
      <c r="T988" s="12">
        <f t="shared" si="63"/>
        <v>41911.453587962962</v>
      </c>
    </row>
    <row r="989" spans="1:20" ht="48" x14ac:dyDescent="0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>E989/D989</f>
        <v>1.1499999999999999</v>
      </c>
      <c r="P989" s="7">
        <f>E989/L989</f>
        <v>79.310344827586206</v>
      </c>
      <c r="Q989" t="str">
        <f t="shared" si="60"/>
        <v>theater</v>
      </c>
      <c r="R989" t="str">
        <f t="shared" si="61"/>
        <v>plays</v>
      </c>
      <c r="S989" s="12">
        <f t="shared" si="62"/>
        <v>40923.729953703703</v>
      </c>
      <c r="T989" s="12">
        <f t="shared" si="63"/>
        <v>40953.729953703703</v>
      </c>
    </row>
    <row r="990" spans="1:20" ht="48" x14ac:dyDescent="0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>E990/D990</f>
        <v>1.1499999999999999</v>
      </c>
      <c r="P990" s="7">
        <f>E990/L990</f>
        <v>115</v>
      </c>
      <c r="Q990" t="str">
        <f t="shared" si="60"/>
        <v>theater</v>
      </c>
      <c r="R990" t="str">
        <f t="shared" si="61"/>
        <v>musical</v>
      </c>
      <c r="S990" s="12">
        <f t="shared" si="62"/>
        <v>42531.980694444443</v>
      </c>
      <c r="T990" s="12">
        <f t="shared" si="63"/>
        <v>42561.980694444443</v>
      </c>
    </row>
    <row r="991" spans="1:20" ht="48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>E991/D991</f>
        <v>1.14977</v>
      </c>
      <c r="P991" s="7">
        <f>E991/L991</f>
        <v>566.38916256157631</v>
      </c>
      <c r="Q991" t="str">
        <f t="shared" si="60"/>
        <v>technology</v>
      </c>
      <c r="R991" t="str">
        <f t="shared" si="61"/>
        <v>hardware</v>
      </c>
      <c r="S991" s="12">
        <f t="shared" si="62"/>
        <v>42423.3830787037</v>
      </c>
      <c r="T991" s="12">
        <f t="shared" si="63"/>
        <v>42453.341412037036</v>
      </c>
    </row>
    <row r="992" spans="1:20" ht="32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>E992/D992</f>
        <v>1.14901155</v>
      </c>
      <c r="P992" s="7">
        <f>E992/L992</f>
        <v>282.65966789667897</v>
      </c>
      <c r="Q992" t="str">
        <f t="shared" si="60"/>
        <v>technology</v>
      </c>
      <c r="R992" t="str">
        <f t="shared" si="61"/>
        <v>hardware</v>
      </c>
      <c r="S992" s="12">
        <f t="shared" si="62"/>
        <v>42290.460023148145</v>
      </c>
      <c r="T992" s="12">
        <f t="shared" si="63"/>
        <v>42327.207638888889</v>
      </c>
    </row>
    <row r="993" spans="1:20" ht="32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>E993/D993</f>
        <v>1.149</v>
      </c>
      <c r="P993" s="7">
        <f>E993/L993</f>
        <v>31.054054054054053</v>
      </c>
      <c r="Q993" t="str">
        <f t="shared" si="60"/>
        <v>music</v>
      </c>
      <c r="R993" t="str">
        <f t="shared" si="61"/>
        <v>electronic music</v>
      </c>
      <c r="S993" s="12">
        <f t="shared" si="62"/>
        <v>42111.646724537044</v>
      </c>
      <c r="T993" s="12">
        <f t="shared" si="63"/>
        <v>42141.646724537044</v>
      </c>
    </row>
    <row r="994" spans="1:20" ht="48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>E994/D994</f>
        <v>1.1488571428571428</v>
      </c>
      <c r="P994" s="7">
        <f>E994/L994</f>
        <v>46.218390804597703</v>
      </c>
      <c r="Q994" t="str">
        <f t="shared" si="60"/>
        <v>music</v>
      </c>
      <c r="R994" t="str">
        <f t="shared" si="61"/>
        <v>rock</v>
      </c>
      <c r="S994" s="12">
        <f t="shared" si="62"/>
        <v>41882.590127314819</v>
      </c>
      <c r="T994" s="12">
        <f t="shared" si="63"/>
        <v>41912.590127314819</v>
      </c>
    </row>
    <row r="995" spans="1:20" ht="48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>E995/D995</f>
        <v>1.148421052631579</v>
      </c>
      <c r="P995" s="7">
        <f>E995/L995</f>
        <v>39.672727272727272</v>
      </c>
      <c r="Q995" t="str">
        <f t="shared" si="60"/>
        <v>theater</v>
      </c>
      <c r="R995" t="str">
        <f t="shared" si="61"/>
        <v>plays</v>
      </c>
      <c r="S995" s="12">
        <f t="shared" si="62"/>
        <v>41477.930914351848</v>
      </c>
      <c r="T995" s="12">
        <f t="shared" si="63"/>
        <v>41504.625</v>
      </c>
    </row>
    <row r="996" spans="1:20" ht="48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>E996/D996</f>
        <v>1.1476</v>
      </c>
      <c r="P996" s="7">
        <f>E996/L996</f>
        <v>129.81900452488688</v>
      </c>
      <c r="Q996" t="str">
        <f t="shared" si="60"/>
        <v>film &amp; video</v>
      </c>
      <c r="R996" t="str">
        <f t="shared" si="61"/>
        <v>documentary</v>
      </c>
      <c r="S996" s="12">
        <f t="shared" si="62"/>
        <v>42586.066076388888</v>
      </c>
      <c r="T996" s="12">
        <f t="shared" si="63"/>
        <v>42624.165972222225</v>
      </c>
    </row>
    <row r="997" spans="1:20" ht="32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>E997/D997</f>
        <v>1.1472</v>
      </c>
      <c r="P997" s="7">
        <f>E997/L997</f>
        <v>67.881656804733723</v>
      </c>
      <c r="Q997" t="str">
        <f t="shared" si="60"/>
        <v>music</v>
      </c>
      <c r="R997" t="str">
        <f t="shared" si="61"/>
        <v>rock</v>
      </c>
      <c r="S997" s="12">
        <f t="shared" si="62"/>
        <v>40933.856967592597</v>
      </c>
      <c r="T997" s="12">
        <f t="shared" si="63"/>
        <v>40993.815300925926</v>
      </c>
    </row>
    <row r="998" spans="1:20" ht="48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>E998/D998</f>
        <v>1.1471959999999999</v>
      </c>
      <c r="P998" s="7">
        <f>E998/L998</f>
        <v>30.189368421052631</v>
      </c>
      <c r="Q998" t="str">
        <f t="shared" si="60"/>
        <v>theater</v>
      </c>
      <c r="R998" t="str">
        <f t="shared" si="61"/>
        <v>plays</v>
      </c>
      <c r="S998" s="12">
        <f t="shared" si="62"/>
        <v>41938.709421296298</v>
      </c>
      <c r="T998" s="12">
        <f t="shared" si="63"/>
        <v>41966.916666666672</v>
      </c>
    </row>
    <row r="999" spans="1:20" ht="48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>E999/D999</f>
        <v>1.147</v>
      </c>
      <c r="P999" s="7">
        <f>E999/L999</f>
        <v>42.481481481481481</v>
      </c>
      <c r="Q999" t="str">
        <f t="shared" si="60"/>
        <v>photography</v>
      </c>
      <c r="R999" t="str">
        <f t="shared" si="61"/>
        <v>photobooks</v>
      </c>
      <c r="S999" s="12">
        <f t="shared" si="62"/>
        <v>42505.955925925926</v>
      </c>
      <c r="T999" s="12">
        <f t="shared" si="63"/>
        <v>42565.955925925926</v>
      </c>
    </row>
    <row r="1000" spans="1:20" ht="48" x14ac:dyDescent="0.2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>E1000/D1000</f>
        <v>1.1466666666666667</v>
      </c>
      <c r="P1000" s="7">
        <f>E1000/L1000</f>
        <v>50.588235294117645</v>
      </c>
      <c r="Q1000" t="str">
        <f t="shared" si="60"/>
        <v>film &amp; video</v>
      </c>
      <c r="R1000" t="str">
        <f t="shared" si="61"/>
        <v>shorts</v>
      </c>
      <c r="S1000" s="12">
        <f t="shared" si="62"/>
        <v>40324.662511574075</v>
      </c>
      <c r="T1000" s="12">
        <f t="shared" si="63"/>
        <v>40391.125</v>
      </c>
    </row>
    <row r="1001" spans="1:20" ht="48" x14ac:dyDescent="0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>E1001/D1001</f>
        <v>1.1466666666666667</v>
      </c>
      <c r="P1001" s="7">
        <f>E1001/L1001</f>
        <v>110.96774193548387</v>
      </c>
      <c r="Q1001" t="str">
        <f t="shared" si="60"/>
        <v>theater</v>
      </c>
      <c r="R1001" t="str">
        <f t="shared" si="61"/>
        <v>plays</v>
      </c>
      <c r="S1001" s="12">
        <f t="shared" si="62"/>
        <v>42430.040798611109</v>
      </c>
      <c r="T1001" s="12">
        <f t="shared" si="63"/>
        <v>42449.999131944445</v>
      </c>
    </row>
    <row r="1002" spans="1:20" ht="48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>E1002/D1002</f>
        <v>1.1466525000000001</v>
      </c>
      <c r="P1002" s="7">
        <f>E1002/L1002</f>
        <v>80.185489510489504</v>
      </c>
      <c r="Q1002" t="str">
        <f t="shared" si="60"/>
        <v>technology</v>
      </c>
      <c r="R1002" t="str">
        <f t="shared" si="61"/>
        <v>space exploration</v>
      </c>
      <c r="S1002" s="12">
        <f t="shared" si="62"/>
        <v>42218.169293981482</v>
      </c>
      <c r="T1002" s="12">
        <f t="shared" si="63"/>
        <v>42246.169293981482</v>
      </c>
    </row>
    <row r="1003" spans="1:20" ht="48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>E1003/D1003</f>
        <v>1.1457142857142857</v>
      </c>
      <c r="P1003" s="7">
        <f>E1003/L1003</f>
        <v>72.909090909090907</v>
      </c>
      <c r="Q1003" t="str">
        <f t="shared" si="60"/>
        <v>music</v>
      </c>
      <c r="R1003" t="str">
        <f t="shared" si="61"/>
        <v>indie rock</v>
      </c>
      <c r="S1003" s="12">
        <f t="shared" si="62"/>
        <v>41004.156886574077</v>
      </c>
      <c r="T1003" s="12">
        <f t="shared" si="63"/>
        <v>41045.207638888889</v>
      </c>
    </row>
    <row r="1004" spans="1:20" ht="48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>E1004/D1004</f>
        <v>1.14534</v>
      </c>
      <c r="P1004" s="7">
        <f>E1004/L1004</f>
        <v>120.30882352941177</v>
      </c>
      <c r="Q1004" t="str">
        <f t="shared" si="60"/>
        <v>technology</v>
      </c>
      <c r="R1004" t="str">
        <f t="shared" si="61"/>
        <v>space exploration</v>
      </c>
      <c r="S1004" s="12">
        <f t="shared" si="62"/>
        <v>42211.99454861111</v>
      </c>
      <c r="T1004" s="12">
        <f t="shared" si="63"/>
        <v>42241.99454861111</v>
      </c>
    </row>
    <row r="1005" spans="1:20" ht="16" x14ac:dyDescent="0.2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>E1005/D1005</f>
        <v>1.145</v>
      </c>
      <c r="P1005" s="7">
        <f>E1005/L1005</f>
        <v>57.25</v>
      </c>
      <c r="Q1005" t="str">
        <f t="shared" si="60"/>
        <v>music</v>
      </c>
      <c r="R1005" t="str">
        <f t="shared" si="61"/>
        <v>indie rock</v>
      </c>
      <c r="S1005" s="12">
        <f t="shared" si="62"/>
        <v>40920.904895833337</v>
      </c>
      <c r="T1005" s="12">
        <f t="shared" si="63"/>
        <v>40951.904895833337</v>
      </c>
    </row>
    <row r="1006" spans="1:20" ht="48" x14ac:dyDescent="0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>E1006/D1006</f>
        <v>1.145</v>
      </c>
      <c r="P1006" s="7">
        <f>E1006/L1006</f>
        <v>18.770491803278688</v>
      </c>
      <c r="Q1006" t="str">
        <f t="shared" si="60"/>
        <v>theater</v>
      </c>
      <c r="R1006" t="str">
        <f t="shared" si="61"/>
        <v>plays</v>
      </c>
      <c r="S1006" s="12">
        <f t="shared" si="62"/>
        <v>42103.535254629634</v>
      </c>
      <c r="T1006" s="12">
        <f t="shared" si="63"/>
        <v>42117.535254629634</v>
      </c>
    </row>
    <row r="1007" spans="1:20" ht="48" x14ac:dyDescent="0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>E1007/D1007</f>
        <v>1.145</v>
      </c>
      <c r="P1007" s="7">
        <f>E1007/L1007</f>
        <v>184.67741935483872</v>
      </c>
      <c r="Q1007" t="str">
        <f t="shared" si="60"/>
        <v>theater</v>
      </c>
      <c r="R1007" t="str">
        <f t="shared" si="61"/>
        <v>plays</v>
      </c>
      <c r="S1007" s="12">
        <f t="shared" si="62"/>
        <v>42494.563449074078</v>
      </c>
      <c r="T1007" s="12">
        <f t="shared" si="63"/>
        <v>42524.563449074078</v>
      </c>
    </row>
    <row r="1008" spans="1:20" ht="48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>E1008/D1008</f>
        <v>1.1440928571428572</v>
      </c>
      <c r="P1008" s="7">
        <f>E1008/L1008</f>
        <v>119.17633928571429</v>
      </c>
      <c r="Q1008" t="str">
        <f t="shared" si="60"/>
        <v>theater</v>
      </c>
      <c r="R1008" t="str">
        <f t="shared" si="61"/>
        <v>plays</v>
      </c>
      <c r="S1008" s="12">
        <f t="shared" si="62"/>
        <v>42480.078715277778</v>
      </c>
      <c r="T1008" s="12">
        <f t="shared" si="63"/>
        <v>42504.165972222225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>E1009/D1009</f>
        <v>1.1440638297872341</v>
      </c>
      <c r="P1009" s="7">
        <f>E1009/L1009</f>
        <v>234.80786026200875</v>
      </c>
      <c r="Q1009" t="str">
        <f t="shared" si="60"/>
        <v>publishing</v>
      </c>
      <c r="R1009" t="str">
        <f t="shared" si="61"/>
        <v>nonfiction</v>
      </c>
      <c r="S1009" s="12">
        <f t="shared" si="62"/>
        <v>41946.029467592591</v>
      </c>
      <c r="T1009" s="12">
        <f t="shared" si="63"/>
        <v>41977.027083333334</v>
      </c>
    </row>
    <row r="1010" spans="1:20" ht="48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>E1010/D1010</f>
        <v>1.1439999999999999</v>
      </c>
      <c r="P1010" s="7">
        <f>E1010/L1010</f>
        <v>103.21804511278195</v>
      </c>
      <c r="Q1010" t="str">
        <f t="shared" si="60"/>
        <v>film &amp; video</v>
      </c>
      <c r="R1010" t="str">
        <f t="shared" si="61"/>
        <v>documentary</v>
      </c>
      <c r="S1010" s="12">
        <f t="shared" si="62"/>
        <v>42292.250787037032</v>
      </c>
      <c r="T1010" s="12">
        <f t="shared" si="63"/>
        <v>42322.292361111111</v>
      </c>
    </row>
    <row r="1011" spans="1:20" ht="48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>E1011/D1011</f>
        <v>1.1439999999999999</v>
      </c>
      <c r="P1011" s="7">
        <f>E1011/L1011</f>
        <v>104</v>
      </c>
      <c r="Q1011" t="str">
        <f t="shared" si="60"/>
        <v>music</v>
      </c>
      <c r="R1011" t="str">
        <f t="shared" si="61"/>
        <v>indie rock</v>
      </c>
      <c r="S1011" s="12">
        <f t="shared" si="62"/>
        <v>41626.761053240742</v>
      </c>
      <c r="T1011" s="12">
        <f t="shared" si="63"/>
        <v>41654.814583333333</v>
      </c>
    </row>
    <row r="1012" spans="1:20" ht="48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>E1012/D1012</f>
        <v>1.1438333333333333</v>
      </c>
      <c r="P1012" s="7">
        <f>E1012/L1012</f>
        <v>55.796747967479675</v>
      </c>
      <c r="Q1012" t="str">
        <f t="shared" si="60"/>
        <v>music</v>
      </c>
      <c r="R1012" t="str">
        <f t="shared" si="61"/>
        <v>electronic music</v>
      </c>
      <c r="S1012" s="12">
        <f t="shared" si="62"/>
        <v>41548.747418981482</v>
      </c>
      <c r="T1012" s="12">
        <f t="shared" si="63"/>
        <v>41582.041666666664</v>
      </c>
    </row>
    <row r="1013" spans="1:20" ht="48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>E1013/D1013</f>
        <v>1.1435</v>
      </c>
      <c r="P1013" s="7">
        <f>E1013/L1013</f>
        <v>87.961538461538467</v>
      </c>
      <c r="Q1013" t="str">
        <f t="shared" si="60"/>
        <v>theater</v>
      </c>
      <c r="R1013" t="str">
        <f t="shared" si="61"/>
        <v>plays</v>
      </c>
      <c r="S1013" s="12">
        <f t="shared" si="62"/>
        <v>41976.331979166673</v>
      </c>
      <c r="T1013" s="12">
        <f t="shared" si="63"/>
        <v>42004.291666666672</v>
      </c>
    </row>
    <row r="1014" spans="1:20" ht="48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>E1014/D1014</f>
        <v>1.1427586206896552</v>
      </c>
      <c r="P1014" s="7">
        <f>E1014/L1014</f>
        <v>105.2063492063492</v>
      </c>
      <c r="Q1014" t="str">
        <f t="shared" si="60"/>
        <v>theater</v>
      </c>
      <c r="R1014" t="str">
        <f t="shared" si="61"/>
        <v>plays</v>
      </c>
      <c r="S1014" s="12">
        <f t="shared" si="62"/>
        <v>42431.102534722217</v>
      </c>
      <c r="T1014" s="12">
        <f t="shared" si="63"/>
        <v>42461.06086805556</v>
      </c>
    </row>
    <row r="1015" spans="1:20" ht="32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>E1015/D1015</f>
        <v>1.142725</v>
      </c>
      <c r="P1015" s="7">
        <f>E1015/L1015</f>
        <v>101.8269801980198</v>
      </c>
      <c r="Q1015" t="str">
        <f t="shared" si="60"/>
        <v>film &amp; video</v>
      </c>
      <c r="R1015" t="str">
        <f t="shared" si="61"/>
        <v>documentary</v>
      </c>
      <c r="S1015" s="12">
        <f t="shared" si="62"/>
        <v>40675.71</v>
      </c>
      <c r="T1015" s="12">
        <f t="shared" si="63"/>
        <v>40695.207638888889</v>
      </c>
    </row>
    <row r="1016" spans="1:20" ht="48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>E1016/D1016</f>
        <v>1.1426000000000001</v>
      </c>
      <c r="P1016" s="7">
        <f>E1016/L1016</f>
        <v>63.477777777777774</v>
      </c>
      <c r="Q1016" t="str">
        <f t="shared" si="60"/>
        <v>music</v>
      </c>
      <c r="R1016" t="str">
        <f t="shared" si="61"/>
        <v>rock</v>
      </c>
      <c r="S1016" s="12">
        <f t="shared" si="62"/>
        <v>42292.002893518518</v>
      </c>
      <c r="T1016" s="12">
        <f t="shared" si="63"/>
        <v>42322.044560185182</v>
      </c>
    </row>
    <row r="1017" spans="1:20" ht="48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>E1017/D1017</f>
        <v>1.1424000000000001</v>
      </c>
      <c r="P1017" s="7">
        <f>E1017/L1017</f>
        <v>64.909090909090907</v>
      </c>
      <c r="Q1017" t="str">
        <f t="shared" si="60"/>
        <v>theater</v>
      </c>
      <c r="R1017" t="str">
        <f t="shared" si="61"/>
        <v>plays</v>
      </c>
      <c r="S1017" s="12">
        <f t="shared" si="62"/>
        <v>42506.760405092587</v>
      </c>
      <c r="T1017" s="12">
        <f t="shared" si="63"/>
        <v>42536.760405092587</v>
      </c>
    </row>
    <row r="1018" spans="1:20" ht="48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>E1018/D1018</f>
        <v>1.1416866666666667</v>
      </c>
      <c r="P1018" s="7">
        <f>E1018/L1018</f>
        <v>161.25517890772127</v>
      </c>
      <c r="Q1018" t="str">
        <f t="shared" si="60"/>
        <v>film &amp; video</v>
      </c>
      <c r="R1018" t="str">
        <f t="shared" si="61"/>
        <v>documentary</v>
      </c>
      <c r="S1018" s="12">
        <f t="shared" si="62"/>
        <v>41261.767812500002</v>
      </c>
      <c r="T1018" s="12">
        <f t="shared" si="63"/>
        <v>41306.767812500002</v>
      </c>
    </row>
    <row r="1019" spans="1:20" ht="48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>E1019/D1019</f>
        <v>1.1416666666666666</v>
      </c>
      <c r="P1019" s="7">
        <f>E1019/L1019</f>
        <v>80.588235294117652</v>
      </c>
      <c r="Q1019" t="str">
        <f t="shared" si="60"/>
        <v>music</v>
      </c>
      <c r="R1019" t="str">
        <f t="shared" si="61"/>
        <v>rock</v>
      </c>
      <c r="S1019" s="12">
        <f t="shared" si="62"/>
        <v>41549.627615740741</v>
      </c>
      <c r="T1019" s="12">
        <f t="shared" si="63"/>
        <v>41579.627615740741</v>
      </c>
    </row>
    <row r="1020" spans="1:20" ht="32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>E1020/D1020</f>
        <v>1.1416238095238094</v>
      </c>
      <c r="P1020" s="7">
        <f>E1020/L1020</f>
        <v>77.335806451612896</v>
      </c>
      <c r="Q1020" t="str">
        <f t="shared" si="60"/>
        <v>theater</v>
      </c>
      <c r="R1020" t="str">
        <f t="shared" si="61"/>
        <v>plays</v>
      </c>
      <c r="S1020" s="12">
        <f t="shared" si="62"/>
        <v>41375.702210648145</v>
      </c>
      <c r="T1020" s="12">
        <f t="shared" si="63"/>
        <v>41400.702210648145</v>
      </c>
    </row>
    <row r="1021" spans="1:20" ht="48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>E1021/D1021</f>
        <v>1.1412500000000001</v>
      </c>
      <c r="P1021" s="7">
        <f>E1021/L1021</f>
        <v>67.132352941176464</v>
      </c>
      <c r="Q1021" t="str">
        <f t="shared" si="60"/>
        <v>music</v>
      </c>
      <c r="R1021" t="str">
        <f t="shared" si="61"/>
        <v>rock</v>
      </c>
      <c r="S1021" s="12">
        <f t="shared" si="62"/>
        <v>40845.050879629627</v>
      </c>
      <c r="T1021" s="12">
        <f t="shared" si="63"/>
        <v>40890.092546296299</v>
      </c>
    </row>
    <row r="1022" spans="1:20" ht="48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>E1022/D1022</f>
        <v>1.1401428571428571</v>
      </c>
      <c r="P1022" s="7">
        <f>E1022/L1022</f>
        <v>89.674157303370791</v>
      </c>
      <c r="Q1022" t="str">
        <f t="shared" si="60"/>
        <v>photography</v>
      </c>
      <c r="R1022" t="str">
        <f t="shared" si="61"/>
        <v>photobooks</v>
      </c>
      <c r="S1022" s="12">
        <f t="shared" si="62"/>
        <v>42690.259699074071</v>
      </c>
      <c r="T1022" s="12">
        <f t="shared" si="63"/>
        <v>42726.083333333328</v>
      </c>
    </row>
    <row r="1023" spans="1:20" ht="48" x14ac:dyDescent="0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>E1023/D1023</f>
        <v>1.1399999999999999</v>
      </c>
      <c r="P1023" s="7">
        <f>E1023/L1023</f>
        <v>74.347826086956516</v>
      </c>
      <c r="Q1023" t="str">
        <f t="shared" si="60"/>
        <v>theater</v>
      </c>
      <c r="R1023" t="str">
        <f t="shared" si="61"/>
        <v>plays</v>
      </c>
      <c r="S1023" s="12">
        <f t="shared" si="62"/>
        <v>42192.591944444444</v>
      </c>
      <c r="T1023" s="12">
        <f t="shared" si="63"/>
        <v>42223.708333333328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>E1024/D1024</f>
        <v>1.1399999999999999</v>
      </c>
      <c r="P1024" s="7">
        <f>E1024/L1024</f>
        <v>36.774193548387096</v>
      </c>
      <c r="Q1024" t="str">
        <f t="shared" si="60"/>
        <v>technology</v>
      </c>
      <c r="R1024" t="str">
        <f t="shared" si="61"/>
        <v>space exploration</v>
      </c>
      <c r="S1024" s="12">
        <f t="shared" si="62"/>
        <v>42692.256550925929</v>
      </c>
      <c r="T1024" s="12">
        <f t="shared" si="63"/>
        <v>42706.256550925929</v>
      </c>
    </row>
    <row r="1025" spans="1:20" ht="32" x14ac:dyDescent="0.2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>E1025/D1025</f>
        <v>1.1399999999999999</v>
      </c>
      <c r="P1025" s="7">
        <f>E1025/L1025</f>
        <v>82.608695652173907</v>
      </c>
      <c r="Q1025" t="str">
        <f t="shared" si="60"/>
        <v>theater</v>
      </c>
      <c r="R1025" t="str">
        <f t="shared" si="61"/>
        <v>plays</v>
      </c>
      <c r="S1025" s="12">
        <f t="shared" si="62"/>
        <v>41447.839722222219</v>
      </c>
      <c r="T1025" s="12">
        <f t="shared" si="63"/>
        <v>41477.839722222219</v>
      </c>
    </row>
    <row r="1026" spans="1:20" ht="48" x14ac:dyDescent="0.2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>E1026/D1026</f>
        <v>1.1399999999999999</v>
      </c>
      <c r="P1026" s="7">
        <f>E1026/L1026</f>
        <v>40.714285714285715</v>
      </c>
      <c r="Q1026" t="str">
        <f t="shared" si="60"/>
        <v>theater</v>
      </c>
      <c r="R1026" t="str">
        <f t="shared" si="61"/>
        <v>plays</v>
      </c>
      <c r="S1026" s="12">
        <f t="shared" si="62"/>
        <v>42232.702546296292</v>
      </c>
      <c r="T1026" s="12">
        <f t="shared" si="63"/>
        <v>42264.165972222225</v>
      </c>
    </row>
    <row r="1027" spans="1:20" ht="32" x14ac:dyDescent="0.2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>E1027/D1027</f>
        <v>1.1399999999999999</v>
      </c>
      <c r="P1027" s="7">
        <f>E1027/L1027</f>
        <v>27.142857142857142</v>
      </c>
      <c r="Q1027" t="str">
        <f t="shared" ref="Q1027:Q1090" si="64">LEFT(N1027, SEARCH("/",N1027)-1)</f>
        <v>theater</v>
      </c>
      <c r="R1027" t="str">
        <f t="shared" ref="R1027:R1090" si="65">RIGHT(N1027,LEN(N1027)-SEARCH("/",N1027,1))</f>
        <v>plays</v>
      </c>
      <c r="S1027" s="12">
        <f t="shared" ref="S1027:S1090" si="66">(((J1027/60)/60)/24)+DATE(1970,1,1)</f>
        <v>41779.724224537036</v>
      </c>
      <c r="T1027" s="12">
        <f t="shared" ref="T1027:T1090" si="67">(((I1027/60)/60)/24)+DATE(1970,1,1)</f>
        <v>41805.666666666664</v>
      </c>
    </row>
    <row r="1028" spans="1:20" ht="48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>E1028/D1028</f>
        <v>1.1392</v>
      </c>
      <c r="P1028" s="7">
        <f>E1028/L1028</f>
        <v>80.225352112676063</v>
      </c>
      <c r="Q1028" t="str">
        <f t="shared" si="64"/>
        <v>theater</v>
      </c>
      <c r="R1028" t="str">
        <f t="shared" si="65"/>
        <v>plays</v>
      </c>
      <c r="S1028" s="12">
        <f t="shared" si="66"/>
        <v>42042.197824074072</v>
      </c>
      <c r="T1028" s="12">
        <f t="shared" si="67"/>
        <v>42072.156157407408</v>
      </c>
    </row>
    <row r="1029" spans="1:20" ht="48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>E1029/D1029</f>
        <v>1.1388888888888888</v>
      </c>
      <c r="P1029" s="7">
        <f>E1029/L1029</f>
        <v>37.962962962962962</v>
      </c>
      <c r="Q1029" t="str">
        <f t="shared" si="64"/>
        <v>theater</v>
      </c>
      <c r="R1029" t="str">
        <f t="shared" si="65"/>
        <v>plays</v>
      </c>
      <c r="S1029" s="12">
        <f t="shared" si="66"/>
        <v>42026.176180555558</v>
      </c>
      <c r="T1029" s="12">
        <f t="shared" si="67"/>
        <v>42064.207638888889</v>
      </c>
    </row>
    <row r="1030" spans="1:20" ht="48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>E1030/D1030</f>
        <v>1.1385000000000001</v>
      </c>
      <c r="P1030" s="7">
        <f>E1030/L1030</f>
        <v>72.056962025316452</v>
      </c>
      <c r="Q1030" t="str">
        <f t="shared" si="64"/>
        <v>music</v>
      </c>
      <c r="R1030" t="str">
        <f t="shared" si="65"/>
        <v>rock</v>
      </c>
      <c r="S1030" s="12">
        <f t="shared" si="66"/>
        <v>42640.917939814812</v>
      </c>
      <c r="T1030" s="12">
        <f t="shared" si="67"/>
        <v>42670.888194444444</v>
      </c>
    </row>
    <row r="1031" spans="1:20" ht="32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>E1031/D1031</f>
        <v>1.1383571428571428</v>
      </c>
      <c r="P1031" s="7">
        <f>E1031/L1031</f>
        <v>68.106837606837601</v>
      </c>
      <c r="Q1031" t="str">
        <f t="shared" si="64"/>
        <v>games</v>
      </c>
      <c r="R1031" t="str">
        <f t="shared" si="65"/>
        <v>tabletop games</v>
      </c>
      <c r="S1031" s="12">
        <f t="shared" si="66"/>
        <v>42675.487291666665</v>
      </c>
      <c r="T1031" s="12">
        <f t="shared" si="67"/>
        <v>42706.291666666672</v>
      </c>
    </row>
    <row r="1032" spans="1:20" ht="32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>E1032/D1032</f>
        <v>1.1377333333333333</v>
      </c>
      <c r="P1032" s="7">
        <f>E1032/L1032</f>
        <v>108.01265822784811</v>
      </c>
      <c r="Q1032" t="str">
        <f t="shared" si="64"/>
        <v>film &amp; video</v>
      </c>
      <c r="R1032" t="str">
        <f t="shared" si="65"/>
        <v>documentary</v>
      </c>
      <c r="S1032" s="12">
        <f t="shared" si="66"/>
        <v>41950.923576388886</v>
      </c>
      <c r="T1032" s="12">
        <f t="shared" si="67"/>
        <v>41984.207638888889</v>
      </c>
    </row>
    <row r="1033" spans="1:20" ht="48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>E1033/D1033</f>
        <v>1.1375714285714287</v>
      </c>
      <c r="P1033" s="7">
        <f>E1033/L1033</f>
        <v>47.398809523809526</v>
      </c>
      <c r="Q1033" t="str">
        <f t="shared" si="64"/>
        <v>film &amp; video</v>
      </c>
      <c r="R1033" t="str">
        <f t="shared" si="65"/>
        <v>documentary</v>
      </c>
      <c r="S1033" s="12">
        <f t="shared" si="66"/>
        <v>40213.323599537034</v>
      </c>
      <c r="T1033" s="12">
        <f t="shared" si="67"/>
        <v>40253.29583333333</v>
      </c>
    </row>
    <row r="1034" spans="1:20" ht="32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>E1034/D1034</f>
        <v>1.1372727272727272</v>
      </c>
      <c r="P1034" s="7">
        <f>E1034/L1034</f>
        <v>65.84210526315789</v>
      </c>
      <c r="Q1034" t="str">
        <f t="shared" si="64"/>
        <v>music</v>
      </c>
      <c r="R1034" t="str">
        <f t="shared" si="65"/>
        <v>indie rock</v>
      </c>
      <c r="S1034" s="12">
        <f t="shared" si="66"/>
        <v>40970.750034722223</v>
      </c>
      <c r="T1034" s="12">
        <f t="shared" si="67"/>
        <v>41030.708368055559</v>
      </c>
    </row>
    <row r="1035" spans="1:20" ht="48" x14ac:dyDescent="0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>E1035/D1035</f>
        <v>1.1366666666666667</v>
      </c>
      <c r="P1035" s="7">
        <f>E1035/L1035</f>
        <v>50.689189189189186</v>
      </c>
      <c r="Q1035" t="str">
        <f t="shared" si="64"/>
        <v>music</v>
      </c>
      <c r="R1035" t="str">
        <f t="shared" si="65"/>
        <v>rock</v>
      </c>
      <c r="S1035" s="12">
        <f t="shared" si="66"/>
        <v>41666.842824074076</v>
      </c>
      <c r="T1035" s="12">
        <f t="shared" si="67"/>
        <v>41696.842824074076</v>
      </c>
    </row>
    <row r="1036" spans="1:20" ht="48" x14ac:dyDescent="0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>E1036/D1036</f>
        <v>1.1366666666666667</v>
      </c>
      <c r="P1036" s="7">
        <f>E1036/L1036</f>
        <v>29.021276595744681</v>
      </c>
      <c r="Q1036" t="str">
        <f t="shared" si="64"/>
        <v>music</v>
      </c>
      <c r="R1036" t="str">
        <f t="shared" si="65"/>
        <v>indie rock</v>
      </c>
      <c r="S1036" s="12">
        <f t="shared" si="66"/>
        <v>40557.429733796293</v>
      </c>
      <c r="T1036" s="12">
        <f t="shared" si="67"/>
        <v>40582.429733796293</v>
      </c>
    </row>
    <row r="1037" spans="1:20" ht="48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>E1037/D1037</f>
        <v>1.1365714285714286</v>
      </c>
      <c r="P1037" s="7">
        <f>E1037/L1037</f>
        <v>69.78947368421052</v>
      </c>
      <c r="Q1037" t="str">
        <f t="shared" si="64"/>
        <v>film &amp; video</v>
      </c>
      <c r="R1037" t="str">
        <f t="shared" si="65"/>
        <v>shorts</v>
      </c>
      <c r="S1037" s="12">
        <f t="shared" si="66"/>
        <v>40595.497164351851</v>
      </c>
      <c r="T1037" s="12">
        <f t="shared" si="67"/>
        <v>40641.455497685187</v>
      </c>
    </row>
    <row r="1038" spans="1:20" ht="48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>E1038/D1038</f>
        <v>1.1365000000000001</v>
      </c>
      <c r="P1038" s="7">
        <f>E1038/L1038</f>
        <v>56.825000000000003</v>
      </c>
      <c r="Q1038" t="str">
        <f t="shared" si="64"/>
        <v>theater</v>
      </c>
      <c r="R1038" t="str">
        <f t="shared" si="65"/>
        <v>plays</v>
      </c>
      <c r="S1038" s="12">
        <f t="shared" si="66"/>
        <v>42581.397546296299</v>
      </c>
      <c r="T1038" s="12">
        <f t="shared" si="67"/>
        <v>42638.958333333328</v>
      </c>
    </row>
    <row r="1039" spans="1:20" ht="48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>E1039/D1039</f>
        <v>1.1364000000000001</v>
      </c>
      <c r="P1039" s="7">
        <f>E1039/L1039</f>
        <v>27.317307692307693</v>
      </c>
      <c r="Q1039" t="str">
        <f t="shared" si="64"/>
        <v>music</v>
      </c>
      <c r="R1039" t="str">
        <f t="shared" si="65"/>
        <v>rock</v>
      </c>
      <c r="S1039" s="12">
        <f t="shared" si="66"/>
        <v>42401.154930555553</v>
      </c>
      <c r="T1039" s="12">
        <f t="shared" si="67"/>
        <v>42432.154930555553</v>
      </c>
    </row>
    <row r="1040" spans="1:20" ht="48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>E1040/D1040</f>
        <v>1.1363000000000001</v>
      </c>
      <c r="P1040" s="7">
        <f>E1040/L1040</f>
        <v>88.7734375</v>
      </c>
      <c r="Q1040" t="str">
        <f t="shared" si="64"/>
        <v>theater</v>
      </c>
      <c r="R1040" t="str">
        <f t="shared" si="65"/>
        <v>plays</v>
      </c>
      <c r="S1040" s="12">
        <f t="shared" si="66"/>
        <v>42233.738564814819</v>
      </c>
      <c r="T1040" s="12">
        <f t="shared" si="67"/>
        <v>42263.738564814819</v>
      </c>
    </row>
    <row r="1041" spans="1:20" ht="48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>E1041/D1041</f>
        <v>1.13625</v>
      </c>
      <c r="P1041" s="7">
        <f>E1041/L1041</f>
        <v>39.868421052631582</v>
      </c>
      <c r="Q1041" t="str">
        <f t="shared" si="64"/>
        <v>theater</v>
      </c>
      <c r="R1041" t="str">
        <f t="shared" si="65"/>
        <v>plays</v>
      </c>
      <c r="S1041" s="12">
        <f t="shared" si="66"/>
        <v>41914.295104166667</v>
      </c>
      <c r="T1041" s="12">
        <f t="shared" si="67"/>
        <v>41948.536111111112</v>
      </c>
    </row>
    <row r="1042" spans="1:20" ht="48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>E1042/D1042</f>
        <v>1.1359142857142857</v>
      </c>
      <c r="P1042" s="7">
        <f>E1042/L1042</f>
        <v>64.020933977455712</v>
      </c>
      <c r="Q1042" t="str">
        <f t="shared" si="64"/>
        <v>technology</v>
      </c>
      <c r="R1042" t="str">
        <f t="shared" si="65"/>
        <v>hardware</v>
      </c>
      <c r="S1042" s="12">
        <f t="shared" si="66"/>
        <v>41731.520949074074</v>
      </c>
      <c r="T1042" s="12">
        <f t="shared" si="67"/>
        <v>41761.520949074074</v>
      </c>
    </row>
    <row r="1043" spans="1:20" ht="64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>E1043/D1043</f>
        <v>1.1356666666666666</v>
      </c>
      <c r="P1043" s="7">
        <f>E1043/L1043</f>
        <v>113.56666666666666</v>
      </c>
      <c r="Q1043" t="str">
        <f t="shared" si="64"/>
        <v>theater</v>
      </c>
      <c r="R1043" t="str">
        <f t="shared" si="65"/>
        <v>plays</v>
      </c>
      <c r="S1043" s="12">
        <f t="shared" si="66"/>
        <v>42026.88118055556</v>
      </c>
      <c r="T1043" s="12">
        <f t="shared" si="67"/>
        <v>42086.093055555553</v>
      </c>
    </row>
    <row r="1044" spans="1:20" ht="48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>E1044/D1044</f>
        <v>1.1351849999999999</v>
      </c>
      <c r="P1044" s="7">
        <f>E1044/L1044</f>
        <v>35.474531249999998</v>
      </c>
      <c r="Q1044" t="str">
        <f t="shared" si="64"/>
        <v>film &amp; video</v>
      </c>
      <c r="R1044" t="str">
        <f t="shared" si="65"/>
        <v>shorts</v>
      </c>
      <c r="S1044" s="12">
        <f t="shared" si="66"/>
        <v>41612.912187499998</v>
      </c>
      <c r="T1044" s="12">
        <f t="shared" si="67"/>
        <v>41636.207638888889</v>
      </c>
    </row>
    <row r="1045" spans="1:20" ht="48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>E1045/D1045</f>
        <v>1.1346153846153846</v>
      </c>
      <c r="P1045" s="7">
        <f>E1045/L1045</f>
        <v>73.019801980198025</v>
      </c>
      <c r="Q1045" t="str">
        <f t="shared" si="64"/>
        <v>film &amp; video</v>
      </c>
      <c r="R1045" t="str">
        <f t="shared" si="65"/>
        <v>documentary</v>
      </c>
      <c r="S1045" s="12">
        <f t="shared" si="66"/>
        <v>40862.492939814816</v>
      </c>
      <c r="T1045" s="12">
        <f t="shared" si="67"/>
        <v>40897.492939814816</v>
      </c>
    </row>
    <row r="1046" spans="1:20" ht="48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>E1046/D1046</f>
        <v>1.1346000000000001</v>
      </c>
      <c r="P1046" s="7">
        <f>E1046/L1046</f>
        <v>83.42647058823529</v>
      </c>
      <c r="Q1046" t="str">
        <f t="shared" si="64"/>
        <v>theater</v>
      </c>
      <c r="R1046" t="str">
        <f t="shared" si="65"/>
        <v>plays</v>
      </c>
      <c r="S1046" s="12">
        <f t="shared" si="66"/>
        <v>41866.025347222225</v>
      </c>
      <c r="T1046" s="12">
        <f t="shared" si="67"/>
        <v>41883.665972222225</v>
      </c>
    </row>
    <row r="1047" spans="1:20" ht="48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>E1047/D1047</f>
        <v>1.1345714285714286</v>
      </c>
      <c r="P1047" s="7">
        <f>E1047/L1047</f>
        <v>74.224299065420567</v>
      </c>
      <c r="Q1047" t="str">
        <f t="shared" si="64"/>
        <v>theater</v>
      </c>
      <c r="R1047" t="str">
        <f t="shared" si="65"/>
        <v>musical</v>
      </c>
      <c r="S1047" s="12">
        <f t="shared" si="66"/>
        <v>41820.776412037041</v>
      </c>
      <c r="T1047" s="12">
        <f t="shared" si="67"/>
        <v>41850.776412037041</v>
      </c>
    </row>
    <row r="1048" spans="1:20" ht="48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>E1048/D1048</f>
        <v>1.1342219999999998</v>
      </c>
      <c r="P1048" s="7">
        <f>E1048/L1048</f>
        <v>107.00207547169811</v>
      </c>
      <c r="Q1048" t="str">
        <f t="shared" si="64"/>
        <v>theater</v>
      </c>
      <c r="R1048" t="str">
        <f t="shared" si="65"/>
        <v>plays</v>
      </c>
      <c r="S1048" s="12">
        <f t="shared" si="66"/>
        <v>42016.050451388888</v>
      </c>
      <c r="T1048" s="12">
        <f t="shared" si="67"/>
        <v>42046.708333333328</v>
      </c>
    </row>
    <row r="1049" spans="1:20" ht="48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>E1049/D1049</f>
        <v>1.1339285714285714</v>
      </c>
      <c r="P1049" s="7">
        <f>E1049/L1049</f>
        <v>50.396825396825399</v>
      </c>
      <c r="Q1049" t="str">
        <f t="shared" si="64"/>
        <v>theater</v>
      </c>
      <c r="R1049" t="str">
        <f t="shared" si="65"/>
        <v>plays</v>
      </c>
      <c r="S1049" s="12">
        <f t="shared" si="66"/>
        <v>42458.641724537039</v>
      </c>
      <c r="T1049" s="12">
        <f t="shared" si="67"/>
        <v>42488.641724537039</v>
      </c>
    </row>
    <row r="1050" spans="1:20" ht="48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>E1050/D1050</f>
        <v>1.1333333333333333</v>
      </c>
      <c r="P1050" s="7">
        <f>E1050/L1050</f>
        <v>34</v>
      </c>
      <c r="Q1050" t="str">
        <f t="shared" si="64"/>
        <v>music</v>
      </c>
      <c r="R1050" t="str">
        <f t="shared" si="65"/>
        <v>indie rock</v>
      </c>
      <c r="S1050" s="12">
        <f t="shared" si="66"/>
        <v>41034.72216435185</v>
      </c>
      <c r="T1050" s="12">
        <f t="shared" si="67"/>
        <v>41064.72216435185</v>
      </c>
    </row>
    <row r="1051" spans="1:20" ht="48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>E1051/D1051</f>
        <v>1.1333333333333333</v>
      </c>
      <c r="P1051" s="7">
        <f>E1051/L1051</f>
        <v>23.448275862068964</v>
      </c>
      <c r="Q1051" t="str">
        <f t="shared" si="64"/>
        <v>music</v>
      </c>
      <c r="R1051" t="str">
        <f t="shared" si="65"/>
        <v>indie rock</v>
      </c>
      <c r="S1051" s="12">
        <f t="shared" si="66"/>
        <v>41053.772858796299</v>
      </c>
      <c r="T1051" s="12">
        <f t="shared" si="67"/>
        <v>41083.772858796299</v>
      </c>
    </row>
    <row r="1052" spans="1:20" ht="48" x14ac:dyDescent="0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>E1052/D1052</f>
        <v>1.1333333333333333</v>
      </c>
      <c r="P1052" s="7">
        <f>E1052/L1052</f>
        <v>20</v>
      </c>
      <c r="Q1052" t="str">
        <f t="shared" si="64"/>
        <v>theater</v>
      </c>
      <c r="R1052" t="str">
        <f t="shared" si="65"/>
        <v>plays</v>
      </c>
      <c r="S1052" s="12">
        <f t="shared" si="66"/>
        <v>41918.880833333329</v>
      </c>
      <c r="T1052" s="12">
        <f t="shared" si="67"/>
        <v>41946</v>
      </c>
    </row>
    <row r="1053" spans="1:20" ht="48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>E1053/D1053</f>
        <v>1.133</v>
      </c>
      <c r="P1053" s="7">
        <f>E1053/L1053</f>
        <v>68.253012048192772</v>
      </c>
      <c r="Q1053" t="str">
        <f t="shared" si="64"/>
        <v>theater</v>
      </c>
      <c r="R1053" t="str">
        <f t="shared" si="65"/>
        <v>plays</v>
      </c>
      <c r="S1053" s="12">
        <f t="shared" si="66"/>
        <v>42054.74418981481</v>
      </c>
      <c r="T1053" s="12">
        <f t="shared" si="67"/>
        <v>42100.166666666672</v>
      </c>
    </row>
    <row r="1054" spans="1:20" ht="48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>E1054/D1054</f>
        <v>1.1325000000000001</v>
      </c>
      <c r="P1054" s="7">
        <f>E1054/L1054</f>
        <v>51.477272727272727</v>
      </c>
      <c r="Q1054" t="str">
        <f t="shared" si="64"/>
        <v>music</v>
      </c>
      <c r="R1054" t="str">
        <f t="shared" si="65"/>
        <v>indie rock</v>
      </c>
      <c r="S1054" s="12">
        <f t="shared" si="66"/>
        <v>40892.149467592593</v>
      </c>
      <c r="T1054" s="12">
        <f t="shared" si="67"/>
        <v>40952.149467592593</v>
      </c>
    </row>
    <row r="1055" spans="1:20" ht="48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>E1055/D1055</f>
        <v>1.13104</v>
      </c>
      <c r="P1055" s="7">
        <f>E1055/L1055</f>
        <v>50.764811490125673</v>
      </c>
      <c r="Q1055" t="str">
        <f t="shared" si="64"/>
        <v>theater</v>
      </c>
      <c r="R1055" t="str">
        <f t="shared" si="65"/>
        <v>spaces</v>
      </c>
      <c r="S1055" s="12">
        <f t="shared" si="66"/>
        <v>41920.123611111114</v>
      </c>
      <c r="T1055" s="12">
        <f t="shared" si="67"/>
        <v>41948.208333333336</v>
      </c>
    </row>
    <row r="1056" spans="1:20" ht="32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>E1056/D1056</f>
        <v>1.1303159999999999</v>
      </c>
      <c r="P1056" s="7">
        <f>E1056/L1056</f>
        <v>144.91230769230768</v>
      </c>
      <c r="Q1056" t="str">
        <f t="shared" si="64"/>
        <v>film &amp; video</v>
      </c>
      <c r="R1056" t="str">
        <f t="shared" si="65"/>
        <v>shorts</v>
      </c>
      <c r="S1056" s="12">
        <f t="shared" si="66"/>
        <v>40723.053657407407</v>
      </c>
      <c r="T1056" s="12">
        <f t="shared" si="67"/>
        <v>40753.053657407407</v>
      </c>
    </row>
    <row r="1057" spans="1:20" ht="32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>E1057/D1057</f>
        <v>1.130176111111111</v>
      </c>
      <c r="P1057" s="7">
        <f>E1057/L1057</f>
        <v>109.96308108108107</v>
      </c>
      <c r="Q1057" t="str">
        <f t="shared" si="64"/>
        <v>music</v>
      </c>
      <c r="R1057" t="str">
        <f t="shared" si="65"/>
        <v>classical music</v>
      </c>
      <c r="S1057" s="12">
        <f t="shared" si="66"/>
        <v>41298.509965277779</v>
      </c>
      <c r="T1057" s="12">
        <f t="shared" si="67"/>
        <v>41329.207638888889</v>
      </c>
    </row>
    <row r="1058" spans="1:20" ht="48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>E1058/D1058</f>
        <v>1.13015</v>
      </c>
      <c r="P1058" s="7">
        <f>E1058/L1058</f>
        <v>203.63063063063063</v>
      </c>
      <c r="Q1058" t="str">
        <f t="shared" si="64"/>
        <v>film &amp; video</v>
      </c>
      <c r="R1058" t="str">
        <f t="shared" si="65"/>
        <v>documentary</v>
      </c>
      <c r="S1058" s="12">
        <f t="shared" si="66"/>
        <v>42263.680289351847</v>
      </c>
      <c r="T1058" s="12">
        <f t="shared" si="67"/>
        <v>42305.333333333328</v>
      </c>
    </row>
    <row r="1059" spans="1:20" ht="48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>E1059/D1059</f>
        <v>1.1300013888888889</v>
      </c>
      <c r="P1059" s="7">
        <f>E1059/L1059</f>
        <v>50.222283950617282</v>
      </c>
      <c r="Q1059" t="str">
        <f t="shared" si="64"/>
        <v>technology</v>
      </c>
      <c r="R1059" t="str">
        <f t="shared" si="65"/>
        <v>hardware</v>
      </c>
      <c r="S1059" s="12">
        <f t="shared" si="66"/>
        <v>40765.876886574071</v>
      </c>
      <c r="T1059" s="12">
        <f t="shared" si="67"/>
        <v>40795.876886574071</v>
      </c>
    </row>
    <row r="1060" spans="1:20" ht="32" x14ac:dyDescent="0.2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>E1060/D1060</f>
        <v>1.1299999999999999</v>
      </c>
      <c r="P1060" s="7">
        <f>E1060/L1060</f>
        <v>66.470588235294116</v>
      </c>
      <c r="Q1060" t="str">
        <f t="shared" si="64"/>
        <v>music</v>
      </c>
      <c r="R1060" t="str">
        <f t="shared" si="65"/>
        <v>rock</v>
      </c>
      <c r="S1060" s="12">
        <f t="shared" si="66"/>
        <v>41321.339583333334</v>
      </c>
      <c r="T1060" s="12">
        <f t="shared" si="67"/>
        <v>41328.339583333334</v>
      </c>
    </row>
    <row r="1061" spans="1:20" ht="48" x14ac:dyDescent="0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>E1061/D1061</f>
        <v>1.1299999999999999</v>
      </c>
      <c r="P1061" s="7">
        <f>E1061/L1061</f>
        <v>66.470588235294116</v>
      </c>
      <c r="Q1061" t="str">
        <f t="shared" si="64"/>
        <v>theater</v>
      </c>
      <c r="R1061" t="str">
        <f t="shared" si="65"/>
        <v>plays</v>
      </c>
      <c r="S1061" s="12">
        <f t="shared" si="66"/>
        <v>42661.132245370376</v>
      </c>
      <c r="T1061" s="12">
        <f t="shared" si="67"/>
        <v>42693.916666666672</v>
      </c>
    </row>
    <row r="1062" spans="1:20" ht="64" x14ac:dyDescent="0.2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>E1062/D1062</f>
        <v>1.1299999999999999</v>
      </c>
      <c r="P1062" s="7">
        <f>E1062/L1062</f>
        <v>37.666666666666664</v>
      </c>
      <c r="Q1062" t="str">
        <f t="shared" si="64"/>
        <v>theater</v>
      </c>
      <c r="R1062" t="str">
        <f t="shared" si="65"/>
        <v>musical</v>
      </c>
      <c r="S1062" s="12">
        <f t="shared" si="66"/>
        <v>42619.802488425921</v>
      </c>
      <c r="T1062" s="12">
        <f t="shared" si="67"/>
        <v>42659.875</v>
      </c>
    </row>
    <row r="1063" spans="1:20" ht="48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>E1063/D1063</f>
        <v>1.1294999999999999</v>
      </c>
      <c r="P1063" s="7">
        <f>E1063/L1063</f>
        <v>136.90909090909091</v>
      </c>
      <c r="Q1063" t="str">
        <f t="shared" si="64"/>
        <v>music</v>
      </c>
      <c r="R1063" t="str">
        <f t="shared" si="65"/>
        <v>classical music</v>
      </c>
      <c r="S1063" s="12">
        <f t="shared" si="66"/>
        <v>41953.091134259259</v>
      </c>
      <c r="T1063" s="12">
        <f t="shared" si="67"/>
        <v>41981.207638888889</v>
      </c>
    </row>
    <row r="1064" spans="1:20" ht="32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>E1064/D1064</f>
        <v>1.1294117647058823</v>
      </c>
      <c r="P1064" s="7">
        <f>E1064/L1064</f>
        <v>39.183673469387756</v>
      </c>
      <c r="Q1064" t="str">
        <f t="shared" si="64"/>
        <v>music</v>
      </c>
      <c r="R1064" t="str">
        <f t="shared" si="65"/>
        <v>pop</v>
      </c>
      <c r="S1064" s="12">
        <f t="shared" si="66"/>
        <v>41034.656597222223</v>
      </c>
      <c r="T1064" s="12">
        <f t="shared" si="67"/>
        <v>41064.656597222223</v>
      </c>
    </row>
    <row r="1065" spans="1:20" ht="48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>E1065/D1065</f>
        <v>1.1293199999999999</v>
      </c>
      <c r="P1065" s="7">
        <f>E1065/L1065</f>
        <v>19.471034482758618</v>
      </c>
      <c r="Q1065" t="str">
        <f t="shared" si="64"/>
        <v>film &amp; video</v>
      </c>
      <c r="R1065" t="str">
        <f t="shared" si="65"/>
        <v>shorts</v>
      </c>
      <c r="S1065" s="12">
        <f t="shared" si="66"/>
        <v>42360.487210648149</v>
      </c>
      <c r="T1065" s="12">
        <f t="shared" si="67"/>
        <v>42390.487210648149</v>
      </c>
    </row>
    <row r="1066" spans="1:20" ht="48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>E1066/D1066</f>
        <v>1.1292973333333334</v>
      </c>
      <c r="P1066" s="7">
        <f>E1066/L1066</f>
        <v>147.17167680278018</v>
      </c>
      <c r="Q1066" t="str">
        <f t="shared" si="64"/>
        <v>film &amp; video</v>
      </c>
      <c r="R1066" t="str">
        <f t="shared" si="65"/>
        <v>documentary</v>
      </c>
      <c r="S1066" s="12">
        <f t="shared" si="66"/>
        <v>42775.314884259264</v>
      </c>
      <c r="T1066" s="12">
        <f t="shared" si="67"/>
        <v>42808.956250000003</v>
      </c>
    </row>
    <row r="1067" spans="1:20" ht="48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>E1067/D1067</f>
        <v>1.1292857142857142</v>
      </c>
      <c r="P1067" s="7">
        <f>E1067/L1067</f>
        <v>64.268292682926827</v>
      </c>
      <c r="Q1067" t="str">
        <f t="shared" si="64"/>
        <v>theater</v>
      </c>
      <c r="R1067" t="str">
        <f t="shared" si="65"/>
        <v>plays</v>
      </c>
      <c r="S1067" s="12">
        <f t="shared" si="66"/>
        <v>40970.875671296293</v>
      </c>
      <c r="T1067" s="12">
        <f t="shared" si="67"/>
        <v>41000.834004629629</v>
      </c>
    </row>
    <row r="1068" spans="1:20" ht="48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>E1068/D1068</f>
        <v>1.1292</v>
      </c>
      <c r="P1068" s="7">
        <f>E1068/L1068</f>
        <v>48.051063829787232</v>
      </c>
      <c r="Q1068" t="str">
        <f t="shared" si="64"/>
        <v>film &amp; video</v>
      </c>
      <c r="R1068" t="str">
        <f t="shared" si="65"/>
        <v>documentary</v>
      </c>
      <c r="S1068" s="12">
        <f t="shared" si="66"/>
        <v>40332.923842592594</v>
      </c>
      <c r="T1068" s="12">
        <f t="shared" si="67"/>
        <v>40412.736111111109</v>
      </c>
    </row>
    <row r="1069" spans="1:20" ht="48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>E1069/D1069</f>
        <v>1.1291099999999998</v>
      </c>
      <c r="P1069" s="7">
        <f>E1069/L1069</f>
        <v>47.541473684210523</v>
      </c>
      <c r="Q1069" t="str">
        <f t="shared" si="64"/>
        <v>music</v>
      </c>
      <c r="R1069" t="str">
        <f t="shared" si="65"/>
        <v>indie rock</v>
      </c>
      <c r="S1069" s="12">
        <f t="shared" si="66"/>
        <v>40999.645925925928</v>
      </c>
      <c r="T1069" s="12">
        <f t="shared" si="67"/>
        <v>41029.645925925928</v>
      </c>
    </row>
    <row r="1070" spans="1:20" ht="48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>E1070/D1070</f>
        <v>1.1285000000000001</v>
      </c>
      <c r="P1070" s="7">
        <f>E1070/L1070</f>
        <v>39.596491228070178</v>
      </c>
      <c r="Q1070" t="str">
        <f t="shared" si="64"/>
        <v>theater</v>
      </c>
      <c r="R1070" t="str">
        <f t="shared" si="65"/>
        <v>plays</v>
      </c>
      <c r="S1070" s="12">
        <f t="shared" si="66"/>
        <v>42053.916921296302</v>
      </c>
      <c r="T1070" s="12">
        <f t="shared" si="67"/>
        <v>42079.875</v>
      </c>
    </row>
    <row r="1071" spans="1:20" ht="48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>E1071/D1071</f>
        <v>1.1283333333333334</v>
      </c>
      <c r="P1071" s="7">
        <f>E1071/L1071</f>
        <v>49.05797101449275</v>
      </c>
      <c r="Q1071" t="str">
        <f t="shared" si="64"/>
        <v>theater</v>
      </c>
      <c r="R1071" t="str">
        <f t="shared" si="65"/>
        <v>plays</v>
      </c>
      <c r="S1071" s="12">
        <f t="shared" si="66"/>
        <v>42483.015694444446</v>
      </c>
      <c r="T1071" s="12">
        <f t="shared" si="67"/>
        <v>42489.290972222225</v>
      </c>
    </row>
    <row r="1072" spans="1:20" ht="48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>E1072/D1072</f>
        <v>1.12815</v>
      </c>
      <c r="P1072" s="7">
        <f>E1072/L1072</f>
        <v>162.90974729241879</v>
      </c>
      <c r="Q1072" t="str">
        <f t="shared" si="64"/>
        <v>theater</v>
      </c>
      <c r="R1072" t="str">
        <f t="shared" si="65"/>
        <v>spaces</v>
      </c>
      <c r="S1072" s="12">
        <f t="shared" si="66"/>
        <v>41928.881064814814</v>
      </c>
      <c r="T1072" s="12">
        <f t="shared" si="67"/>
        <v>41958.922731481478</v>
      </c>
    </row>
    <row r="1073" spans="1:20" ht="48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>E1073/D1073</f>
        <v>1.1279999999999999</v>
      </c>
      <c r="P1073" s="7">
        <f>E1073/L1073</f>
        <v>12.533333333333333</v>
      </c>
      <c r="Q1073" t="str">
        <f t="shared" si="64"/>
        <v>music</v>
      </c>
      <c r="R1073" t="str">
        <f t="shared" si="65"/>
        <v>pop</v>
      </c>
      <c r="S1073" s="12">
        <f t="shared" si="66"/>
        <v>41596.913437499999</v>
      </c>
      <c r="T1073" s="12">
        <f t="shared" si="67"/>
        <v>41625.5</v>
      </c>
    </row>
    <row r="1074" spans="1:20" ht="48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>E1074/D1074</f>
        <v>1.127715</v>
      </c>
      <c r="P1074" s="7">
        <f>E1074/L1074</f>
        <v>80.551071428571419</v>
      </c>
      <c r="Q1074" t="str">
        <f t="shared" si="64"/>
        <v>music</v>
      </c>
      <c r="R1074" t="str">
        <f t="shared" si="65"/>
        <v>indie rock</v>
      </c>
      <c r="S1074" s="12">
        <f t="shared" si="66"/>
        <v>40730.878912037035</v>
      </c>
      <c r="T1074" s="12">
        <f t="shared" si="67"/>
        <v>40760.878912037035</v>
      </c>
    </row>
    <row r="1075" spans="1:20" ht="32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>E1075/D1075</f>
        <v>1.1276666666666666</v>
      </c>
      <c r="P1075" s="7">
        <f>E1075/L1075</f>
        <v>99.5</v>
      </c>
      <c r="Q1075" t="str">
        <f t="shared" si="64"/>
        <v>theater</v>
      </c>
      <c r="R1075" t="str">
        <f t="shared" si="65"/>
        <v>plays</v>
      </c>
      <c r="S1075" s="12">
        <f t="shared" si="66"/>
        <v>42627.454097222217</v>
      </c>
      <c r="T1075" s="12">
        <f t="shared" si="67"/>
        <v>42648.454097222217</v>
      </c>
    </row>
    <row r="1076" spans="1:20" ht="48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>E1076/D1076</f>
        <v>1.127</v>
      </c>
      <c r="P1076" s="7">
        <f>E1076/L1076</f>
        <v>78.263888888888886</v>
      </c>
      <c r="Q1076" t="str">
        <f t="shared" si="64"/>
        <v>theater</v>
      </c>
      <c r="R1076" t="str">
        <f t="shared" si="65"/>
        <v>plays</v>
      </c>
      <c r="S1076" s="12">
        <f t="shared" si="66"/>
        <v>41753.635775462964</v>
      </c>
      <c r="T1076" s="12">
        <f t="shared" si="67"/>
        <v>41783.875</v>
      </c>
    </row>
    <row r="1077" spans="1:20" ht="48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>E1077/D1077</f>
        <v>1.1268750000000001</v>
      </c>
      <c r="P1077" s="7">
        <f>E1077/L1077</f>
        <v>107.32142857142857</v>
      </c>
      <c r="Q1077" t="str">
        <f t="shared" si="64"/>
        <v>games</v>
      </c>
      <c r="R1077" t="str">
        <f t="shared" si="65"/>
        <v>tabletop games</v>
      </c>
      <c r="S1077" s="12">
        <f t="shared" si="66"/>
        <v>42296.631331018521</v>
      </c>
      <c r="T1077" s="12">
        <f t="shared" si="67"/>
        <v>42326.672997685186</v>
      </c>
    </row>
    <row r="1078" spans="1:20" ht="64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>E1078/D1078</f>
        <v>1.1268</v>
      </c>
      <c r="P1078" s="7">
        <f>E1078/L1078</f>
        <v>110.47058823529412</v>
      </c>
      <c r="Q1078" t="str">
        <f t="shared" si="64"/>
        <v>film &amp; video</v>
      </c>
      <c r="R1078" t="str">
        <f t="shared" si="65"/>
        <v>documentary</v>
      </c>
      <c r="S1078" s="12">
        <f t="shared" si="66"/>
        <v>40123.83829861111</v>
      </c>
      <c r="T1078" s="12">
        <f t="shared" si="67"/>
        <v>40211.332638888889</v>
      </c>
    </row>
    <row r="1079" spans="1:20" ht="48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>E1079/D1079</f>
        <v>1.1263736263736264</v>
      </c>
      <c r="P1079" s="7">
        <f>E1079/L1079</f>
        <v>109.04255319148936</v>
      </c>
      <c r="Q1079" t="str">
        <f t="shared" si="64"/>
        <v>film &amp; video</v>
      </c>
      <c r="R1079" t="str">
        <f t="shared" si="65"/>
        <v>documentary</v>
      </c>
      <c r="S1079" s="12">
        <f t="shared" si="66"/>
        <v>41949.697962962964</v>
      </c>
      <c r="T1079" s="12">
        <f t="shared" si="67"/>
        <v>41994.697962962964</v>
      </c>
    </row>
    <row r="1080" spans="1:20" ht="64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>E1080/D1080</f>
        <v>1.1253599999999999</v>
      </c>
      <c r="P1080" s="7">
        <f>E1080/L1080</f>
        <v>89.314285714285717</v>
      </c>
      <c r="Q1080" t="str">
        <f t="shared" si="64"/>
        <v>theater</v>
      </c>
      <c r="R1080" t="str">
        <f t="shared" si="65"/>
        <v>spaces</v>
      </c>
      <c r="S1080" s="12">
        <f t="shared" si="66"/>
        <v>42644.535358796296</v>
      </c>
      <c r="T1080" s="12">
        <f t="shared" si="67"/>
        <v>42675.165972222225</v>
      </c>
    </row>
    <row r="1081" spans="1:20" ht="48" x14ac:dyDescent="0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>E1081/D1081</f>
        <v>1.125</v>
      </c>
      <c r="P1081" s="7">
        <f>E1081/L1081</f>
        <v>30</v>
      </c>
      <c r="Q1081" t="str">
        <f t="shared" si="64"/>
        <v>theater</v>
      </c>
      <c r="R1081" t="str">
        <f t="shared" si="65"/>
        <v>plays</v>
      </c>
      <c r="S1081" s="12">
        <f t="shared" si="66"/>
        <v>42064.785613425927</v>
      </c>
      <c r="T1081" s="12">
        <f t="shared" si="67"/>
        <v>42099.743946759263</v>
      </c>
    </row>
    <row r="1082" spans="1:20" ht="48" x14ac:dyDescent="0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>E1082/D1082</f>
        <v>1.125</v>
      </c>
      <c r="P1082" s="7">
        <f>E1082/L1082</f>
        <v>64.285714285714292</v>
      </c>
      <c r="Q1082" t="str">
        <f t="shared" si="64"/>
        <v>theater</v>
      </c>
      <c r="R1082" t="str">
        <f t="shared" si="65"/>
        <v>plays</v>
      </c>
      <c r="S1082" s="12">
        <f t="shared" si="66"/>
        <v>42553.926527777774</v>
      </c>
      <c r="T1082" s="12">
        <f t="shared" si="67"/>
        <v>42585.172916666663</v>
      </c>
    </row>
    <row r="1083" spans="1:20" ht="48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>E1083/D1083</f>
        <v>1.1240000000000001</v>
      </c>
      <c r="P1083" s="7">
        <f>E1083/L1083</f>
        <v>35.125</v>
      </c>
      <c r="Q1083" t="str">
        <f t="shared" si="64"/>
        <v>technology</v>
      </c>
      <c r="R1083" t="str">
        <f t="shared" si="65"/>
        <v>wearables</v>
      </c>
      <c r="S1083" s="12">
        <f t="shared" si="66"/>
        <v>41932.036851851852</v>
      </c>
      <c r="T1083" s="12">
        <f t="shared" si="67"/>
        <v>41992.078518518523</v>
      </c>
    </row>
    <row r="1084" spans="1:20" ht="48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>E1084/D1084</f>
        <v>1.1236044444444444</v>
      </c>
      <c r="P1084" s="7">
        <f>E1084/L1084</f>
        <v>23.963127962085309</v>
      </c>
      <c r="Q1084" t="str">
        <f t="shared" si="64"/>
        <v>music</v>
      </c>
      <c r="R1084" t="str">
        <f t="shared" si="65"/>
        <v>electronic music</v>
      </c>
      <c r="S1084" s="12">
        <f t="shared" si="66"/>
        <v>41249.448958333334</v>
      </c>
      <c r="T1084" s="12">
        <f t="shared" si="67"/>
        <v>41281.333333333336</v>
      </c>
    </row>
    <row r="1085" spans="1:20" ht="48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>E1085/D1085</f>
        <v>1.1232142857142857</v>
      </c>
      <c r="P1085" s="7">
        <f>E1085/L1085</f>
        <v>39.810126582278478</v>
      </c>
      <c r="Q1085" t="str">
        <f t="shared" si="64"/>
        <v>theater</v>
      </c>
      <c r="R1085" t="str">
        <f t="shared" si="65"/>
        <v>plays</v>
      </c>
      <c r="S1085" s="12">
        <f t="shared" si="66"/>
        <v>42156.510393518518</v>
      </c>
      <c r="T1085" s="12">
        <f t="shared" si="67"/>
        <v>42186.510393518518</v>
      </c>
    </row>
    <row r="1086" spans="1:20" ht="48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>E1086/D1086</f>
        <v>1.1230249999999999</v>
      </c>
      <c r="P1086" s="7">
        <f>E1086/L1086</f>
        <v>181.13306451612902</v>
      </c>
      <c r="Q1086" t="str">
        <f t="shared" si="64"/>
        <v>film &amp; video</v>
      </c>
      <c r="R1086" t="str">
        <f t="shared" si="65"/>
        <v>documentary</v>
      </c>
      <c r="S1086" s="12">
        <f t="shared" si="66"/>
        <v>41745.635960648149</v>
      </c>
      <c r="T1086" s="12">
        <f t="shared" si="67"/>
        <v>41776.145833333336</v>
      </c>
    </row>
    <row r="1087" spans="1:20" ht="48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>E1087/D1087</f>
        <v>1.1229714285714285</v>
      </c>
      <c r="P1087" s="7">
        <f>E1087/L1087</f>
        <v>149.44486692015209</v>
      </c>
      <c r="Q1087" t="str">
        <f t="shared" si="64"/>
        <v>theater</v>
      </c>
      <c r="R1087" t="str">
        <f t="shared" si="65"/>
        <v>spaces</v>
      </c>
      <c r="S1087" s="12">
        <f t="shared" si="66"/>
        <v>41899.294942129629</v>
      </c>
      <c r="T1087" s="12">
        <f t="shared" si="67"/>
        <v>41928.290972222225</v>
      </c>
    </row>
    <row r="1088" spans="1:20" ht="48" x14ac:dyDescent="0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>E1088/D1088</f>
        <v>1.1226666666666667</v>
      </c>
      <c r="P1088" s="7">
        <f>E1088/L1088</f>
        <v>44.315789473684212</v>
      </c>
      <c r="Q1088" t="str">
        <f t="shared" si="64"/>
        <v>publishing</v>
      </c>
      <c r="R1088" t="str">
        <f t="shared" si="65"/>
        <v>radio &amp; podcasts</v>
      </c>
      <c r="S1088" s="12">
        <f t="shared" si="66"/>
        <v>41500.727916666663</v>
      </c>
      <c r="T1088" s="12">
        <f t="shared" si="67"/>
        <v>41530.727916666663</v>
      </c>
    </row>
    <row r="1089" spans="1:20" ht="48" x14ac:dyDescent="0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>E1089/D1089</f>
        <v>1.1226666666666667</v>
      </c>
      <c r="P1089" s="7">
        <f>E1089/L1089</f>
        <v>87.103448275862064</v>
      </c>
      <c r="Q1089" t="str">
        <f t="shared" si="64"/>
        <v>music</v>
      </c>
      <c r="R1089" t="str">
        <f t="shared" si="65"/>
        <v>rock</v>
      </c>
      <c r="S1089" s="12">
        <f t="shared" si="66"/>
        <v>41813.766099537039</v>
      </c>
      <c r="T1089" s="12">
        <f t="shared" si="67"/>
        <v>41844.766099537039</v>
      </c>
    </row>
    <row r="1090" spans="1:20" ht="32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>E1090/D1090</f>
        <v>1.1225000000000001</v>
      </c>
      <c r="P1090" s="7">
        <f>E1090/L1090</f>
        <v>31.619718309859156</v>
      </c>
      <c r="Q1090" t="str">
        <f t="shared" si="64"/>
        <v>theater</v>
      </c>
      <c r="R1090" t="str">
        <f t="shared" si="65"/>
        <v>plays</v>
      </c>
      <c r="S1090" s="12">
        <f t="shared" si="66"/>
        <v>41789.080370370371</v>
      </c>
      <c r="T1090" s="12">
        <f t="shared" si="67"/>
        <v>41822.166666666664</v>
      </c>
    </row>
    <row r="1091" spans="1:20" ht="32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>E1091/D1091</f>
        <v>1.121664</v>
      </c>
      <c r="P1091" s="7">
        <f>E1091/L1091</f>
        <v>41.237647058823526</v>
      </c>
      <c r="Q1091" t="str">
        <f t="shared" ref="Q1091:Q1154" si="68">LEFT(N1091, SEARCH("/",N1091)-1)</f>
        <v>theater</v>
      </c>
      <c r="R1091" t="str">
        <f t="shared" ref="R1091:R1154" si="69">RIGHT(N1091,LEN(N1091)-SEARCH("/",N1091,1))</f>
        <v>plays</v>
      </c>
      <c r="S1091" s="12">
        <f t="shared" ref="S1091:S1154" si="70">(((J1091/60)/60)/24)+DATE(1970,1,1)</f>
        <v>42284.516064814816</v>
      </c>
      <c r="T1091" s="12">
        <f t="shared" ref="T1091:T1154" si="71">(((I1091/60)/60)/24)+DATE(1970,1,1)</f>
        <v>42307.875</v>
      </c>
    </row>
    <row r="1092" spans="1:20" ht="32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>E1092/D1092</f>
        <v>1.1210606060606061</v>
      </c>
      <c r="P1092" s="7">
        <f>E1092/L1092</f>
        <v>116.21465968586388</v>
      </c>
      <c r="Q1092" t="str">
        <f t="shared" si="68"/>
        <v>photography</v>
      </c>
      <c r="R1092" t="str">
        <f t="shared" si="69"/>
        <v>photobooks</v>
      </c>
      <c r="S1092" s="12">
        <f t="shared" si="70"/>
        <v>42654.177187499998</v>
      </c>
      <c r="T1092" s="12">
        <f t="shared" si="71"/>
        <v>42684.218854166669</v>
      </c>
    </row>
    <row r="1093" spans="1:20" ht="48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>E1093/D1093</f>
        <v>1.1210500000000001</v>
      </c>
      <c r="P1093" s="7">
        <f>E1093/L1093</f>
        <v>58.540469973890339</v>
      </c>
      <c r="Q1093" t="str">
        <f t="shared" si="68"/>
        <v>film &amp; video</v>
      </c>
      <c r="R1093" t="str">
        <f t="shared" si="69"/>
        <v>documentary</v>
      </c>
      <c r="S1093" s="12">
        <f t="shared" si="70"/>
        <v>41980.781793981485</v>
      </c>
      <c r="T1093" s="12">
        <f t="shared" si="71"/>
        <v>42010.781793981485</v>
      </c>
    </row>
    <row r="1094" spans="1:20" ht="16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>E1094/D1094</f>
        <v>1.1210242048409682</v>
      </c>
      <c r="P1094" s="7">
        <f>E1094/L1094</f>
        <v>69.18518518518519</v>
      </c>
      <c r="Q1094" t="str">
        <f t="shared" si="68"/>
        <v>theater</v>
      </c>
      <c r="R1094" t="str">
        <f t="shared" si="69"/>
        <v>plays</v>
      </c>
      <c r="S1094" s="12">
        <f t="shared" si="70"/>
        <v>42762.942430555559</v>
      </c>
      <c r="T1094" s="12">
        <f t="shared" si="71"/>
        <v>42794.208333333328</v>
      </c>
    </row>
    <row r="1095" spans="1:20" ht="48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>E1095/D1095</f>
        <v>1.121</v>
      </c>
      <c r="P1095" s="7">
        <f>E1095/L1095</f>
        <v>44.25</v>
      </c>
      <c r="Q1095" t="str">
        <f t="shared" si="68"/>
        <v>theater</v>
      </c>
      <c r="R1095" t="str">
        <f t="shared" si="69"/>
        <v>plays</v>
      </c>
      <c r="S1095" s="12">
        <f t="shared" si="70"/>
        <v>42185.267245370371</v>
      </c>
      <c r="T1095" s="12">
        <f t="shared" si="71"/>
        <v>42221.458333333328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>E1096/D1096</f>
        <v>1.1200000000000001</v>
      </c>
      <c r="P1096" s="7">
        <f>E1096/L1096</f>
        <v>56</v>
      </c>
      <c r="Q1096" t="str">
        <f t="shared" si="68"/>
        <v>technology</v>
      </c>
      <c r="R1096" t="str">
        <f t="shared" si="69"/>
        <v>space exploration</v>
      </c>
      <c r="S1096" s="12">
        <f t="shared" si="70"/>
        <v>42128.628113425926</v>
      </c>
      <c r="T1096" s="12">
        <f t="shared" si="71"/>
        <v>42158.628113425926</v>
      </c>
    </row>
    <row r="1097" spans="1:20" ht="32" x14ac:dyDescent="0.2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>E1097/D1097</f>
        <v>1.1200000000000001</v>
      </c>
      <c r="P1097" s="7">
        <f>E1097/L1097</f>
        <v>11.666666666666666</v>
      </c>
      <c r="Q1097" t="str">
        <f t="shared" si="68"/>
        <v>theater</v>
      </c>
      <c r="R1097" t="str">
        <f t="shared" si="69"/>
        <v>plays</v>
      </c>
      <c r="S1097" s="12">
        <f t="shared" si="70"/>
        <v>42378.478344907402</v>
      </c>
      <c r="T1097" s="12">
        <f t="shared" si="71"/>
        <v>42418.916666666672</v>
      </c>
    </row>
    <row r="1098" spans="1:20" ht="48" x14ac:dyDescent="0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>E1098/D1098</f>
        <v>1.1200000000000001</v>
      </c>
      <c r="P1098" s="7">
        <f>E1098/L1098</f>
        <v>58.94736842105263</v>
      </c>
      <c r="Q1098" t="str">
        <f t="shared" si="68"/>
        <v>theater</v>
      </c>
      <c r="R1098" t="str">
        <f t="shared" si="69"/>
        <v>plays</v>
      </c>
      <c r="S1098" s="12">
        <f t="shared" si="70"/>
        <v>42572.61681712963</v>
      </c>
      <c r="T1098" s="12">
        <f t="shared" si="71"/>
        <v>42589.125</v>
      </c>
    </row>
    <row r="1099" spans="1:20" ht="32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>E1099/D1099</f>
        <v>1.1199130434782609</v>
      </c>
      <c r="P1099" s="7">
        <f>E1099/L1099</f>
        <v>367.97142857142859</v>
      </c>
      <c r="Q1099" t="str">
        <f t="shared" si="68"/>
        <v>technology</v>
      </c>
      <c r="R1099" t="str">
        <f t="shared" si="69"/>
        <v>wearables</v>
      </c>
      <c r="S1099" s="12">
        <f t="shared" si="70"/>
        <v>42257.882731481484</v>
      </c>
      <c r="T1099" s="12">
        <f t="shared" si="71"/>
        <v>42292.882731481484</v>
      </c>
    </row>
    <row r="1100" spans="1:20" ht="64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>E1100/D1100</f>
        <v>1.119</v>
      </c>
      <c r="P1100" s="7">
        <f>E1100/L1100</f>
        <v>62.166666666666664</v>
      </c>
      <c r="Q1100" t="str">
        <f t="shared" si="68"/>
        <v>theater</v>
      </c>
      <c r="R1100" t="str">
        <f t="shared" si="69"/>
        <v>plays</v>
      </c>
      <c r="S1100" s="12">
        <f t="shared" si="70"/>
        <v>42374.651504629626</v>
      </c>
      <c r="T1100" s="12">
        <f t="shared" si="71"/>
        <v>42384.651504629626</v>
      </c>
    </row>
    <row r="1101" spans="1:20" ht="48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>E1101/D1101</f>
        <v>1.118936170212766</v>
      </c>
      <c r="P1101" s="7">
        <f>E1101/L1101</f>
        <v>105.18</v>
      </c>
      <c r="Q1101" t="str">
        <f t="shared" si="68"/>
        <v>film &amp; video</v>
      </c>
      <c r="R1101" t="str">
        <f t="shared" si="69"/>
        <v>documentary</v>
      </c>
      <c r="S1101" s="12">
        <f t="shared" si="70"/>
        <v>42417.818078703705</v>
      </c>
      <c r="T1101" s="12">
        <f t="shared" si="71"/>
        <v>42477.776412037041</v>
      </c>
    </row>
    <row r="1102" spans="1:20" ht="16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>E1102/D1102</f>
        <v>1.1188571428571428</v>
      </c>
      <c r="P1102" s="7">
        <f>E1102/L1102</f>
        <v>47.756097560975611</v>
      </c>
      <c r="Q1102" t="str">
        <f t="shared" si="68"/>
        <v>music</v>
      </c>
      <c r="R1102" t="str">
        <f t="shared" si="69"/>
        <v>rock</v>
      </c>
      <c r="S1102" s="12">
        <f t="shared" si="70"/>
        <v>42719.90834490741</v>
      </c>
      <c r="T1102" s="12">
        <f t="shared" si="71"/>
        <v>42749.90834490741</v>
      </c>
    </row>
    <row r="1103" spans="1:20" ht="48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>E1103/D1103</f>
        <v>1.1187499999999999</v>
      </c>
      <c r="P1103" s="7">
        <f>E1103/L1103</f>
        <v>61.301369863013697</v>
      </c>
      <c r="Q1103" t="str">
        <f t="shared" si="68"/>
        <v>film &amp; video</v>
      </c>
      <c r="R1103" t="str">
        <f t="shared" si="69"/>
        <v>documentary</v>
      </c>
      <c r="S1103" s="12">
        <f t="shared" si="70"/>
        <v>41348.877685185187</v>
      </c>
      <c r="T1103" s="12">
        <f t="shared" si="71"/>
        <v>41378.877685185187</v>
      </c>
    </row>
    <row r="1104" spans="1:20" ht="48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>E1104/D1104</f>
        <v>1.1179285714285714</v>
      </c>
      <c r="P1104" s="7">
        <f>E1104/L1104</f>
        <v>75.975728155339809</v>
      </c>
      <c r="Q1104" t="str">
        <f t="shared" si="68"/>
        <v>photography</v>
      </c>
      <c r="R1104" t="str">
        <f t="shared" si="69"/>
        <v>photobooks</v>
      </c>
      <c r="S1104" s="12">
        <f t="shared" si="70"/>
        <v>42296.583379629628</v>
      </c>
      <c r="T1104" s="12">
        <f t="shared" si="71"/>
        <v>42326.625046296293</v>
      </c>
    </row>
    <row r="1105" spans="1:20" ht="48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>E1105/D1105</f>
        <v>1.1178571428571429</v>
      </c>
      <c r="P1105" s="7">
        <f>E1105/L1105</f>
        <v>85.054347826086953</v>
      </c>
      <c r="Q1105" t="str">
        <f t="shared" si="68"/>
        <v>music</v>
      </c>
      <c r="R1105" t="str">
        <f t="shared" si="69"/>
        <v>rock</v>
      </c>
      <c r="S1105" s="12">
        <f t="shared" si="70"/>
        <v>40963.613032407404</v>
      </c>
      <c r="T1105" s="12">
        <f t="shared" si="71"/>
        <v>41006.207638888889</v>
      </c>
    </row>
    <row r="1106" spans="1:20" ht="48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>E1106/D1106</f>
        <v>1.1176666666666666</v>
      </c>
      <c r="P1106" s="7">
        <f>E1106/L1106</f>
        <v>40.397590361445786</v>
      </c>
      <c r="Q1106" t="str">
        <f t="shared" si="68"/>
        <v>film &amp; video</v>
      </c>
      <c r="R1106" t="str">
        <f t="shared" si="69"/>
        <v>documentary</v>
      </c>
      <c r="S1106" s="12">
        <f t="shared" si="70"/>
        <v>42370.571851851855</v>
      </c>
      <c r="T1106" s="12">
        <f t="shared" si="71"/>
        <v>42394.994444444441</v>
      </c>
    </row>
    <row r="1107" spans="1:20" ht="32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>E1107/D1107</f>
        <v>1.1175999999999999</v>
      </c>
      <c r="P1107" s="7">
        <f>E1107/L1107</f>
        <v>79.262411347517727</v>
      </c>
      <c r="Q1107" t="str">
        <f t="shared" si="68"/>
        <v>music</v>
      </c>
      <c r="R1107" t="str">
        <f t="shared" si="69"/>
        <v>electronic music</v>
      </c>
      <c r="S1107" s="12">
        <f t="shared" si="70"/>
        <v>42044.711886574078</v>
      </c>
      <c r="T1107" s="12">
        <f t="shared" si="71"/>
        <v>42098.915972222225</v>
      </c>
    </row>
    <row r="1108" spans="1:20" ht="48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>E1108/D1108</f>
        <v>1.1172500000000001</v>
      </c>
      <c r="P1108" s="7">
        <f>E1108/L1108</f>
        <v>148.96666666666667</v>
      </c>
      <c r="Q1108" t="str">
        <f t="shared" si="68"/>
        <v>film &amp; video</v>
      </c>
      <c r="R1108" t="str">
        <f t="shared" si="69"/>
        <v>television</v>
      </c>
      <c r="S1108" s="12">
        <f t="shared" si="70"/>
        <v>41929.164733796293</v>
      </c>
      <c r="T1108" s="12">
        <f t="shared" si="71"/>
        <v>41959.206400462965</v>
      </c>
    </row>
    <row r="1109" spans="1:20" ht="48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>E1109/D1109</f>
        <v>1.1171428571428572</v>
      </c>
      <c r="P1109" s="7">
        <f>E1109/L1109</f>
        <v>60.153846153846153</v>
      </c>
      <c r="Q1109" t="str">
        <f t="shared" si="68"/>
        <v>music</v>
      </c>
      <c r="R1109" t="str">
        <f t="shared" si="69"/>
        <v>classical music</v>
      </c>
      <c r="S1109" s="12">
        <f t="shared" si="70"/>
        <v>41524.858553240738</v>
      </c>
      <c r="T1109" s="12">
        <f t="shared" si="71"/>
        <v>41552.208333333336</v>
      </c>
    </row>
    <row r="1110" spans="1:20" ht="48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>E1110/D1110</f>
        <v>1.1171428571428572</v>
      </c>
      <c r="P1110" s="7">
        <f>E1110/L1110</f>
        <v>65.166666666666671</v>
      </c>
      <c r="Q1110" t="str">
        <f t="shared" si="68"/>
        <v>theater</v>
      </c>
      <c r="R1110" t="str">
        <f t="shared" si="69"/>
        <v>plays</v>
      </c>
      <c r="S1110" s="12">
        <f t="shared" si="70"/>
        <v>42524.782638888893</v>
      </c>
      <c r="T1110" s="12">
        <f t="shared" si="71"/>
        <v>42544.782638888893</v>
      </c>
    </row>
    <row r="1111" spans="1:20" ht="48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>E1111/D1111</f>
        <v>1.117</v>
      </c>
      <c r="P1111" s="7">
        <f>E1111/L1111</f>
        <v>53.19047619047619</v>
      </c>
      <c r="Q1111" t="str">
        <f t="shared" si="68"/>
        <v>publishing</v>
      </c>
      <c r="R1111" t="str">
        <f t="shared" si="69"/>
        <v>nonfiction</v>
      </c>
      <c r="S1111" s="12">
        <f t="shared" si="70"/>
        <v>42639.421493055561</v>
      </c>
      <c r="T1111" s="12">
        <f t="shared" si="71"/>
        <v>42659.458333333328</v>
      </c>
    </row>
    <row r="1112" spans="1:20" ht="48" x14ac:dyDescent="0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>E1112/D1112</f>
        <v>1.1166666666666667</v>
      </c>
      <c r="P1112" s="7">
        <f>E1112/L1112</f>
        <v>68.367346938775512</v>
      </c>
      <c r="Q1112" t="str">
        <f t="shared" si="68"/>
        <v>publishing</v>
      </c>
      <c r="R1112" t="str">
        <f t="shared" si="69"/>
        <v>nonfiction</v>
      </c>
      <c r="S1112" s="12">
        <f t="shared" si="70"/>
        <v>40689.570868055554</v>
      </c>
      <c r="T1112" s="12">
        <f t="shared" si="71"/>
        <v>40719.570868055554</v>
      </c>
    </row>
    <row r="1113" spans="1:20" ht="48" x14ac:dyDescent="0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>E1113/D1113</f>
        <v>1.1166666666666667</v>
      </c>
      <c r="P1113" s="7">
        <f>E1113/L1113</f>
        <v>159.52380952380952</v>
      </c>
      <c r="Q1113" t="str">
        <f t="shared" si="68"/>
        <v>music</v>
      </c>
      <c r="R1113" t="str">
        <f t="shared" si="69"/>
        <v>pop</v>
      </c>
      <c r="S1113" s="12">
        <f t="shared" si="70"/>
        <v>42416.407129629632</v>
      </c>
      <c r="T1113" s="12">
        <f t="shared" si="71"/>
        <v>42476.249305555553</v>
      </c>
    </row>
    <row r="1114" spans="1:20" ht="32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>E1114/D1114</f>
        <v>1.1160000000000001</v>
      </c>
      <c r="P1114" s="7">
        <f>E1114/L1114</f>
        <v>73.907284768211923</v>
      </c>
      <c r="Q1114" t="str">
        <f t="shared" si="68"/>
        <v>music</v>
      </c>
      <c r="R1114" t="str">
        <f t="shared" si="69"/>
        <v>rock</v>
      </c>
      <c r="S1114" s="12">
        <f t="shared" si="70"/>
        <v>42130.491620370376</v>
      </c>
      <c r="T1114" s="12">
        <f t="shared" si="71"/>
        <v>42160.491620370376</v>
      </c>
    </row>
    <row r="1115" spans="1:20" ht="48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>E1115/D1115</f>
        <v>1.1159049999999999</v>
      </c>
      <c r="P1115" s="7">
        <f>E1115/L1115</f>
        <v>117.77361477572559</v>
      </c>
      <c r="Q1115" t="str">
        <f t="shared" si="68"/>
        <v>film &amp; video</v>
      </c>
      <c r="R1115" t="str">
        <f t="shared" si="69"/>
        <v>documentary</v>
      </c>
      <c r="S1115" s="12">
        <f t="shared" si="70"/>
        <v>42292.495474537034</v>
      </c>
      <c r="T1115" s="12">
        <f t="shared" si="71"/>
        <v>42322.537141203706</v>
      </c>
    </row>
    <row r="1116" spans="1:20" ht="48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>E1116/D1116</f>
        <v>1.1152149999999998</v>
      </c>
      <c r="P1116" s="7">
        <f>E1116/L1116</f>
        <v>43.733921568627444</v>
      </c>
      <c r="Q1116" t="str">
        <f t="shared" si="68"/>
        <v>music</v>
      </c>
      <c r="R1116" t="str">
        <f t="shared" si="69"/>
        <v>rock</v>
      </c>
      <c r="S1116" s="12">
        <f t="shared" si="70"/>
        <v>40695.795370370368</v>
      </c>
      <c r="T1116" s="12">
        <f t="shared" si="71"/>
        <v>40725.795370370368</v>
      </c>
    </row>
    <row r="1117" spans="1:20" ht="48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>E1117/D1117</f>
        <v>1.1142857142857143</v>
      </c>
      <c r="P1117" s="7">
        <f>E1117/L1117</f>
        <v>125.80645161290323</v>
      </c>
      <c r="Q1117" t="str">
        <f t="shared" si="68"/>
        <v>theater</v>
      </c>
      <c r="R1117" t="str">
        <f t="shared" si="69"/>
        <v>plays</v>
      </c>
      <c r="S1117" s="12">
        <f t="shared" si="70"/>
        <v>41853.240208333329</v>
      </c>
      <c r="T1117" s="12">
        <f t="shared" si="71"/>
        <v>41876.207638888889</v>
      </c>
    </row>
    <row r="1118" spans="1:20" ht="48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>E1118/D1118</f>
        <v>1.11425</v>
      </c>
      <c r="P1118" s="7">
        <f>E1118/L1118</f>
        <v>61.902777777777779</v>
      </c>
      <c r="Q1118" t="str">
        <f t="shared" si="68"/>
        <v>music</v>
      </c>
      <c r="R1118" t="str">
        <f t="shared" si="69"/>
        <v>electronic music</v>
      </c>
      <c r="S1118" s="12">
        <f t="shared" si="70"/>
        <v>40956.066087962965</v>
      </c>
      <c r="T1118" s="12">
        <f t="shared" si="71"/>
        <v>41013.73333333333</v>
      </c>
    </row>
    <row r="1119" spans="1:20" ht="48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>E1119/D1119</f>
        <v>1.1140954545454547</v>
      </c>
      <c r="P1119" s="7">
        <f>E1119/L1119</f>
        <v>23.796213592233013</v>
      </c>
      <c r="Q1119" t="str">
        <f t="shared" si="68"/>
        <v>photography</v>
      </c>
      <c r="R1119" t="str">
        <f t="shared" si="69"/>
        <v>photobooks</v>
      </c>
      <c r="S1119" s="12">
        <f t="shared" si="70"/>
        <v>42680.47555555556</v>
      </c>
      <c r="T1119" s="12">
        <f t="shared" si="71"/>
        <v>42708</v>
      </c>
    </row>
    <row r="1120" spans="1:20" ht="48" x14ac:dyDescent="0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>E1120/D1120</f>
        <v>1.1140000000000001</v>
      </c>
      <c r="P1120" s="7">
        <f>E1120/L1120</f>
        <v>50.18018018018018</v>
      </c>
      <c r="Q1120" t="str">
        <f t="shared" si="68"/>
        <v>film &amp; video</v>
      </c>
      <c r="R1120" t="str">
        <f t="shared" si="69"/>
        <v>documentary</v>
      </c>
      <c r="S1120" s="12">
        <f t="shared" si="70"/>
        <v>40809.15252314815</v>
      </c>
      <c r="T1120" s="12">
        <f t="shared" si="71"/>
        <v>40854.194189814814</v>
      </c>
    </row>
    <row r="1121" spans="1:20" ht="48" x14ac:dyDescent="0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>E1121/D1121</f>
        <v>1.1140000000000001</v>
      </c>
      <c r="P1121" s="7">
        <f>E1121/L1121</f>
        <v>38.860465116279073</v>
      </c>
      <c r="Q1121" t="str">
        <f t="shared" si="68"/>
        <v>photography</v>
      </c>
      <c r="R1121" t="str">
        <f t="shared" si="69"/>
        <v>photobooks</v>
      </c>
      <c r="S1121" s="12">
        <f t="shared" si="70"/>
        <v>41814.785925925928</v>
      </c>
      <c r="T1121" s="12">
        <f t="shared" si="71"/>
        <v>41844.785925925928</v>
      </c>
    </row>
    <row r="1122" spans="1:20" ht="16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>E1122/D1122</f>
        <v>1.1131818181818183</v>
      </c>
      <c r="P1122" s="7">
        <f>E1122/L1122</f>
        <v>42.517361111111114</v>
      </c>
      <c r="Q1122" t="str">
        <f t="shared" si="68"/>
        <v>film &amp; video</v>
      </c>
      <c r="R1122" t="str">
        <f t="shared" si="69"/>
        <v>documentary</v>
      </c>
      <c r="S1122" s="12">
        <f t="shared" si="70"/>
        <v>41282.944456018515</v>
      </c>
      <c r="T1122" s="12">
        <f t="shared" si="71"/>
        <v>41312.944456018515</v>
      </c>
    </row>
    <row r="1123" spans="1:20" ht="48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>E1123/D1123</f>
        <v>1.1131</v>
      </c>
      <c r="P1123" s="7">
        <f>E1123/L1123</f>
        <v>90.495934959349597</v>
      </c>
      <c r="Q1123" t="str">
        <f t="shared" si="68"/>
        <v>publishing</v>
      </c>
      <c r="R1123" t="str">
        <f t="shared" si="69"/>
        <v>radio &amp; podcasts</v>
      </c>
      <c r="S1123" s="12">
        <f t="shared" si="70"/>
        <v>40840.615787037037</v>
      </c>
      <c r="T1123" s="12">
        <f t="shared" si="71"/>
        <v>40900.125</v>
      </c>
    </row>
    <row r="1124" spans="1:20" ht="48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>E1124/D1124</f>
        <v>1.1125</v>
      </c>
      <c r="P1124" s="7">
        <f>E1124/L1124</f>
        <v>35.6</v>
      </c>
      <c r="Q1124" t="str">
        <f t="shared" si="68"/>
        <v>music</v>
      </c>
      <c r="R1124" t="str">
        <f t="shared" si="69"/>
        <v>classical music</v>
      </c>
      <c r="S1124" s="12">
        <f t="shared" si="70"/>
        <v>40829.873657407406</v>
      </c>
      <c r="T1124" s="12">
        <f t="shared" si="71"/>
        <v>40862.817361111112</v>
      </c>
    </row>
    <row r="1125" spans="1:20" ht="48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>E1125/D1125</f>
        <v>1.1122000000000001</v>
      </c>
      <c r="P1125" s="7">
        <f>E1125/L1125</f>
        <v>57.626943005181346</v>
      </c>
      <c r="Q1125" t="str">
        <f t="shared" si="68"/>
        <v>theater</v>
      </c>
      <c r="R1125" t="str">
        <f t="shared" si="69"/>
        <v>plays</v>
      </c>
      <c r="S1125" s="12">
        <f t="shared" si="70"/>
        <v>42230.472222222219</v>
      </c>
      <c r="T1125" s="12">
        <f t="shared" si="71"/>
        <v>42259.165972222225</v>
      </c>
    </row>
    <row r="1126" spans="1:20" ht="64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>E1126/D1126</f>
        <v>1.1120000000000001</v>
      </c>
      <c r="P1126" s="7">
        <f>E1126/L1126</f>
        <v>47.657142857142858</v>
      </c>
      <c r="Q1126" t="str">
        <f t="shared" si="68"/>
        <v>theater</v>
      </c>
      <c r="R1126" t="str">
        <f t="shared" si="69"/>
        <v>plays</v>
      </c>
      <c r="S1126" s="12">
        <f t="shared" si="70"/>
        <v>42381.671840277777</v>
      </c>
      <c r="T1126" s="12">
        <f t="shared" si="71"/>
        <v>42411.957638888889</v>
      </c>
    </row>
    <row r="1127" spans="1:20" ht="48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>E1127/D1127</f>
        <v>1.1116666666666666</v>
      </c>
      <c r="P1127" s="7">
        <f>E1127/L1127</f>
        <v>416.875</v>
      </c>
      <c r="Q1127" t="str">
        <f t="shared" si="68"/>
        <v>music</v>
      </c>
      <c r="R1127" t="str">
        <f t="shared" si="69"/>
        <v>indie rock</v>
      </c>
      <c r="S1127" s="12">
        <f t="shared" si="70"/>
        <v>42323.800138888888</v>
      </c>
      <c r="T1127" s="12">
        <f t="shared" si="71"/>
        <v>42341.895833333328</v>
      </c>
    </row>
    <row r="1128" spans="1:20" ht="48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>E1128/D1128</f>
        <v>1.1115384615384616</v>
      </c>
      <c r="P1128" s="7">
        <f>E1128/L1128</f>
        <v>200.69444444444446</v>
      </c>
      <c r="Q1128" t="str">
        <f t="shared" si="68"/>
        <v>theater</v>
      </c>
      <c r="R1128" t="str">
        <f t="shared" si="69"/>
        <v>plays</v>
      </c>
      <c r="S1128" s="12">
        <f t="shared" si="70"/>
        <v>41775.753761574073</v>
      </c>
      <c r="T1128" s="12">
        <f t="shared" si="71"/>
        <v>41805.753761574073</v>
      </c>
    </row>
    <row r="1129" spans="1:20" ht="64" x14ac:dyDescent="0.2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>E1129/D1129</f>
        <v>1.111</v>
      </c>
      <c r="P1129" s="7">
        <f>E1129/L1129</f>
        <v>95.775862068965523</v>
      </c>
      <c r="Q1129" t="str">
        <f t="shared" si="68"/>
        <v>film &amp; video</v>
      </c>
      <c r="R1129" t="str">
        <f t="shared" si="69"/>
        <v>documentary</v>
      </c>
      <c r="S1129" s="12">
        <f t="shared" si="70"/>
        <v>40267.245717592588</v>
      </c>
      <c r="T1129" s="12">
        <f t="shared" si="71"/>
        <v>40308.844444444447</v>
      </c>
    </row>
    <row r="1130" spans="1:20" ht="48" x14ac:dyDescent="0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>E1130/D1130</f>
        <v>1.111</v>
      </c>
      <c r="P1130" s="7">
        <f>E1130/L1130</f>
        <v>51.674418604651166</v>
      </c>
      <c r="Q1130" t="str">
        <f t="shared" si="68"/>
        <v>music</v>
      </c>
      <c r="R1130" t="str">
        <f t="shared" si="69"/>
        <v>indie rock</v>
      </c>
      <c r="S1130" s="12">
        <f t="shared" si="70"/>
        <v>42248.90042824074</v>
      </c>
      <c r="T1130" s="12">
        <f t="shared" si="71"/>
        <v>42277.811805555553</v>
      </c>
    </row>
    <row r="1131" spans="1:20" ht="16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>E1131/D1131</f>
        <v>1.1108135252761968</v>
      </c>
      <c r="P1131" s="7">
        <f>E1131/L1131</f>
        <v>34.206185567010309</v>
      </c>
      <c r="Q1131" t="str">
        <f t="shared" si="68"/>
        <v>publishing</v>
      </c>
      <c r="R1131" t="str">
        <f t="shared" si="69"/>
        <v>nonfiction</v>
      </c>
      <c r="S1131" s="12">
        <f t="shared" si="70"/>
        <v>41157.042928240742</v>
      </c>
      <c r="T1131" s="12">
        <f t="shared" si="71"/>
        <v>41175.165972222225</v>
      </c>
    </row>
    <row r="1132" spans="1:20" ht="48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>E1132/D1132</f>
        <v>1.1107699999999998</v>
      </c>
      <c r="P1132" s="7">
        <f>E1132/L1132</f>
        <v>109.82189265536722</v>
      </c>
      <c r="Q1132" t="str">
        <f t="shared" si="68"/>
        <v>film &amp; video</v>
      </c>
      <c r="R1132" t="str">
        <f t="shared" si="69"/>
        <v>documentary</v>
      </c>
      <c r="S1132" s="12">
        <f t="shared" si="70"/>
        <v>41936.001226851848</v>
      </c>
      <c r="T1132" s="12">
        <f t="shared" si="71"/>
        <v>41966.042893518519</v>
      </c>
    </row>
    <row r="1133" spans="1:20" ht="48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>E1133/D1133</f>
        <v>1.1107499999999999</v>
      </c>
      <c r="P1133" s="7">
        <f>E1133/L1133</f>
        <v>68.353846153846149</v>
      </c>
      <c r="Q1133" t="str">
        <f t="shared" si="68"/>
        <v>theater</v>
      </c>
      <c r="R1133" t="str">
        <f t="shared" si="69"/>
        <v>plays</v>
      </c>
      <c r="S1133" s="12">
        <f t="shared" si="70"/>
        <v>41941.75203703704</v>
      </c>
      <c r="T1133" s="12">
        <f t="shared" si="71"/>
        <v>41964.708333333328</v>
      </c>
    </row>
    <row r="1134" spans="1:20" ht="48" x14ac:dyDescent="0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>E1134/D1134</f>
        <v>1.1100000000000001</v>
      </c>
      <c r="P1134" s="7">
        <f>E1134/L1134</f>
        <v>58.421052631578945</v>
      </c>
      <c r="Q1134" t="str">
        <f t="shared" si="68"/>
        <v>theater</v>
      </c>
      <c r="R1134" t="str">
        <f t="shared" si="69"/>
        <v>plays</v>
      </c>
      <c r="S1134" s="12">
        <f t="shared" si="70"/>
        <v>41869.740671296298</v>
      </c>
      <c r="T1134" s="12">
        <f t="shared" si="71"/>
        <v>41899.740671296298</v>
      </c>
    </row>
    <row r="1135" spans="1:20" ht="48" x14ac:dyDescent="0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>E1135/D1135</f>
        <v>1.1100000000000001</v>
      </c>
      <c r="P1135" s="7">
        <f>E1135/L1135</f>
        <v>92.5</v>
      </c>
      <c r="Q1135" t="str">
        <f t="shared" si="68"/>
        <v>theater</v>
      </c>
      <c r="R1135" t="str">
        <f t="shared" si="69"/>
        <v>plays</v>
      </c>
      <c r="S1135" s="12">
        <f t="shared" si="70"/>
        <v>42447.896666666667</v>
      </c>
      <c r="T1135" s="12">
        <f t="shared" si="71"/>
        <v>42470.166666666672</v>
      </c>
    </row>
    <row r="1136" spans="1:20" ht="48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>E1136/D1136</f>
        <v>1.1096666666666666</v>
      </c>
      <c r="P1136" s="7">
        <f>E1136/L1136</f>
        <v>93.774647887323937</v>
      </c>
      <c r="Q1136" t="str">
        <f t="shared" si="68"/>
        <v>theater</v>
      </c>
      <c r="R1136" t="str">
        <f t="shared" si="69"/>
        <v>musical</v>
      </c>
      <c r="S1136" s="12">
        <f t="shared" si="70"/>
        <v>42487.037905092591</v>
      </c>
      <c r="T1136" s="12">
        <f t="shared" si="71"/>
        <v>42517.037905092591</v>
      </c>
    </row>
    <row r="1137" spans="1:20" ht="48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>E1137/D1137</f>
        <v>1.109423</v>
      </c>
      <c r="P1137" s="7">
        <f>E1137/L1137</f>
        <v>62.327134831460668</v>
      </c>
      <c r="Q1137" t="str">
        <f t="shared" si="68"/>
        <v>film &amp; video</v>
      </c>
      <c r="R1137" t="str">
        <f t="shared" si="69"/>
        <v>shorts</v>
      </c>
      <c r="S1137" s="12">
        <f t="shared" si="70"/>
        <v>40786.187789351854</v>
      </c>
      <c r="T1137" s="12">
        <f t="shared" si="71"/>
        <v>40818.290972222225</v>
      </c>
    </row>
    <row r="1138" spans="1:20" ht="48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>E1138/D1138</f>
        <v>1.1091186666666666</v>
      </c>
      <c r="P1138" s="7">
        <f>E1138/L1138</f>
        <v>127.97523076923076</v>
      </c>
      <c r="Q1138" t="str">
        <f t="shared" si="68"/>
        <v>music</v>
      </c>
      <c r="R1138" t="str">
        <f t="shared" si="69"/>
        <v>rock</v>
      </c>
      <c r="S1138" s="12">
        <f t="shared" si="70"/>
        <v>40513.757569444446</v>
      </c>
      <c r="T1138" s="12">
        <f t="shared" si="71"/>
        <v>40603.757569444446</v>
      </c>
    </row>
    <row r="1139" spans="1:20" ht="48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>E1139/D1139</f>
        <v>1.1085714285714285</v>
      </c>
      <c r="P1139" s="7">
        <f>E1139/L1139</f>
        <v>58.787878787878789</v>
      </c>
      <c r="Q1139" t="str">
        <f t="shared" si="68"/>
        <v>theater</v>
      </c>
      <c r="R1139" t="str">
        <f t="shared" si="69"/>
        <v>plays</v>
      </c>
      <c r="S1139" s="12">
        <f t="shared" si="70"/>
        <v>42633.116851851853</v>
      </c>
      <c r="T1139" s="12">
        <f t="shared" si="71"/>
        <v>42663.116851851853</v>
      </c>
    </row>
    <row r="1140" spans="1:20" ht="32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>E1140/D1140</f>
        <v>1.1083333333333334</v>
      </c>
      <c r="P1140" s="7">
        <f>E1140/L1140</f>
        <v>25.576923076923077</v>
      </c>
      <c r="Q1140" t="str">
        <f t="shared" si="68"/>
        <v>photography</v>
      </c>
      <c r="R1140" t="str">
        <f t="shared" si="69"/>
        <v>photobooks</v>
      </c>
      <c r="S1140" s="12">
        <f t="shared" si="70"/>
        <v>42120.628136574072</v>
      </c>
      <c r="T1140" s="12">
        <f t="shared" si="71"/>
        <v>42165.628136574072</v>
      </c>
    </row>
    <row r="1141" spans="1:20" ht="48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>E1141/D1141</f>
        <v>1.1080000000000001</v>
      </c>
      <c r="P1141" s="7">
        <f>E1141/L1141</f>
        <v>554</v>
      </c>
      <c r="Q1141" t="str">
        <f t="shared" si="68"/>
        <v>music</v>
      </c>
      <c r="R1141" t="str">
        <f t="shared" si="69"/>
        <v>pop</v>
      </c>
      <c r="S1141" s="12">
        <f t="shared" si="70"/>
        <v>41521.617361111108</v>
      </c>
      <c r="T1141" s="12">
        <f t="shared" si="71"/>
        <v>41535.617361111108</v>
      </c>
    </row>
    <row r="1142" spans="1:20" ht="48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>E1142/D1142</f>
        <v>1.1077157238734421</v>
      </c>
      <c r="P1142" s="7">
        <f>E1142/L1142</f>
        <v>73.355396825396824</v>
      </c>
      <c r="Q1142" t="str">
        <f t="shared" si="68"/>
        <v>music</v>
      </c>
      <c r="R1142" t="str">
        <f t="shared" si="69"/>
        <v>rock</v>
      </c>
      <c r="S1142" s="12">
        <f t="shared" si="70"/>
        <v>41682.099189814813</v>
      </c>
      <c r="T1142" s="12">
        <f t="shared" si="71"/>
        <v>41722.057523148149</v>
      </c>
    </row>
    <row r="1143" spans="1:20" ht="48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>E1143/D1143</f>
        <v>1.1076216216216217</v>
      </c>
      <c r="P1143" s="7">
        <f>E1143/L1143</f>
        <v>97.113744075829388</v>
      </c>
      <c r="Q1143" t="str">
        <f t="shared" si="68"/>
        <v>photography</v>
      </c>
      <c r="R1143" t="str">
        <f t="shared" si="69"/>
        <v>photobooks</v>
      </c>
      <c r="S1143" s="12">
        <f t="shared" si="70"/>
        <v>41786.614363425928</v>
      </c>
      <c r="T1143" s="12">
        <f t="shared" si="71"/>
        <v>41817.614363425928</v>
      </c>
    </row>
    <row r="1144" spans="1:20" ht="48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>E1144/D1144</f>
        <v>1.1074999999999999</v>
      </c>
      <c r="P1144" s="7">
        <f>E1144/L1144</f>
        <v>110.75</v>
      </c>
      <c r="Q1144" t="str">
        <f t="shared" si="68"/>
        <v>theater</v>
      </c>
      <c r="R1144" t="str">
        <f t="shared" si="69"/>
        <v>plays</v>
      </c>
      <c r="S1144" s="12">
        <f t="shared" si="70"/>
        <v>42499.629849537043</v>
      </c>
      <c r="T1144" s="12">
        <f t="shared" si="71"/>
        <v>42522.904166666667</v>
      </c>
    </row>
    <row r="1145" spans="1:20" ht="48" x14ac:dyDescent="0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>E1145/D1145</f>
        <v>1.1073333333333333</v>
      </c>
      <c r="P1145" s="7">
        <f>E1145/L1145</f>
        <v>43.710526315789473</v>
      </c>
      <c r="Q1145" t="str">
        <f t="shared" si="68"/>
        <v>music</v>
      </c>
      <c r="R1145" t="str">
        <f t="shared" si="69"/>
        <v>indie rock</v>
      </c>
      <c r="S1145" s="12">
        <f t="shared" si="70"/>
        <v>40811.120324074072</v>
      </c>
      <c r="T1145" s="12">
        <f t="shared" si="71"/>
        <v>40871.161990740737</v>
      </c>
    </row>
    <row r="1146" spans="1:20" ht="48" x14ac:dyDescent="0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>E1146/D1146</f>
        <v>1.1073333333333333</v>
      </c>
      <c r="P1146" s="7">
        <f>E1146/L1146</f>
        <v>83.05</v>
      </c>
      <c r="Q1146" t="str">
        <f t="shared" si="68"/>
        <v>theater</v>
      </c>
      <c r="R1146" t="str">
        <f t="shared" si="69"/>
        <v>plays</v>
      </c>
      <c r="S1146" s="12">
        <f t="shared" si="70"/>
        <v>42146.731087962966</v>
      </c>
      <c r="T1146" s="12">
        <f t="shared" si="71"/>
        <v>42176.731087962966</v>
      </c>
    </row>
    <row r="1147" spans="1:20" ht="48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>E1147/D1147</f>
        <v>1.1073146853146854</v>
      </c>
      <c r="P1147" s="7">
        <f>E1147/L1147</f>
        <v>226.20857142857142</v>
      </c>
      <c r="Q1147" t="str">
        <f t="shared" si="68"/>
        <v>technology</v>
      </c>
      <c r="R1147" t="str">
        <f t="shared" si="69"/>
        <v>hardware</v>
      </c>
      <c r="S1147" s="12">
        <f t="shared" si="70"/>
        <v>42467.581388888888</v>
      </c>
      <c r="T1147" s="12">
        <f t="shared" si="71"/>
        <v>42497.581388888888</v>
      </c>
    </row>
    <row r="1148" spans="1:20" ht="48" x14ac:dyDescent="0.2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>E1148/D1148</f>
        <v>1.1071428571428572</v>
      </c>
      <c r="P1148" s="7">
        <f>E1148/L1148</f>
        <v>67.391304347826093</v>
      </c>
      <c r="Q1148" t="str">
        <f t="shared" si="68"/>
        <v>publishing</v>
      </c>
      <c r="R1148" t="str">
        <f t="shared" si="69"/>
        <v>nonfiction</v>
      </c>
      <c r="S1148" s="12">
        <f t="shared" si="70"/>
        <v>41689.917962962965</v>
      </c>
      <c r="T1148" s="12">
        <f t="shared" si="71"/>
        <v>41719.876296296294</v>
      </c>
    </row>
    <row r="1149" spans="1:20" ht="48" x14ac:dyDescent="0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>E1149/D1149</f>
        <v>1.1071428571428572</v>
      </c>
      <c r="P1149" s="7">
        <f>E1149/L1149</f>
        <v>104.72972972972973</v>
      </c>
      <c r="Q1149" t="str">
        <f t="shared" si="68"/>
        <v>music</v>
      </c>
      <c r="R1149" t="str">
        <f t="shared" si="69"/>
        <v>rock</v>
      </c>
      <c r="S1149" s="12">
        <f t="shared" si="70"/>
        <v>41463.743472222224</v>
      </c>
      <c r="T1149" s="12">
        <f t="shared" si="71"/>
        <v>41483.743472222224</v>
      </c>
    </row>
    <row r="1150" spans="1:20" ht="48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>E1150/D1150</f>
        <v>1.1070833333333334</v>
      </c>
      <c r="P1150" s="7">
        <f>E1150/L1150</f>
        <v>28.880434782608695</v>
      </c>
      <c r="Q1150" t="str">
        <f t="shared" si="68"/>
        <v>music</v>
      </c>
      <c r="R1150" t="str">
        <f t="shared" si="69"/>
        <v>indie rock</v>
      </c>
      <c r="S1150" s="12">
        <f t="shared" si="70"/>
        <v>41089.186296296299</v>
      </c>
      <c r="T1150" s="12">
        <f t="shared" si="71"/>
        <v>41109.186296296299</v>
      </c>
    </row>
    <row r="1151" spans="1:20" ht="48" x14ac:dyDescent="0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>E1151/D1151</f>
        <v>1.107</v>
      </c>
      <c r="P1151" s="7">
        <f>E1151/L1151</f>
        <v>63.620689655172413</v>
      </c>
      <c r="Q1151" t="str">
        <f t="shared" si="68"/>
        <v>music</v>
      </c>
      <c r="R1151" t="str">
        <f t="shared" si="69"/>
        <v>rock</v>
      </c>
      <c r="S1151" s="12">
        <f t="shared" si="70"/>
        <v>42146.190902777773</v>
      </c>
      <c r="T1151" s="12">
        <f t="shared" si="71"/>
        <v>42170.190902777773</v>
      </c>
    </row>
    <row r="1152" spans="1:20" ht="48" x14ac:dyDescent="0.2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>E1152/D1152</f>
        <v>1.107</v>
      </c>
      <c r="P1152" s="7">
        <f>E1152/L1152</f>
        <v>115.3125</v>
      </c>
      <c r="Q1152" t="str">
        <f t="shared" si="68"/>
        <v>music</v>
      </c>
      <c r="R1152" t="str">
        <f t="shared" si="69"/>
        <v>indie rock</v>
      </c>
      <c r="S1152" s="12">
        <f t="shared" si="70"/>
        <v>41313.985046296293</v>
      </c>
      <c r="T1152" s="12">
        <f t="shared" si="71"/>
        <v>41343.943379629629</v>
      </c>
    </row>
    <row r="1153" spans="1:20" ht="48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>E1153/D1153</f>
        <v>1.1066666666666667</v>
      </c>
      <c r="P1153" s="7">
        <f>E1153/L1153</f>
        <v>61.029411764705884</v>
      </c>
      <c r="Q1153" t="str">
        <f t="shared" si="68"/>
        <v>music</v>
      </c>
      <c r="R1153" t="str">
        <f t="shared" si="69"/>
        <v>classical music</v>
      </c>
      <c r="S1153" s="12">
        <f t="shared" si="70"/>
        <v>41304.751284722224</v>
      </c>
      <c r="T1153" s="12">
        <f t="shared" si="71"/>
        <v>41334.750787037039</v>
      </c>
    </row>
    <row r="1154" spans="1:20" ht="48" x14ac:dyDescent="0.2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>E1154/D1154</f>
        <v>1.1066666666666667</v>
      </c>
      <c r="P1154" s="7">
        <f>E1154/L1154</f>
        <v>92.222222222222229</v>
      </c>
      <c r="Q1154" t="str">
        <f t="shared" si="68"/>
        <v>technology</v>
      </c>
      <c r="R1154" t="str">
        <f t="shared" si="69"/>
        <v>makerspaces</v>
      </c>
      <c r="S1154" s="12">
        <f t="shared" si="70"/>
        <v>42380.926111111112</v>
      </c>
      <c r="T1154" s="12">
        <f t="shared" si="71"/>
        <v>42410.926111111112</v>
      </c>
    </row>
    <row r="1155" spans="1:20" ht="32" x14ac:dyDescent="0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>E1155/D1155</f>
        <v>1.1066666666666667</v>
      </c>
      <c r="P1155" s="7">
        <f>E1155/L1155</f>
        <v>63.846153846153847</v>
      </c>
      <c r="Q1155" t="str">
        <f t="shared" ref="Q1155:Q1218" si="72">LEFT(N1155, SEARCH("/",N1155)-1)</f>
        <v>theater</v>
      </c>
      <c r="R1155" t="str">
        <f t="shared" ref="R1155:R1218" si="73">RIGHT(N1155,LEN(N1155)-SEARCH("/",N1155,1))</f>
        <v>plays</v>
      </c>
      <c r="S1155" s="12">
        <f t="shared" ref="S1155:S1218" si="74">(((J1155/60)/60)/24)+DATE(1970,1,1)</f>
        <v>42171.824884259258</v>
      </c>
      <c r="T1155" s="12">
        <f t="shared" ref="T1155:T1218" si="75">(((I1155/60)/60)/24)+DATE(1970,1,1)</f>
        <v>42201.824884259258</v>
      </c>
    </row>
    <row r="1156" spans="1:20" ht="32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>E1156/D1156</f>
        <v>1.1065833333333333</v>
      </c>
      <c r="P1156" s="7">
        <f>E1156/L1156</f>
        <v>74.184357541899445</v>
      </c>
      <c r="Q1156" t="str">
        <f t="shared" si="72"/>
        <v>food</v>
      </c>
      <c r="R1156" t="str">
        <f t="shared" si="73"/>
        <v>small batch</v>
      </c>
      <c r="S1156" s="12">
        <f t="shared" si="74"/>
        <v>41786.640543981484</v>
      </c>
      <c r="T1156" s="12">
        <f t="shared" si="75"/>
        <v>41816.640543981484</v>
      </c>
    </row>
    <row r="1157" spans="1:20" ht="48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>E1157/D1157</f>
        <v>1.1063333333333334</v>
      </c>
      <c r="P1157" s="7">
        <f>E1157/L1157</f>
        <v>77.186046511627907</v>
      </c>
      <c r="Q1157" t="str">
        <f t="shared" si="72"/>
        <v>theater</v>
      </c>
      <c r="R1157" t="str">
        <f t="shared" si="73"/>
        <v>plays</v>
      </c>
      <c r="S1157" s="12">
        <f t="shared" si="74"/>
        <v>41974.898599537039</v>
      </c>
      <c r="T1157" s="12">
        <f t="shared" si="75"/>
        <v>42009.851388888885</v>
      </c>
    </row>
    <row r="1158" spans="1:20" ht="48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>E1158/D1158</f>
        <v>1.1060000000000001</v>
      </c>
      <c r="P1158" s="7">
        <f>E1158/L1158</f>
        <v>73.733333333333334</v>
      </c>
      <c r="Q1158" t="str">
        <f t="shared" si="72"/>
        <v>film &amp; video</v>
      </c>
      <c r="R1158" t="str">
        <f t="shared" si="73"/>
        <v>shorts</v>
      </c>
      <c r="S1158" s="12">
        <f t="shared" si="74"/>
        <v>41065.858067129629</v>
      </c>
      <c r="T1158" s="12">
        <f t="shared" si="75"/>
        <v>41093.875</v>
      </c>
    </row>
    <row r="1159" spans="1:20" ht="64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>E1159/D1159</f>
        <v>1.105675</v>
      </c>
      <c r="P1159" s="7">
        <f>E1159/L1159</f>
        <v>151.4623287671233</v>
      </c>
      <c r="Q1159" t="str">
        <f t="shared" si="72"/>
        <v>theater</v>
      </c>
      <c r="R1159" t="str">
        <f t="shared" si="73"/>
        <v>plays</v>
      </c>
      <c r="S1159" s="12">
        <f t="shared" si="74"/>
        <v>42176.419039351851</v>
      </c>
      <c r="T1159" s="12">
        <f t="shared" si="75"/>
        <v>42206.419039351851</v>
      </c>
    </row>
    <row r="1160" spans="1:20" ht="48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>E1160/D1160</f>
        <v>1.1052941176470588</v>
      </c>
      <c r="P1160" s="7">
        <f>E1160/L1160</f>
        <v>104.38888888888889</v>
      </c>
      <c r="Q1160" t="str">
        <f t="shared" si="72"/>
        <v>photography</v>
      </c>
      <c r="R1160" t="str">
        <f t="shared" si="73"/>
        <v>photobooks</v>
      </c>
      <c r="S1160" s="12">
        <f t="shared" si="74"/>
        <v>42067.876770833333</v>
      </c>
      <c r="T1160" s="12">
        <f t="shared" si="75"/>
        <v>42097.835104166668</v>
      </c>
    </row>
    <row r="1161" spans="1:20" ht="32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>E1161/D1161</f>
        <v>1.1052</v>
      </c>
      <c r="P1161" s="7">
        <f>E1161/L1161</f>
        <v>40.632352941176471</v>
      </c>
      <c r="Q1161" t="str">
        <f t="shared" si="72"/>
        <v>theater</v>
      </c>
      <c r="R1161" t="str">
        <f t="shared" si="73"/>
        <v>plays</v>
      </c>
      <c r="S1161" s="12">
        <f t="shared" si="74"/>
        <v>42401.806562500002</v>
      </c>
      <c r="T1161" s="12">
        <f t="shared" si="75"/>
        <v>42431.806562500002</v>
      </c>
    </row>
    <row r="1162" spans="1:20" ht="32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>E1162/D1162</f>
        <v>1.1048192771084338</v>
      </c>
      <c r="P1162" s="7">
        <f>E1162/L1162</f>
        <v>96.526315789473685</v>
      </c>
      <c r="Q1162" t="str">
        <f t="shared" si="72"/>
        <v>theater</v>
      </c>
      <c r="R1162" t="str">
        <f t="shared" si="73"/>
        <v>spaces</v>
      </c>
      <c r="S1162" s="12">
        <f t="shared" si="74"/>
        <v>42359.868611111116</v>
      </c>
      <c r="T1162" s="12">
        <f t="shared" si="75"/>
        <v>42389.868611111116</v>
      </c>
    </row>
    <row r="1163" spans="1:20" ht="32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>E1163/D1163</f>
        <v>1.10446</v>
      </c>
      <c r="P1163" s="7">
        <f>E1163/L1163</f>
        <v>157.33048433048432</v>
      </c>
      <c r="Q1163" t="str">
        <f t="shared" si="72"/>
        <v>film &amp; video</v>
      </c>
      <c r="R1163" t="str">
        <f t="shared" si="73"/>
        <v>documentary</v>
      </c>
      <c r="S1163" s="12">
        <f t="shared" si="74"/>
        <v>41526.708935185183</v>
      </c>
      <c r="T1163" s="12">
        <f t="shared" si="75"/>
        <v>41557.708935185183</v>
      </c>
    </row>
    <row r="1164" spans="1:20" ht="32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>E1164/D1164</f>
        <v>1.1044428571428573</v>
      </c>
      <c r="P1164" s="7">
        <f>E1164/L1164</f>
        <v>55.222142857142863</v>
      </c>
      <c r="Q1164" t="str">
        <f t="shared" si="72"/>
        <v>photography</v>
      </c>
      <c r="R1164" t="str">
        <f t="shared" si="73"/>
        <v>photobooks</v>
      </c>
      <c r="S1164" s="12">
        <f t="shared" si="74"/>
        <v>42780.600532407407</v>
      </c>
      <c r="T1164" s="12">
        <f t="shared" si="75"/>
        <v>42808.558865740735</v>
      </c>
    </row>
    <row r="1165" spans="1:20" ht="48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>E1165/D1165</f>
        <v>1.10406125</v>
      </c>
      <c r="P1165" s="7">
        <f>E1165/L1165</f>
        <v>65.914104477611943</v>
      </c>
      <c r="Q1165" t="str">
        <f t="shared" si="72"/>
        <v>music</v>
      </c>
      <c r="R1165" t="str">
        <f t="shared" si="73"/>
        <v>rock</v>
      </c>
      <c r="S1165" s="12">
        <f t="shared" si="74"/>
        <v>42433.688900462963</v>
      </c>
      <c r="T1165" s="12">
        <f t="shared" si="75"/>
        <v>42489.507638888885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>E1166/D1166</f>
        <v>1.1040080000000001</v>
      </c>
      <c r="P1166" s="7">
        <f>E1166/L1166</f>
        <v>104.15169811320754</v>
      </c>
      <c r="Q1166" t="str">
        <f t="shared" si="72"/>
        <v>theater</v>
      </c>
      <c r="R1166" t="str">
        <f t="shared" si="73"/>
        <v>spaces</v>
      </c>
      <c r="S1166" s="12">
        <f t="shared" si="74"/>
        <v>42627.307303240741</v>
      </c>
      <c r="T1166" s="12">
        <f t="shared" si="75"/>
        <v>42656</v>
      </c>
    </row>
    <row r="1167" spans="1:20" ht="48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>E1167/D1167</f>
        <v>1.1038153846153846</v>
      </c>
      <c r="P1167" s="7">
        <f>E1167/L1167</f>
        <v>75.444794952681391</v>
      </c>
      <c r="Q1167" t="str">
        <f t="shared" si="72"/>
        <v>film &amp; video</v>
      </c>
      <c r="R1167" t="str">
        <f t="shared" si="73"/>
        <v>documentary</v>
      </c>
      <c r="S1167" s="12">
        <f t="shared" si="74"/>
        <v>42117.891423611116</v>
      </c>
      <c r="T1167" s="12">
        <f t="shared" si="75"/>
        <v>42147.891423611116</v>
      </c>
    </row>
    <row r="1168" spans="1:20" ht="32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>E1168/D1168</f>
        <v>1.1036948748510131</v>
      </c>
      <c r="P1168" s="7">
        <f>E1168/L1168</f>
        <v>44.095238095238095</v>
      </c>
      <c r="Q1168" t="str">
        <f t="shared" si="72"/>
        <v>technology</v>
      </c>
      <c r="R1168" t="str">
        <f t="shared" si="73"/>
        <v>space exploration</v>
      </c>
      <c r="S1168" s="12">
        <f t="shared" si="74"/>
        <v>41953.966053240743</v>
      </c>
      <c r="T1168" s="12">
        <f t="shared" si="75"/>
        <v>41973.966053240743</v>
      </c>
    </row>
    <row r="1169" spans="1:20" ht="32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>E1169/D1169</f>
        <v>1.1033333333333333</v>
      </c>
      <c r="P1169" s="7">
        <f>E1169/L1169</f>
        <v>31.826923076923077</v>
      </c>
      <c r="Q1169" t="str">
        <f t="shared" si="72"/>
        <v>music</v>
      </c>
      <c r="R1169" t="str">
        <f t="shared" si="73"/>
        <v>indie rock</v>
      </c>
      <c r="S1169" s="12">
        <f t="shared" si="74"/>
        <v>41535.90148148148</v>
      </c>
      <c r="T1169" s="12">
        <f t="shared" si="75"/>
        <v>41558</v>
      </c>
    </row>
    <row r="1170" spans="1:20" ht="32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>E1170/D1170</f>
        <v>1.1024425000000002</v>
      </c>
      <c r="P1170" s="7">
        <f>E1170/L1170</f>
        <v>50.111022727272733</v>
      </c>
      <c r="Q1170" t="str">
        <f t="shared" si="72"/>
        <v>theater</v>
      </c>
      <c r="R1170" t="str">
        <f t="shared" si="73"/>
        <v>musical</v>
      </c>
      <c r="S1170" s="12">
        <f t="shared" si="74"/>
        <v>42182.108252314814</v>
      </c>
      <c r="T1170" s="12">
        <f t="shared" si="75"/>
        <v>42242.108252314814</v>
      </c>
    </row>
    <row r="1171" spans="1:20" ht="48" x14ac:dyDescent="0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>E1171/D1171</f>
        <v>1.1020000000000001</v>
      </c>
      <c r="P1171" s="7">
        <f>E1171/L1171</f>
        <v>42.384615384615387</v>
      </c>
      <c r="Q1171" t="str">
        <f t="shared" si="72"/>
        <v>music</v>
      </c>
      <c r="R1171" t="str">
        <f t="shared" si="73"/>
        <v>rock</v>
      </c>
      <c r="S1171" s="12">
        <f t="shared" si="74"/>
        <v>42193.650671296295</v>
      </c>
      <c r="T1171" s="12">
        <f t="shared" si="75"/>
        <v>42238.207638888889</v>
      </c>
    </row>
    <row r="1172" spans="1:20" ht="48" x14ac:dyDescent="0.2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>E1172/D1172</f>
        <v>1.1020000000000001</v>
      </c>
      <c r="P1172" s="7">
        <f>E1172/L1172</f>
        <v>26.554216867469879</v>
      </c>
      <c r="Q1172" t="str">
        <f t="shared" si="72"/>
        <v>music</v>
      </c>
      <c r="R1172" t="str">
        <f t="shared" si="73"/>
        <v>pop</v>
      </c>
      <c r="S1172" s="12">
        <f t="shared" si="74"/>
        <v>41833.450266203705</v>
      </c>
      <c r="T1172" s="12">
        <f t="shared" si="75"/>
        <v>41865.757638888892</v>
      </c>
    </row>
    <row r="1173" spans="1:20" ht="48" x14ac:dyDescent="0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>E1173/D1173</f>
        <v>1.1020000000000001</v>
      </c>
      <c r="P1173" s="7">
        <f>E1173/L1173</f>
        <v>81.029411764705884</v>
      </c>
      <c r="Q1173" t="str">
        <f t="shared" si="72"/>
        <v>theater</v>
      </c>
      <c r="R1173" t="str">
        <f t="shared" si="73"/>
        <v>plays</v>
      </c>
      <c r="S1173" s="12">
        <f t="shared" si="74"/>
        <v>41901.282025462962</v>
      </c>
      <c r="T1173" s="12">
        <f t="shared" si="75"/>
        <v>41922.875</v>
      </c>
    </row>
    <row r="1174" spans="1:20" ht="48" x14ac:dyDescent="0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>E1174/D1174</f>
        <v>1.1020000000000001</v>
      </c>
      <c r="P1174" s="7">
        <f>E1174/L1174</f>
        <v>166.96969696969697</v>
      </c>
      <c r="Q1174" t="str">
        <f t="shared" si="72"/>
        <v>theater</v>
      </c>
      <c r="R1174" t="str">
        <f t="shared" si="73"/>
        <v>musical</v>
      </c>
      <c r="S1174" s="12">
        <f t="shared" si="74"/>
        <v>42682.616967592592</v>
      </c>
      <c r="T1174" s="12">
        <f t="shared" si="75"/>
        <v>42703.25</v>
      </c>
    </row>
    <row r="1175" spans="1:20" ht="48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>E1175/D1175</f>
        <v>1.1017999999999999</v>
      </c>
      <c r="P1175" s="7">
        <f>E1175/L1175</f>
        <v>68.862499999999997</v>
      </c>
      <c r="Q1175" t="str">
        <f t="shared" si="72"/>
        <v>food</v>
      </c>
      <c r="R1175" t="str">
        <f t="shared" si="73"/>
        <v>small batch</v>
      </c>
      <c r="S1175" s="12">
        <f t="shared" si="74"/>
        <v>42495.871736111112</v>
      </c>
      <c r="T1175" s="12">
        <f t="shared" si="75"/>
        <v>42530.791666666672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>E1176/D1176</f>
        <v>1.1016142857142857</v>
      </c>
      <c r="P1176" s="7">
        <f>E1176/L1176</f>
        <v>68.24159292035398</v>
      </c>
      <c r="Q1176" t="str">
        <f t="shared" si="72"/>
        <v>film &amp; video</v>
      </c>
      <c r="R1176" t="str">
        <f t="shared" si="73"/>
        <v>documentary</v>
      </c>
      <c r="S1176" s="12">
        <f t="shared" si="74"/>
        <v>41780.859629629631</v>
      </c>
      <c r="T1176" s="12">
        <f t="shared" si="75"/>
        <v>41811.165972222225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>E1177/D1177</f>
        <v>1.1015569230769231</v>
      </c>
      <c r="P1177" s="7">
        <f>E1177/L1177</f>
        <v>42.874970059880241</v>
      </c>
      <c r="Q1177" t="str">
        <f t="shared" si="72"/>
        <v>film &amp; video</v>
      </c>
      <c r="R1177" t="str">
        <f t="shared" si="73"/>
        <v>documentary</v>
      </c>
      <c r="S1177" s="12">
        <f t="shared" si="74"/>
        <v>40893.551724537036</v>
      </c>
      <c r="T1177" s="12">
        <f t="shared" si="75"/>
        <v>40923.551724537036</v>
      </c>
    </row>
    <row r="1178" spans="1:20" ht="48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>E1178/D1178</f>
        <v>1.1013360000000001</v>
      </c>
      <c r="P1178" s="7">
        <f>E1178/L1178</f>
        <v>70.000169491525426</v>
      </c>
      <c r="Q1178" t="str">
        <f t="shared" si="72"/>
        <v>film &amp; video</v>
      </c>
      <c r="R1178" t="str">
        <f t="shared" si="73"/>
        <v>documentary</v>
      </c>
      <c r="S1178" s="12">
        <f t="shared" si="74"/>
        <v>42559.755671296298</v>
      </c>
      <c r="T1178" s="12">
        <f t="shared" si="75"/>
        <v>42616.041666666672</v>
      </c>
    </row>
    <row r="1179" spans="1:20" ht="48" x14ac:dyDescent="0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>E1179/D1179</f>
        <v>1.101</v>
      </c>
      <c r="P1179" s="7">
        <f>E1179/L1179</f>
        <v>40.777777777777779</v>
      </c>
      <c r="Q1179" t="str">
        <f t="shared" si="72"/>
        <v>theater</v>
      </c>
      <c r="R1179" t="str">
        <f t="shared" si="73"/>
        <v>plays</v>
      </c>
      <c r="S1179" s="12">
        <f t="shared" si="74"/>
        <v>41866.79886574074</v>
      </c>
      <c r="T1179" s="12">
        <f t="shared" si="75"/>
        <v>41885.207638888889</v>
      </c>
    </row>
    <row r="1180" spans="1:20" ht="48" x14ac:dyDescent="0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>E1180/D1180</f>
        <v>1.101</v>
      </c>
      <c r="P1180" s="7">
        <f>E1180/L1180</f>
        <v>73.400000000000006</v>
      </c>
      <c r="Q1180" t="str">
        <f t="shared" si="72"/>
        <v>theater</v>
      </c>
      <c r="R1180" t="str">
        <f t="shared" si="73"/>
        <v>plays</v>
      </c>
      <c r="S1180" s="12">
        <f t="shared" si="74"/>
        <v>41786.761354166665</v>
      </c>
      <c r="T1180" s="12">
        <f t="shared" si="75"/>
        <v>41821.207638888889</v>
      </c>
    </row>
    <row r="1181" spans="1:20" ht="64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>E1181/D1181</f>
        <v>1.1005454545454545</v>
      </c>
      <c r="P1181" s="7">
        <f>E1181/L1181</f>
        <v>31.444155844155844</v>
      </c>
      <c r="Q1181" t="str">
        <f t="shared" si="72"/>
        <v>technology</v>
      </c>
      <c r="R1181" t="str">
        <f t="shared" si="73"/>
        <v>space exploration</v>
      </c>
      <c r="S1181" s="12">
        <f t="shared" si="74"/>
        <v>41726.712754629632</v>
      </c>
      <c r="T1181" s="12">
        <f t="shared" si="75"/>
        <v>41758.712754629632</v>
      </c>
    </row>
    <row r="1182" spans="1:20" ht="48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>E1182/D1182</f>
        <v>1.10046</v>
      </c>
      <c r="P1182" s="7">
        <f>E1182/L1182</f>
        <v>50.020909090909093</v>
      </c>
      <c r="Q1182" t="str">
        <f t="shared" si="72"/>
        <v>theater</v>
      </c>
      <c r="R1182" t="str">
        <f t="shared" si="73"/>
        <v>plays</v>
      </c>
      <c r="S1182" s="12">
        <f t="shared" si="74"/>
        <v>41893.783553240741</v>
      </c>
      <c r="T1182" s="12">
        <f t="shared" si="75"/>
        <v>41914.597916666666</v>
      </c>
    </row>
    <row r="1183" spans="1:20" ht="48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>E1183/D1183</f>
        <v>1.1004</v>
      </c>
      <c r="P1183" s="7">
        <f>E1183/L1183</f>
        <v>41.68181818181818</v>
      </c>
      <c r="Q1183" t="str">
        <f t="shared" si="72"/>
        <v>film &amp; video</v>
      </c>
      <c r="R1183" t="str">
        <f t="shared" si="73"/>
        <v>television</v>
      </c>
      <c r="S1183" s="12">
        <f t="shared" si="74"/>
        <v>41375.057222222218</v>
      </c>
      <c r="T1183" s="12">
        <f t="shared" si="75"/>
        <v>41405.057222222218</v>
      </c>
    </row>
    <row r="1184" spans="1:20" ht="48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>E1184/D1184</f>
        <v>1.1002000000000001</v>
      </c>
      <c r="P1184" s="7">
        <f>E1184/L1184</f>
        <v>72.381578947368425</v>
      </c>
      <c r="Q1184" t="str">
        <f t="shared" si="72"/>
        <v>theater</v>
      </c>
      <c r="R1184" t="str">
        <f t="shared" si="73"/>
        <v>plays</v>
      </c>
      <c r="S1184" s="12">
        <f t="shared" si="74"/>
        <v>42329.838159722218</v>
      </c>
      <c r="T1184" s="12">
        <f t="shared" si="75"/>
        <v>42388.957638888889</v>
      </c>
    </row>
    <row r="1185" spans="1:20" ht="48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>E1185/D1185</f>
        <v>1.1000666666666667</v>
      </c>
      <c r="P1185" s="7">
        <f>E1185/L1185</f>
        <v>128.9140625</v>
      </c>
      <c r="Q1185" t="str">
        <f t="shared" si="72"/>
        <v>theater</v>
      </c>
      <c r="R1185" t="str">
        <f t="shared" si="73"/>
        <v>spaces</v>
      </c>
      <c r="S1185" s="12">
        <f t="shared" si="74"/>
        <v>42083.070590277777</v>
      </c>
      <c r="T1185" s="12">
        <f t="shared" si="75"/>
        <v>42110.118055555555</v>
      </c>
    </row>
    <row r="1186" spans="1:20" ht="48" x14ac:dyDescent="0.2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>E1186/D1186</f>
        <v>1.1000000000000001</v>
      </c>
      <c r="P1186" s="7">
        <f>E1186/L1186</f>
        <v>35.96153846153846</v>
      </c>
      <c r="Q1186" t="str">
        <f t="shared" si="72"/>
        <v>theater</v>
      </c>
      <c r="R1186" t="str">
        <f t="shared" si="73"/>
        <v>plays</v>
      </c>
      <c r="S1186" s="12">
        <f t="shared" si="74"/>
        <v>42256.764212962968</v>
      </c>
      <c r="T1186" s="12">
        <f t="shared" si="75"/>
        <v>42283.957638888889</v>
      </c>
    </row>
    <row r="1187" spans="1:20" ht="32" x14ac:dyDescent="0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>E1187/D1187</f>
        <v>1.1000000000000001</v>
      </c>
      <c r="P1187" s="7">
        <f>E1187/L1187</f>
        <v>50</v>
      </c>
      <c r="Q1187" t="str">
        <f t="shared" si="72"/>
        <v>music</v>
      </c>
      <c r="R1187" t="str">
        <f t="shared" si="73"/>
        <v>rock</v>
      </c>
      <c r="S1187" s="12">
        <f t="shared" si="74"/>
        <v>41246.874814814815</v>
      </c>
      <c r="T1187" s="12">
        <f t="shared" si="75"/>
        <v>41276.874814814815</v>
      </c>
    </row>
    <row r="1188" spans="1:20" ht="48" x14ac:dyDescent="0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>E1188/D1188</f>
        <v>1.1000000000000001</v>
      </c>
      <c r="P1188" s="7">
        <f>E1188/L1188</f>
        <v>100</v>
      </c>
      <c r="Q1188" t="str">
        <f t="shared" si="72"/>
        <v>music</v>
      </c>
      <c r="R1188" t="str">
        <f t="shared" si="73"/>
        <v>classical music</v>
      </c>
      <c r="S1188" s="12">
        <f t="shared" si="74"/>
        <v>40696.648784722223</v>
      </c>
      <c r="T1188" s="12">
        <f t="shared" si="75"/>
        <v>40756.648784722223</v>
      </c>
    </row>
    <row r="1189" spans="1:20" ht="64" x14ac:dyDescent="0.2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>E1189/D1189</f>
        <v>1.1000000000000001</v>
      </c>
      <c r="P1189" s="7">
        <f>E1189/L1189</f>
        <v>24.444444444444443</v>
      </c>
      <c r="Q1189" t="str">
        <f t="shared" si="72"/>
        <v>theater</v>
      </c>
      <c r="R1189" t="str">
        <f t="shared" si="73"/>
        <v>plays</v>
      </c>
      <c r="S1189" s="12">
        <f t="shared" si="74"/>
        <v>42213.505474537036</v>
      </c>
      <c r="T1189" s="12">
        <f t="shared" si="75"/>
        <v>42238.505474537036</v>
      </c>
    </row>
    <row r="1190" spans="1:20" ht="48" x14ac:dyDescent="0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>E1190/D1190</f>
        <v>1.1000000000000001</v>
      </c>
      <c r="P1190" s="7">
        <f>E1190/L1190</f>
        <v>49.438202247191015</v>
      </c>
      <c r="Q1190" t="str">
        <f t="shared" si="72"/>
        <v>theater</v>
      </c>
      <c r="R1190" t="str">
        <f t="shared" si="73"/>
        <v>plays</v>
      </c>
      <c r="S1190" s="12">
        <f t="shared" si="74"/>
        <v>42466.303715277783</v>
      </c>
      <c r="T1190" s="12">
        <f t="shared" si="75"/>
        <v>42496.303715277783</v>
      </c>
    </row>
    <row r="1191" spans="1:20" ht="48" x14ac:dyDescent="0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>E1191/D1191</f>
        <v>1.1000000000000001</v>
      </c>
      <c r="P1191" s="7">
        <f>E1191/L1191</f>
        <v>91.666666666666671</v>
      </c>
      <c r="Q1191" t="str">
        <f t="shared" si="72"/>
        <v>theater</v>
      </c>
      <c r="R1191" t="str">
        <f t="shared" si="73"/>
        <v>plays</v>
      </c>
      <c r="S1191" s="12">
        <f t="shared" si="74"/>
        <v>42054.024421296301</v>
      </c>
      <c r="T1191" s="12">
        <f t="shared" si="75"/>
        <v>42061.024421296301</v>
      </c>
    </row>
    <row r="1192" spans="1:20" ht="48" x14ac:dyDescent="0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>E1192/D1192</f>
        <v>1.1000000000000001</v>
      </c>
      <c r="P1192" s="7">
        <f>E1192/L1192</f>
        <v>55</v>
      </c>
      <c r="Q1192" t="str">
        <f t="shared" si="72"/>
        <v>theater</v>
      </c>
      <c r="R1192" t="str">
        <f t="shared" si="73"/>
        <v>plays</v>
      </c>
      <c r="S1192" s="12">
        <f t="shared" si="74"/>
        <v>42020.846666666665</v>
      </c>
      <c r="T1192" s="12">
        <f t="shared" si="75"/>
        <v>42037.207638888889</v>
      </c>
    </row>
    <row r="1193" spans="1:20" ht="32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>E1193/D1193</f>
        <v>1.099283142857143</v>
      </c>
      <c r="P1193" s="7">
        <f>E1193/L1193</f>
        <v>71.848571428571432</v>
      </c>
      <c r="Q1193" t="str">
        <f t="shared" si="72"/>
        <v>music</v>
      </c>
      <c r="R1193" t="str">
        <f t="shared" si="73"/>
        <v>electronic music</v>
      </c>
      <c r="S1193" s="12">
        <f t="shared" si="74"/>
        <v>42049.833761574075</v>
      </c>
      <c r="T1193" s="12">
        <f t="shared" si="75"/>
        <v>42079.792094907403</v>
      </c>
    </row>
    <row r="1194" spans="1:20" ht="48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>E1194/D1194</f>
        <v>1.0988461538461538</v>
      </c>
      <c r="P1194" s="7">
        <f>E1194/L1194</f>
        <v>77.21621621621621</v>
      </c>
      <c r="Q1194" t="str">
        <f t="shared" si="72"/>
        <v>theater</v>
      </c>
      <c r="R1194" t="str">
        <f t="shared" si="73"/>
        <v>plays</v>
      </c>
      <c r="S1194" s="12">
        <f t="shared" si="74"/>
        <v>41898.168125000004</v>
      </c>
      <c r="T1194" s="12">
        <f t="shared" si="75"/>
        <v>41913.165972222225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>E1195/D1195</f>
        <v>1.0984</v>
      </c>
      <c r="P1195" s="7">
        <f>E1195/L1195</f>
        <v>61.022222222222226</v>
      </c>
      <c r="Q1195" t="str">
        <f t="shared" si="72"/>
        <v>theater</v>
      </c>
      <c r="R1195" t="str">
        <f t="shared" si="73"/>
        <v>plays</v>
      </c>
      <c r="S1195" s="12">
        <f t="shared" si="74"/>
        <v>42264.29178240741</v>
      </c>
      <c r="T1195" s="12">
        <f t="shared" si="75"/>
        <v>42294.29178240741</v>
      </c>
    </row>
    <row r="1196" spans="1:20" ht="48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>E1196/D1196</f>
        <v>1.0977744436109027</v>
      </c>
      <c r="P1196" s="7">
        <f>E1196/L1196</f>
        <v>93.40425531914893</v>
      </c>
      <c r="Q1196" t="str">
        <f t="shared" si="72"/>
        <v>film &amp; video</v>
      </c>
      <c r="R1196" t="str">
        <f t="shared" si="73"/>
        <v>television</v>
      </c>
      <c r="S1196" s="12">
        <f t="shared" si="74"/>
        <v>42563.932951388888</v>
      </c>
      <c r="T1196" s="12">
        <f t="shared" si="75"/>
        <v>42580.232638888891</v>
      </c>
    </row>
    <row r="1197" spans="1:20" ht="48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>E1197/D1197</f>
        <v>1.0976666666666666</v>
      </c>
      <c r="P1197" s="7">
        <f>E1197/L1197</f>
        <v>99.787878787878782</v>
      </c>
      <c r="Q1197" t="str">
        <f t="shared" si="72"/>
        <v>theater</v>
      </c>
      <c r="R1197" t="str">
        <f t="shared" si="73"/>
        <v>plays</v>
      </c>
      <c r="S1197" s="12">
        <f t="shared" si="74"/>
        <v>42290.61855324074</v>
      </c>
      <c r="T1197" s="12">
        <f t="shared" si="75"/>
        <v>42320.104861111111</v>
      </c>
    </row>
    <row r="1198" spans="1:20" ht="48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>E1198/D1198</f>
        <v>1.0976190476190477</v>
      </c>
      <c r="P1198" s="7">
        <f>E1198/L1198</f>
        <v>51.222222222222221</v>
      </c>
      <c r="Q1198" t="str">
        <f t="shared" si="72"/>
        <v>theater</v>
      </c>
      <c r="R1198" t="str">
        <f t="shared" si="73"/>
        <v>plays</v>
      </c>
      <c r="S1198" s="12">
        <f t="shared" si="74"/>
        <v>41960.119085648148</v>
      </c>
      <c r="T1198" s="12">
        <f t="shared" si="75"/>
        <v>41990.119085648148</v>
      </c>
    </row>
    <row r="1199" spans="1:20" ht="48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>E1199/D1199</f>
        <v>1.0973333333333333</v>
      </c>
      <c r="P1199" s="7">
        <f>E1199/L1199</f>
        <v>47.028571428571432</v>
      </c>
      <c r="Q1199" t="str">
        <f t="shared" si="72"/>
        <v>theater</v>
      </c>
      <c r="R1199" t="str">
        <f t="shared" si="73"/>
        <v>plays</v>
      </c>
      <c r="S1199" s="12">
        <f t="shared" si="74"/>
        <v>42619.935694444444</v>
      </c>
      <c r="T1199" s="12">
        <f t="shared" si="75"/>
        <v>42643.875</v>
      </c>
    </row>
    <row r="1200" spans="1:20" ht="48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>E1200/D1200</f>
        <v>1.0968181818181819</v>
      </c>
      <c r="P1200" s="7">
        <f>E1200/L1200</f>
        <v>74.246153846153845</v>
      </c>
      <c r="Q1200" t="str">
        <f t="shared" si="72"/>
        <v>music</v>
      </c>
      <c r="R1200" t="str">
        <f t="shared" si="73"/>
        <v>rock</v>
      </c>
      <c r="S1200" s="12">
        <f t="shared" si="74"/>
        <v>42526.874236111107</v>
      </c>
      <c r="T1200" s="12">
        <f t="shared" si="75"/>
        <v>42556.874236111107</v>
      </c>
    </row>
    <row r="1201" spans="1:20" ht="48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>E1201/D1201</f>
        <v>1.0967666666666667</v>
      </c>
      <c r="P1201" s="7">
        <f>E1201/L1201</f>
        <v>94.548850574712645</v>
      </c>
      <c r="Q1201" t="str">
        <f t="shared" si="72"/>
        <v>theater</v>
      </c>
      <c r="R1201" t="str">
        <f t="shared" si="73"/>
        <v>spaces</v>
      </c>
      <c r="S1201" s="12">
        <f t="shared" si="74"/>
        <v>41932.708877314813</v>
      </c>
      <c r="T1201" s="12">
        <f t="shared" si="75"/>
        <v>41961.190972222219</v>
      </c>
    </row>
    <row r="1202" spans="1:20" ht="32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>E1202/D1202</f>
        <v>1.0967499999999999</v>
      </c>
      <c r="P1202" s="7">
        <f>E1202/L1202</f>
        <v>55.956632653061227</v>
      </c>
      <c r="Q1202" t="str">
        <f t="shared" si="72"/>
        <v>games</v>
      </c>
      <c r="R1202" t="str">
        <f t="shared" si="73"/>
        <v>tabletop games</v>
      </c>
      <c r="S1202" s="12">
        <f t="shared" si="74"/>
        <v>42583.615081018521</v>
      </c>
      <c r="T1202" s="12">
        <f t="shared" si="75"/>
        <v>42620.083333333328</v>
      </c>
    </row>
    <row r="1203" spans="1:20" ht="48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>E1203/D1203</f>
        <v>1.0966666666666667</v>
      </c>
      <c r="P1203" s="7">
        <f>E1203/L1203</f>
        <v>94.90384615384616</v>
      </c>
      <c r="Q1203" t="str">
        <f t="shared" si="72"/>
        <v>theater</v>
      </c>
      <c r="R1203" t="str">
        <f t="shared" si="73"/>
        <v>musical</v>
      </c>
      <c r="S1203" s="12">
        <f t="shared" si="74"/>
        <v>41865.882928240739</v>
      </c>
      <c r="T1203" s="12">
        <f t="shared" si="75"/>
        <v>41890.882928240739</v>
      </c>
    </row>
    <row r="1204" spans="1:20" ht="48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>E1204/D1204</f>
        <v>1.0965</v>
      </c>
      <c r="P1204" s="7">
        <f>E1204/L1204</f>
        <v>52.214285714285715</v>
      </c>
      <c r="Q1204" t="str">
        <f t="shared" si="72"/>
        <v>theater</v>
      </c>
      <c r="R1204" t="str">
        <f t="shared" si="73"/>
        <v>plays</v>
      </c>
      <c r="S1204" s="12">
        <f t="shared" si="74"/>
        <v>42380.581180555557</v>
      </c>
      <c r="T1204" s="12">
        <f t="shared" si="75"/>
        <v>42405.916666666672</v>
      </c>
    </row>
    <row r="1205" spans="1:20" ht="32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>E1205/D1205</f>
        <v>1.0963333333333334</v>
      </c>
      <c r="P1205" s="7">
        <f>E1205/L1205</f>
        <v>28.111111111111111</v>
      </c>
      <c r="Q1205" t="str">
        <f t="shared" si="72"/>
        <v>film &amp; video</v>
      </c>
      <c r="R1205" t="str">
        <f t="shared" si="73"/>
        <v>television</v>
      </c>
      <c r="S1205" s="12">
        <f t="shared" si="74"/>
        <v>41719.549131944441</v>
      </c>
      <c r="T1205" s="12">
        <f t="shared" si="75"/>
        <v>41733.916666666664</v>
      </c>
    </row>
    <row r="1206" spans="1:20" ht="48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>E1206/D1206</f>
        <v>1.0962000000000001</v>
      </c>
      <c r="P1206" s="7">
        <f>E1206/L1206</f>
        <v>50.75</v>
      </c>
      <c r="Q1206" t="str">
        <f t="shared" si="72"/>
        <v>theater</v>
      </c>
      <c r="R1206" t="str">
        <f t="shared" si="73"/>
        <v>plays</v>
      </c>
      <c r="S1206" s="12">
        <f t="shared" si="74"/>
        <v>42061.212488425925</v>
      </c>
      <c r="T1206" s="12">
        <f t="shared" si="75"/>
        <v>42089.166666666672</v>
      </c>
    </row>
    <row r="1207" spans="1:20" ht="48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>E1207/D1207</f>
        <v>1.0955999999999999</v>
      </c>
      <c r="P1207" s="7">
        <f>E1207/L1207</f>
        <v>91.3</v>
      </c>
      <c r="Q1207" t="str">
        <f t="shared" si="72"/>
        <v>theater</v>
      </c>
      <c r="R1207" t="str">
        <f t="shared" si="73"/>
        <v>plays</v>
      </c>
      <c r="S1207" s="12">
        <f t="shared" si="74"/>
        <v>40531.886886574073</v>
      </c>
      <c r="T1207" s="12">
        <f t="shared" si="75"/>
        <v>40591.886886574073</v>
      </c>
    </row>
    <row r="1208" spans="1:20" ht="48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>E1208/D1208</f>
        <v>1.0954999999999999</v>
      </c>
      <c r="P1208" s="7">
        <f>E1208/L1208</f>
        <v>43.82</v>
      </c>
      <c r="Q1208" t="str">
        <f t="shared" si="72"/>
        <v>music</v>
      </c>
      <c r="R1208" t="str">
        <f t="shared" si="73"/>
        <v>electronic music</v>
      </c>
      <c r="S1208" s="12">
        <f t="shared" si="74"/>
        <v>42241.85974537037</v>
      </c>
      <c r="T1208" s="12">
        <f t="shared" si="75"/>
        <v>42271.85974537037</v>
      </c>
    </row>
    <row r="1209" spans="1:20" ht="48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>E1209/D1209</f>
        <v>1.0954999999999999</v>
      </c>
      <c r="P1209" s="7">
        <f>E1209/L1209</f>
        <v>199.18181818181819</v>
      </c>
      <c r="Q1209" t="str">
        <f t="shared" si="72"/>
        <v>theater</v>
      </c>
      <c r="R1209" t="str">
        <f t="shared" si="73"/>
        <v>plays</v>
      </c>
      <c r="S1209" s="12">
        <f t="shared" si="74"/>
        <v>42109.751250000001</v>
      </c>
      <c r="T1209" s="12">
        <f t="shared" si="75"/>
        <v>42156.165972222225</v>
      </c>
    </row>
    <row r="1210" spans="1:20" ht="48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>E1210/D1210</f>
        <v>1.0954545454545455</v>
      </c>
      <c r="P1210" s="7">
        <f>E1210/L1210</f>
        <v>20.083333333333332</v>
      </c>
      <c r="Q1210" t="str">
        <f t="shared" si="72"/>
        <v>theater</v>
      </c>
      <c r="R1210" t="str">
        <f t="shared" si="73"/>
        <v>plays</v>
      </c>
      <c r="S1210" s="12">
        <f t="shared" si="74"/>
        <v>42142.514016203699</v>
      </c>
      <c r="T1210" s="12">
        <f t="shared" si="75"/>
        <v>42155.958333333328</v>
      </c>
    </row>
    <row r="1211" spans="1:20" ht="48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>E1211/D1211</f>
        <v>1.0952500000000001</v>
      </c>
      <c r="P1211" s="7">
        <f>E1211/L1211</f>
        <v>92.037815126050418</v>
      </c>
      <c r="Q1211" t="str">
        <f t="shared" si="72"/>
        <v>theater</v>
      </c>
      <c r="R1211" t="str">
        <f t="shared" si="73"/>
        <v>plays</v>
      </c>
      <c r="S1211" s="12">
        <f t="shared" si="74"/>
        <v>42461.747199074074</v>
      </c>
      <c r="T1211" s="12">
        <f t="shared" si="75"/>
        <v>42491.747199074074</v>
      </c>
    </row>
    <row r="1212" spans="1:20" ht="32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>E1212/D1212</f>
        <v>1.0951612903225807</v>
      </c>
      <c r="P1212" s="7">
        <f>E1212/L1212</f>
        <v>45.878378378378379</v>
      </c>
      <c r="Q1212" t="str">
        <f t="shared" si="72"/>
        <v>theater</v>
      </c>
      <c r="R1212" t="str">
        <f t="shared" si="73"/>
        <v>plays</v>
      </c>
      <c r="S1212" s="12">
        <f t="shared" si="74"/>
        <v>42206.835370370376</v>
      </c>
      <c r="T1212" s="12">
        <f t="shared" si="75"/>
        <v>42236.835370370376</v>
      </c>
    </row>
    <row r="1213" spans="1:20" ht="48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>E1213/D1213</f>
        <v>1.095</v>
      </c>
      <c r="P1213" s="7">
        <f>E1213/L1213</f>
        <v>85.546875</v>
      </c>
      <c r="Q1213" t="str">
        <f t="shared" si="72"/>
        <v>music</v>
      </c>
      <c r="R1213" t="str">
        <f t="shared" si="73"/>
        <v>pop</v>
      </c>
      <c r="S1213" s="12">
        <f t="shared" si="74"/>
        <v>41175.05972222222</v>
      </c>
      <c r="T1213" s="12">
        <f t="shared" si="75"/>
        <v>41235.101388888892</v>
      </c>
    </row>
    <row r="1214" spans="1:20" ht="48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>E1214/D1214</f>
        <v>1.0948792000000001</v>
      </c>
      <c r="P1214" s="7">
        <f>E1214/L1214</f>
        <v>103.68174242424243</v>
      </c>
      <c r="Q1214" t="str">
        <f t="shared" si="72"/>
        <v>music</v>
      </c>
      <c r="R1214" t="str">
        <f t="shared" si="73"/>
        <v>classical music</v>
      </c>
      <c r="S1214" s="12">
        <f t="shared" si="74"/>
        <v>42269.967835648145</v>
      </c>
      <c r="T1214" s="12">
        <f t="shared" si="75"/>
        <v>42290.967835648145</v>
      </c>
    </row>
    <row r="1215" spans="1:20" ht="16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>E1215/D1215</f>
        <v>1.0942666666666667</v>
      </c>
      <c r="P1215" s="7">
        <f>E1215/L1215</f>
        <v>151.9814814814815</v>
      </c>
      <c r="Q1215" t="str">
        <f t="shared" si="72"/>
        <v>theater</v>
      </c>
      <c r="R1215" t="str">
        <f t="shared" si="73"/>
        <v>plays</v>
      </c>
      <c r="S1215" s="12">
        <f t="shared" si="74"/>
        <v>42576.697569444441</v>
      </c>
      <c r="T1215" s="12">
        <f t="shared" si="75"/>
        <v>42636.697569444441</v>
      </c>
    </row>
    <row r="1216" spans="1:20" ht="48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>E1216/D1216</f>
        <v>1.0941176470588236</v>
      </c>
      <c r="P1216" s="7">
        <f>E1216/L1216</f>
        <v>132.85714285714286</v>
      </c>
      <c r="Q1216" t="str">
        <f t="shared" si="72"/>
        <v>music</v>
      </c>
      <c r="R1216" t="str">
        <f t="shared" si="73"/>
        <v>rock</v>
      </c>
      <c r="S1216" s="12">
        <f t="shared" si="74"/>
        <v>41277.186111111114</v>
      </c>
      <c r="T1216" s="12">
        <f t="shared" si="75"/>
        <v>41295.332638888889</v>
      </c>
    </row>
    <row r="1217" spans="1:20" ht="32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>E1217/D1217</f>
        <v>1.0938000000000001</v>
      </c>
      <c r="P1217" s="7">
        <f>E1217/L1217</f>
        <v>54.69</v>
      </c>
      <c r="Q1217" t="str">
        <f t="shared" si="72"/>
        <v>publishing</v>
      </c>
      <c r="R1217" t="str">
        <f t="shared" si="73"/>
        <v>nonfiction</v>
      </c>
      <c r="S1217" s="12">
        <f t="shared" si="74"/>
        <v>42184.816539351858</v>
      </c>
      <c r="T1217" s="12">
        <f t="shared" si="75"/>
        <v>42215.165972222225</v>
      </c>
    </row>
    <row r="1218" spans="1:20" ht="48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>E1218/D1218</f>
        <v>1.09375</v>
      </c>
      <c r="P1218" s="7">
        <f>E1218/L1218</f>
        <v>46.05263157894737</v>
      </c>
      <c r="Q1218" t="str">
        <f t="shared" si="72"/>
        <v>theater</v>
      </c>
      <c r="R1218" t="str">
        <f t="shared" si="73"/>
        <v>plays</v>
      </c>
      <c r="S1218" s="12">
        <f t="shared" si="74"/>
        <v>42523.248715277776</v>
      </c>
      <c r="T1218" s="12">
        <f t="shared" si="75"/>
        <v>42537.248715277776</v>
      </c>
    </row>
    <row r="1219" spans="1:20" ht="48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>E1219/D1219</f>
        <v>1.0936440000000001</v>
      </c>
      <c r="P1219" s="7">
        <f>E1219/L1219</f>
        <v>50.631666666666668</v>
      </c>
      <c r="Q1219" t="str">
        <f t="shared" ref="Q1219:Q1282" si="76">LEFT(N1219, SEARCH("/",N1219)-1)</f>
        <v>music</v>
      </c>
      <c r="R1219" t="str">
        <f t="shared" ref="R1219:R1282" si="77">RIGHT(N1219,LEN(N1219)-SEARCH("/",N1219,1))</f>
        <v>indie rock</v>
      </c>
      <c r="S1219" s="12">
        <f t="shared" ref="S1219:S1282" si="78">(((J1219/60)/60)/24)+DATE(1970,1,1)</f>
        <v>41160.871886574074</v>
      </c>
      <c r="T1219" s="12">
        <f t="shared" ref="T1219:T1282" si="79">(((I1219/60)/60)/24)+DATE(1970,1,1)</f>
        <v>41188.415972222225</v>
      </c>
    </row>
    <row r="1220" spans="1:20" ht="48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>E1220/D1220</f>
        <v>1.0935829457364341</v>
      </c>
      <c r="P1220" s="7">
        <f>E1220/L1220</f>
        <v>68.481650485436887</v>
      </c>
      <c r="Q1220" t="str">
        <f t="shared" si="76"/>
        <v>music</v>
      </c>
      <c r="R1220" t="str">
        <f t="shared" si="77"/>
        <v>indie rock</v>
      </c>
      <c r="S1220" s="12">
        <f t="shared" si="78"/>
        <v>40850.111064814817</v>
      </c>
      <c r="T1220" s="12">
        <f t="shared" si="79"/>
        <v>40890.152731481481</v>
      </c>
    </row>
    <row r="1221" spans="1:20" ht="48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>E1221/D1221</f>
        <v>1.0934166666666667</v>
      </c>
      <c r="P1221" s="7">
        <f>E1221/L1221</f>
        <v>84.108974358974365</v>
      </c>
      <c r="Q1221" t="str">
        <f t="shared" si="76"/>
        <v>theater</v>
      </c>
      <c r="R1221" t="str">
        <f t="shared" si="77"/>
        <v>spaces</v>
      </c>
      <c r="S1221" s="12">
        <f t="shared" si="78"/>
        <v>42387.7268287037</v>
      </c>
      <c r="T1221" s="12">
        <f t="shared" si="79"/>
        <v>42402.7268287037</v>
      </c>
    </row>
    <row r="1222" spans="1:20" ht="48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>E1222/D1222</f>
        <v>1.0924</v>
      </c>
      <c r="P1222" s="7">
        <f>E1222/L1222</f>
        <v>74.821917808219183</v>
      </c>
      <c r="Q1222" t="str">
        <f t="shared" si="76"/>
        <v>theater</v>
      </c>
      <c r="R1222" t="str">
        <f t="shared" si="77"/>
        <v>plays</v>
      </c>
      <c r="S1222" s="12">
        <f t="shared" si="78"/>
        <v>42303.672662037032</v>
      </c>
      <c r="T1222" s="12">
        <f t="shared" si="79"/>
        <v>42338.714328703703</v>
      </c>
    </row>
    <row r="1223" spans="1:20" ht="48" x14ac:dyDescent="0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>E1223/D1223</f>
        <v>1.0916666666666666</v>
      </c>
      <c r="P1223" s="7">
        <f>E1223/L1223</f>
        <v>136.45833333333334</v>
      </c>
      <c r="Q1223" t="str">
        <f t="shared" si="76"/>
        <v>theater</v>
      </c>
      <c r="R1223" t="str">
        <f t="shared" si="77"/>
        <v>plays</v>
      </c>
      <c r="S1223" s="12">
        <f t="shared" si="78"/>
        <v>42219.915856481486</v>
      </c>
      <c r="T1223" s="12">
        <f t="shared" si="79"/>
        <v>42240.083333333328</v>
      </c>
    </row>
    <row r="1224" spans="1:20" ht="48" x14ac:dyDescent="0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>E1224/D1224</f>
        <v>1.0916666666666666</v>
      </c>
      <c r="P1224" s="7">
        <f>E1224/L1224</f>
        <v>83.974358974358978</v>
      </c>
      <c r="Q1224" t="str">
        <f t="shared" si="76"/>
        <v>theater</v>
      </c>
      <c r="R1224" t="str">
        <f t="shared" si="77"/>
        <v>plays</v>
      </c>
      <c r="S1224" s="12">
        <f t="shared" si="78"/>
        <v>41829.787083333329</v>
      </c>
      <c r="T1224" s="12">
        <f t="shared" si="79"/>
        <v>41859.787083333329</v>
      </c>
    </row>
    <row r="1225" spans="1:20" ht="48" x14ac:dyDescent="0.2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>E1225/D1225</f>
        <v>1.0916666666666666</v>
      </c>
      <c r="P1225" s="7">
        <f>E1225/L1225</f>
        <v>155.95238095238096</v>
      </c>
      <c r="Q1225" t="str">
        <f t="shared" si="76"/>
        <v>theater</v>
      </c>
      <c r="R1225" t="str">
        <f t="shared" si="77"/>
        <v>plays</v>
      </c>
      <c r="S1225" s="12">
        <f t="shared" si="78"/>
        <v>42524.53800925926</v>
      </c>
      <c r="T1225" s="12">
        <f t="shared" si="79"/>
        <v>42561.957638888889</v>
      </c>
    </row>
    <row r="1226" spans="1:20" ht="48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>E1226/D1226</f>
        <v>1.0915999999999999</v>
      </c>
      <c r="P1226" s="7">
        <f>E1226/L1226</f>
        <v>24.150442477876105</v>
      </c>
      <c r="Q1226" t="str">
        <f t="shared" si="76"/>
        <v>music</v>
      </c>
      <c r="R1226" t="str">
        <f t="shared" si="77"/>
        <v>rock</v>
      </c>
      <c r="S1226" s="12">
        <f t="shared" si="78"/>
        <v>42065.053368055553</v>
      </c>
      <c r="T1226" s="12">
        <f t="shared" si="79"/>
        <v>42125.011701388896</v>
      </c>
    </row>
    <row r="1227" spans="1:20" ht="48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>E1227/D1227</f>
        <v>1.0915333333333332</v>
      </c>
      <c r="P1227" s="7">
        <f>E1227/L1227</f>
        <v>121.28148148148148</v>
      </c>
      <c r="Q1227" t="str">
        <f t="shared" si="76"/>
        <v>film &amp; video</v>
      </c>
      <c r="R1227" t="str">
        <f t="shared" si="77"/>
        <v>documentary</v>
      </c>
      <c r="S1227" s="12">
        <f t="shared" si="78"/>
        <v>41313.816249999996</v>
      </c>
      <c r="T1227" s="12">
        <f t="shared" si="79"/>
        <v>41358.774583333332</v>
      </c>
    </row>
    <row r="1228" spans="1:20" ht="48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>E1228/D1228</f>
        <v>1.0913513513513513</v>
      </c>
      <c r="P1228" s="7">
        <f>E1228/L1228</f>
        <v>199.9009900990099</v>
      </c>
      <c r="Q1228" t="str">
        <f t="shared" si="76"/>
        <v>film &amp; video</v>
      </c>
      <c r="R1228" t="str">
        <f t="shared" si="77"/>
        <v>television</v>
      </c>
      <c r="S1228" s="12">
        <f t="shared" si="78"/>
        <v>41878.627187500002</v>
      </c>
      <c r="T1228" s="12">
        <f t="shared" si="79"/>
        <v>41908.627187500002</v>
      </c>
    </row>
    <row r="1229" spans="1:20" ht="32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>E1229/D1229</f>
        <v>1.0912500000000001</v>
      </c>
      <c r="P1229" s="7">
        <f>E1229/L1229</f>
        <v>86.43564356435644</v>
      </c>
      <c r="Q1229" t="str">
        <f t="shared" si="76"/>
        <v>music</v>
      </c>
      <c r="R1229" t="str">
        <f t="shared" si="77"/>
        <v>faith</v>
      </c>
      <c r="S1229" s="12">
        <f t="shared" si="78"/>
        <v>42783.815289351856</v>
      </c>
      <c r="T1229" s="12">
        <f t="shared" si="79"/>
        <v>42811.773622685185</v>
      </c>
    </row>
    <row r="1230" spans="1:20" ht="48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>E1230/D1230</f>
        <v>1.0910714285714285</v>
      </c>
      <c r="P1230" s="7">
        <f>E1230/L1230</f>
        <v>160.78947368421052</v>
      </c>
      <c r="Q1230" t="str">
        <f t="shared" si="76"/>
        <v>music</v>
      </c>
      <c r="R1230" t="str">
        <f t="shared" si="77"/>
        <v>rock</v>
      </c>
      <c r="S1230" s="12">
        <f t="shared" si="78"/>
        <v>42087.803310185183</v>
      </c>
      <c r="T1230" s="12">
        <f t="shared" si="79"/>
        <v>42121.716666666667</v>
      </c>
    </row>
    <row r="1231" spans="1:20" ht="32" x14ac:dyDescent="0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>E1231/D1231</f>
        <v>1.091</v>
      </c>
      <c r="P1231" s="7">
        <f>E1231/L1231</f>
        <v>43.64</v>
      </c>
      <c r="Q1231" t="str">
        <f t="shared" si="76"/>
        <v>publishing</v>
      </c>
      <c r="R1231" t="str">
        <f t="shared" si="77"/>
        <v>nonfiction</v>
      </c>
      <c r="S1231" s="12">
        <f t="shared" si="78"/>
        <v>41464.934386574074</v>
      </c>
      <c r="T1231" s="12">
        <f t="shared" si="79"/>
        <v>41524.934386574074</v>
      </c>
    </row>
    <row r="1232" spans="1:20" ht="48" x14ac:dyDescent="0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>E1232/D1232</f>
        <v>1.091</v>
      </c>
      <c r="P1232" s="7">
        <f>E1232/L1232</f>
        <v>71.152173913043484</v>
      </c>
      <c r="Q1232" t="str">
        <f t="shared" si="76"/>
        <v>theater</v>
      </c>
      <c r="R1232" t="str">
        <f t="shared" si="77"/>
        <v>plays</v>
      </c>
      <c r="S1232" s="12">
        <f t="shared" si="78"/>
        <v>42323.562222222223</v>
      </c>
      <c r="T1232" s="12">
        <f t="shared" si="79"/>
        <v>42352</v>
      </c>
    </row>
    <row r="1233" spans="1:20" ht="48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>E1233/D1233</f>
        <v>1.0907407407407408</v>
      </c>
      <c r="P1233" s="7">
        <f>E1233/L1233</f>
        <v>89.242424242424249</v>
      </c>
      <c r="Q1233" t="str">
        <f t="shared" si="76"/>
        <v>photography</v>
      </c>
      <c r="R1233" t="str">
        <f t="shared" si="77"/>
        <v>photobooks</v>
      </c>
      <c r="S1233" s="12">
        <f t="shared" si="78"/>
        <v>42419.603703703702</v>
      </c>
      <c r="T1233" s="12">
        <f t="shared" si="79"/>
        <v>42449.562037037031</v>
      </c>
    </row>
    <row r="1234" spans="1:20" ht="48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>E1234/D1234</f>
        <v>1.0903333333333334</v>
      </c>
      <c r="P1234" s="7">
        <f>E1234/L1234</f>
        <v>57.385964912280699</v>
      </c>
      <c r="Q1234" t="str">
        <f t="shared" si="76"/>
        <v>theater</v>
      </c>
      <c r="R1234" t="str">
        <f t="shared" si="77"/>
        <v>plays</v>
      </c>
      <c r="S1234" s="12">
        <f t="shared" si="78"/>
        <v>42143.445219907408</v>
      </c>
      <c r="T1234" s="12">
        <f t="shared" si="79"/>
        <v>42173.445219907408</v>
      </c>
    </row>
    <row r="1235" spans="1:20" ht="48" x14ac:dyDescent="0.2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>E1235/D1235</f>
        <v>1.0900000000000001</v>
      </c>
      <c r="P1235" s="7">
        <f>E1235/L1235</f>
        <v>41.92307692307692</v>
      </c>
      <c r="Q1235" t="str">
        <f t="shared" si="76"/>
        <v>theater</v>
      </c>
      <c r="R1235" t="str">
        <f t="shared" si="77"/>
        <v>plays</v>
      </c>
      <c r="S1235" s="12">
        <f t="shared" si="78"/>
        <v>42162.729548611111</v>
      </c>
      <c r="T1235" s="12">
        <f t="shared" si="79"/>
        <v>42192.729548611111</v>
      </c>
    </row>
    <row r="1236" spans="1:20" ht="48" x14ac:dyDescent="0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>E1236/D1236</f>
        <v>1.0900000000000001</v>
      </c>
      <c r="P1236" s="7">
        <f>E1236/L1236</f>
        <v>36.333333333333336</v>
      </c>
      <c r="Q1236" t="str">
        <f t="shared" si="76"/>
        <v>theater</v>
      </c>
      <c r="R1236" t="str">
        <f t="shared" si="77"/>
        <v>plays</v>
      </c>
      <c r="S1236" s="12">
        <f t="shared" si="78"/>
        <v>41779.310034722221</v>
      </c>
      <c r="T1236" s="12">
        <f t="shared" si="79"/>
        <v>41805.666666666664</v>
      </c>
    </row>
    <row r="1237" spans="1:20" ht="48" x14ac:dyDescent="0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>E1237/D1237</f>
        <v>1.0900000000000001</v>
      </c>
      <c r="P1237" s="7">
        <f>E1237/L1237</f>
        <v>40.073529411764703</v>
      </c>
      <c r="Q1237" t="str">
        <f t="shared" si="76"/>
        <v>theater</v>
      </c>
      <c r="R1237" t="str">
        <f t="shared" si="77"/>
        <v>plays</v>
      </c>
      <c r="S1237" s="12">
        <f t="shared" si="78"/>
        <v>41491.79478009259</v>
      </c>
      <c r="T1237" s="12">
        <f t="shared" si="79"/>
        <v>41509.79478009259</v>
      </c>
    </row>
    <row r="1238" spans="1:20" ht="32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>E1238/D1238</f>
        <v>1.089324126984127</v>
      </c>
      <c r="P1238" s="7">
        <f>E1238/L1238</f>
        <v>56.344351395730705</v>
      </c>
      <c r="Q1238" t="str">
        <f t="shared" si="76"/>
        <v>film &amp; video</v>
      </c>
      <c r="R1238" t="str">
        <f t="shared" si="77"/>
        <v>documentary</v>
      </c>
      <c r="S1238" s="12">
        <f t="shared" si="78"/>
        <v>41709.463518518518</v>
      </c>
      <c r="T1238" s="12">
        <f t="shared" si="79"/>
        <v>41768.875</v>
      </c>
    </row>
    <row r="1239" spans="1:20" ht="48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>E1239/D1239</f>
        <v>1.0888888888888888</v>
      </c>
      <c r="P1239" s="7">
        <f>E1239/L1239</f>
        <v>75.384615384615387</v>
      </c>
      <c r="Q1239" t="str">
        <f t="shared" si="76"/>
        <v>music</v>
      </c>
      <c r="R1239" t="str">
        <f t="shared" si="77"/>
        <v>rock</v>
      </c>
      <c r="S1239" s="12">
        <f t="shared" si="78"/>
        <v>41382.096180555556</v>
      </c>
      <c r="T1239" s="12">
        <f t="shared" si="79"/>
        <v>41401.207638888889</v>
      </c>
    </row>
    <row r="1240" spans="1:20" ht="32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>E1240/D1240</f>
        <v>1.0888</v>
      </c>
      <c r="P1240" s="7">
        <f>E1240/L1240</f>
        <v>75.611111111111114</v>
      </c>
      <c r="Q1240" t="str">
        <f t="shared" si="76"/>
        <v>music</v>
      </c>
      <c r="R1240" t="str">
        <f t="shared" si="77"/>
        <v>classical music</v>
      </c>
      <c r="S1240" s="12">
        <f t="shared" si="78"/>
        <v>42093.860023148154</v>
      </c>
      <c r="T1240" s="12">
        <f t="shared" si="79"/>
        <v>42125.582638888889</v>
      </c>
    </row>
    <row r="1241" spans="1:20" ht="48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>E1241/D1241</f>
        <v>1.0883333333333334</v>
      </c>
      <c r="P1241" s="7">
        <f>E1241/L1241</f>
        <v>94.637681159420296</v>
      </c>
      <c r="Q1241" t="str">
        <f t="shared" si="76"/>
        <v>theater</v>
      </c>
      <c r="R1241" t="str">
        <f t="shared" si="77"/>
        <v>spaces</v>
      </c>
      <c r="S1241" s="12">
        <f t="shared" si="78"/>
        <v>42418.031180555554</v>
      </c>
      <c r="T1241" s="12">
        <f t="shared" si="79"/>
        <v>42477.989513888882</v>
      </c>
    </row>
    <row r="1242" spans="1:20" ht="48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>E1242/D1242</f>
        <v>1.0881428571428571</v>
      </c>
      <c r="P1242" s="7">
        <f>E1242/L1242</f>
        <v>65.102564102564102</v>
      </c>
      <c r="Q1242" t="str">
        <f t="shared" si="76"/>
        <v>theater</v>
      </c>
      <c r="R1242" t="str">
        <f t="shared" si="77"/>
        <v>plays</v>
      </c>
      <c r="S1242" s="12">
        <f t="shared" si="78"/>
        <v>42466.608310185184</v>
      </c>
      <c r="T1242" s="12">
        <f t="shared" si="79"/>
        <v>42496.608310185184</v>
      </c>
    </row>
    <row r="1243" spans="1:20" ht="32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>E1243/D1243</f>
        <v>1.0880768571428572</v>
      </c>
      <c r="P1243" s="7">
        <f>E1243/L1243</f>
        <v>66.346149825783982</v>
      </c>
      <c r="Q1243" t="str">
        <f t="shared" si="76"/>
        <v>film &amp; video</v>
      </c>
      <c r="R1243" t="str">
        <f t="shared" si="77"/>
        <v>television</v>
      </c>
      <c r="S1243" s="12">
        <f t="shared" si="78"/>
        <v>42229.820173611108</v>
      </c>
      <c r="T1243" s="12">
        <f t="shared" si="79"/>
        <v>42262.818750000006</v>
      </c>
    </row>
    <row r="1244" spans="1:20" ht="48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>E1244/D1244</f>
        <v>1.0880000000000001</v>
      </c>
      <c r="P1244" s="7">
        <f>E1244/L1244</f>
        <v>26.536585365853657</v>
      </c>
      <c r="Q1244" t="str">
        <f t="shared" si="76"/>
        <v>theater</v>
      </c>
      <c r="R1244" t="str">
        <f t="shared" si="77"/>
        <v>plays</v>
      </c>
      <c r="S1244" s="12">
        <f t="shared" si="78"/>
        <v>42135.810694444444</v>
      </c>
      <c r="T1244" s="12">
        <f t="shared" si="79"/>
        <v>42165.810694444444</v>
      </c>
    </row>
    <row r="1245" spans="1:20" ht="32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>E1245/D1245</f>
        <v>1.0878684000000001</v>
      </c>
      <c r="P1245" s="7">
        <f>E1245/L1245</f>
        <v>88.588631921824103</v>
      </c>
      <c r="Q1245" t="str">
        <f t="shared" si="76"/>
        <v>theater</v>
      </c>
      <c r="R1245" t="str">
        <f t="shared" si="77"/>
        <v>spaces</v>
      </c>
      <c r="S1245" s="12">
        <f t="shared" si="78"/>
        <v>41368.560289351852</v>
      </c>
      <c r="T1245" s="12">
        <f t="shared" si="79"/>
        <v>41398.560289351852</v>
      </c>
    </row>
    <row r="1246" spans="1:20" ht="32" x14ac:dyDescent="0.2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>E1246/D1246</f>
        <v>1.0874999999999999</v>
      </c>
      <c r="P1246" s="7">
        <f>E1246/L1246</f>
        <v>31.071428571428573</v>
      </c>
      <c r="Q1246" t="str">
        <f t="shared" si="76"/>
        <v>music</v>
      </c>
      <c r="R1246" t="str">
        <f t="shared" si="77"/>
        <v>rock</v>
      </c>
      <c r="S1246" s="12">
        <f t="shared" si="78"/>
        <v>41619.998310185183</v>
      </c>
      <c r="T1246" s="12">
        <f t="shared" si="79"/>
        <v>41629.197222222225</v>
      </c>
    </row>
    <row r="1247" spans="1:20" ht="48" x14ac:dyDescent="0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>E1247/D1247</f>
        <v>1.0874999999999999</v>
      </c>
      <c r="P1247" s="7">
        <f>E1247/L1247</f>
        <v>63.970588235294116</v>
      </c>
      <c r="Q1247" t="str">
        <f t="shared" si="76"/>
        <v>photography</v>
      </c>
      <c r="R1247" t="str">
        <f t="shared" si="77"/>
        <v>photobooks</v>
      </c>
      <c r="S1247" s="12">
        <f t="shared" si="78"/>
        <v>42710.876967592587</v>
      </c>
      <c r="T1247" s="12">
        <f t="shared" si="79"/>
        <v>42742.875</v>
      </c>
    </row>
    <row r="1248" spans="1:20" ht="48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>E1248/D1248</f>
        <v>1.0874800874800874</v>
      </c>
      <c r="P1248" s="7">
        <f>E1248/L1248</f>
        <v>40.547315436241611</v>
      </c>
      <c r="Q1248" t="str">
        <f t="shared" si="76"/>
        <v>music</v>
      </c>
      <c r="R1248" t="str">
        <f t="shared" si="77"/>
        <v>rock</v>
      </c>
      <c r="S1248" s="12">
        <f t="shared" si="78"/>
        <v>40833.200474537036</v>
      </c>
      <c r="T1248" s="12">
        <f t="shared" si="79"/>
        <v>40893.242141203707</v>
      </c>
    </row>
    <row r="1249" spans="1:20" ht="48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>E1249/D1249</f>
        <v>1.0871389999999999</v>
      </c>
      <c r="P1249" s="7">
        <f>E1249/L1249</f>
        <v>92.130423728813554</v>
      </c>
      <c r="Q1249" t="str">
        <f t="shared" si="76"/>
        <v>theater</v>
      </c>
      <c r="R1249" t="str">
        <f t="shared" si="77"/>
        <v>spaces</v>
      </c>
      <c r="S1249" s="12">
        <f t="shared" si="78"/>
        <v>41610.794421296298</v>
      </c>
      <c r="T1249" s="12">
        <f t="shared" si="79"/>
        <v>41637.332638888889</v>
      </c>
    </row>
    <row r="1250" spans="1:20" ht="48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>E1250/D1250</f>
        <v>1.0870406189555126</v>
      </c>
      <c r="P1250" s="7">
        <f>E1250/L1250</f>
        <v>34.408163265306122</v>
      </c>
      <c r="Q1250" t="str">
        <f t="shared" si="76"/>
        <v>theater</v>
      </c>
      <c r="R1250" t="str">
        <f t="shared" si="77"/>
        <v>plays</v>
      </c>
      <c r="S1250" s="12">
        <f t="shared" si="78"/>
        <v>42511.741944444439</v>
      </c>
      <c r="T1250" s="12">
        <f t="shared" si="79"/>
        <v>42523.916666666672</v>
      </c>
    </row>
    <row r="1251" spans="1:20" ht="48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>E1251/D1251</f>
        <v>1.0867285714285715</v>
      </c>
      <c r="P1251" s="7">
        <f>E1251/L1251</f>
        <v>29.258076923076924</v>
      </c>
      <c r="Q1251" t="str">
        <f t="shared" si="76"/>
        <v>theater</v>
      </c>
      <c r="R1251" t="str">
        <f t="shared" si="77"/>
        <v>plays</v>
      </c>
      <c r="S1251" s="12">
        <f t="shared" si="78"/>
        <v>42492.717233796298</v>
      </c>
      <c r="T1251" s="12">
        <f t="shared" si="79"/>
        <v>42522.717233796298</v>
      </c>
    </row>
    <row r="1252" spans="1:20" ht="48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>E1252/D1252</f>
        <v>1.0866</v>
      </c>
      <c r="P1252" s="7">
        <f>E1252/L1252</f>
        <v>61.044943820224717</v>
      </c>
      <c r="Q1252" t="str">
        <f t="shared" si="76"/>
        <v>music</v>
      </c>
      <c r="R1252" t="str">
        <f t="shared" si="77"/>
        <v>indie rock</v>
      </c>
      <c r="S1252" s="12">
        <f t="shared" si="78"/>
        <v>41696.817129629628</v>
      </c>
      <c r="T1252" s="12">
        <f t="shared" si="79"/>
        <v>41731.775462962964</v>
      </c>
    </row>
    <row r="1253" spans="1:20" ht="48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>E1253/D1253</f>
        <v>1.0865882352941176</v>
      </c>
      <c r="P1253" s="7">
        <f>E1253/L1253</f>
        <v>159.24137931034483</v>
      </c>
      <c r="Q1253" t="str">
        <f t="shared" si="76"/>
        <v>photography</v>
      </c>
      <c r="R1253" t="str">
        <f t="shared" si="77"/>
        <v>photobooks</v>
      </c>
      <c r="S1253" s="12">
        <f t="shared" si="78"/>
        <v>42619.466342592597</v>
      </c>
      <c r="T1253" s="12">
        <f t="shared" si="79"/>
        <v>42649.583333333328</v>
      </c>
    </row>
    <row r="1254" spans="1:20" ht="48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>E1254/D1254</f>
        <v>1.0864893617021276</v>
      </c>
      <c r="P1254" s="7">
        <f>E1254/L1254</f>
        <v>99.15533980582525</v>
      </c>
      <c r="Q1254" t="str">
        <f t="shared" si="76"/>
        <v>music</v>
      </c>
      <c r="R1254" t="str">
        <f t="shared" si="77"/>
        <v>rock</v>
      </c>
      <c r="S1254" s="12">
        <f t="shared" si="78"/>
        <v>42445.823055555549</v>
      </c>
      <c r="T1254" s="12">
        <f t="shared" si="79"/>
        <v>42476</v>
      </c>
    </row>
    <row r="1255" spans="1:20" ht="48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>E1255/D1255</f>
        <v>1.0861819426615318</v>
      </c>
      <c r="P1255" s="7">
        <f>E1255/L1255</f>
        <v>103.52394779771615</v>
      </c>
      <c r="Q1255" t="str">
        <f t="shared" si="76"/>
        <v>film &amp; video</v>
      </c>
      <c r="R1255" t="str">
        <f t="shared" si="77"/>
        <v>documentary</v>
      </c>
      <c r="S1255" s="12">
        <f t="shared" si="78"/>
        <v>42297.791886574079</v>
      </c>
      <c r="T1255" s="12">
        <f t="shared" si="79"/>
        <v>42327.833553240736</v>
      </c>
    </row>
    <row r="1256" spans="1:20" ht="48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>E1256/D1256</f>
        <v>1.0860666666666667</v>
      </c>
      <c r="P1256" s="7">
        <f>E1256/L1256</f>
        <v>139.23931623931625</v>
      </c>
      <c r="Q1256" t="str">
        <f t="shared" si="76"/>
        <v>theater</v>
      </c>
      <c r="R1256" t="str">
        <f t="shared" si="77"/>
        <v>plays</v>
      </c>
      <c r="S1256" s="12">
        <f t="shared" si="78"/>
        <v>42780.825706018513</v>
      </c>
      <c r="T1256" s="12">
        <f t="shared" si="79"/>
        <v>42810.784039351856</v>
      </c>
    </row>
    <row r="1257" spans="1:20" ht="48" x14ac:dyDescent="0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>E1257/D1257</f>
        <v>1.0860000000000001</v>
      </c>
      <c r="P1257" s="7">
        <f>E1257/L1257</f>
        <v>53.409836065573771</v>
      </c>
      <c r="Q1257" t="str">
        <f t="shared" si="76"/>
        <v>food</v>
      </c>
      <c r="R1257" t="str">
        <f t="shared" si="77"/>
        <v>small batch</v>
      </c>
      <c r="S1257" s="12">
        <f t="shared" si="78"/>
        <v>42485.754525462966</v>
      </c>
      <c r="T1257" s="12">
        <f t="shared" si="79"/>
        <v>42515.754525462966</v>
      </c>
    </row>
    <row r="1258" spans="1:20" ht="48" x14ac:dyDescent="0.2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>E1258/D1258</f>
        <v>1.0860000000000001</v>
      </c>
      <c r="P1258" s="7">
        <f>E1258/L1258</f>
        <v>54.3</v>
      </c>
      <c r="Q1258" t="str">
        <f t="shared" si="76"/>
        <v>theater</v>
      </c>
      <c r="R1258" t="str">
        <f t="shared" si="77"/>
        <v>plays</v>
      </c>
      <c r="S1258" s="12">
        <f t="shared" si="78"/>
        <v>41931.682939814818</v>
      </c>
      <c r="T1258" s="12">
        <f t="shared" si="79"/>
        <v>41961.724606481483</v>
      </c>
    </row>
    <row r="1259" spans="1:20" ht="32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>E1259/D1259</f>
        <v>1.0857142857142856</v>
      </c>
      <c r="P1259" s="7">
        <f>E1259/L1259</f>
        <v>44.186046511627907</v>
      </c>
      <c r="Q1259" t="str">
        <f t="shared" si="76"/>
        <v>theater</v>
      </c>
      <c r="R1259" t="str">
        <f t="shared" si="77"/>
        <v>plays</v>
      </c>
      <c r="S1259" s="12">
        <f t="shared" si="78"/>
        <v>42086.614942129629</v>
      </c>
      <c r="T1259" s="12">
        <f t="shared" si="79"/>
        <v>42117.290972222225</v>
      </c>
    </row>
    <row r="1260" spans="1:20" ht="48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>E1260/D1260</f>
        <v>1.0854949999999999</v>
      </c>
      <c r="P1260" s="7">
        <f>E1260/L1260</f>
        <v>30.152638888888887</v>
      </c>
      <c r="Q1260" t="str">
        <f t="shared" si="76"/>
        <v>theater</v>
      </c>
      <c r="R1260" t="str">
        <f t="shared" si="77"/>
        <v>plays</v>
      </c>
      <c r="S1260" s="12">
        <f t="shared" si="78"/>
        <v>41820.945613425924</v>
      </c>
      <c r="T1260" s="12">
        <f t="shared" si="79"/>
        <v>41850.945613425924</v>
      </c>
    </row>
    <row r="1261" spans="1:20" ht="32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>E1261/D1261</f>
        <v>1.085175</v>
      </c>
      <c r="P1261" s="7">
        <f>E1261/L1261</f>
        <v>28.937999999999999</v>
      </c>
      <c r="Q1261" t="str">
        <f t="shared" si="76"/>
        <v>publishing</v>
      </c>
      <c r="R1261" t="str">
        <f t="shared" si="77"/>
        <v>radio &amp; podcasts</v>
      </c>
      <c r="S1261" s="12">
        <f t="shared" si="78"/>
        <v>41344.662858796299</v>
      </c>
      <c r="T1261" s="12">
        <f t="shared" si="79"/>
        <v>41374.662858796299</v>
      </c>
    </row>
    <row r="1262" spans="1:20" ht="48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>E1262/D1262</f>
        <v>1.0851428571428572</v>
      </c>
      <c r="P1262" s="7">
        <f>E1262/L1262</f>
        <v>75.959999999999994</v>
      </c>
      <c r="Q1262" t="str">
        <f t="shared" si="76"/>
        <v>theater</v>
      </c>
      <c r="R1262" t="str">
        <f t="shared" si="77"/>
        <v>musical</v>
      </c>
      <c r="S1262" s="12">
        <f t="shared" si="78"/>
        <v>41954.850868055553</v>
      </c>
      <c r="T1262" s="12">
        <f t="shared" si="79"/>
        <v>41974.850868055553</v>
      </c>
    </row>
    <row r="1263" spans="1:20" ht="32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>E1263/D1263</f>
        <v>1.0850614285714286</v>
      </c>
      <c r="P1263" s="7">
        <f>E1263/L1263</f>
        <v>73.032980769230775</v>
      </c>
      <c r="Q1263" t="str">
        <f t="shared" si="76"/>
        <v>theater</v>
      </c>
      <c r="R1263" t="str">
        <f t="shared" si="77"/>
        <v>spaces</v>
      </c>
      <c r="S1263" s="12">
        <f t="shared" si="78"/>
        <v>41239.83625</v>
      </c>
      <c r="T1263" s="12">
        <f t="shared" si="79"/>
        <v>41269.83625</v>
      </c>
    </row>
    <row r="1264" spans="1:20" ht="48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>E1264/D1264</f>
        <v>1.085</v>
      </c>
      <c r="P1264" s="7">
        <f>E1264/L1264</f>
        <v>81.375</v>
      </c>
      <c r="Q1264" t="str">
        <f t="shared" si="76"/>
        <v>theater</v>
      </c>
      <c r="R1264" t="str">
        <f t="shared" si="77"/>
        <v>plays</v>
      </c>
      <c r="S1264" s="12">
        <f t="shared" si="78"/>
        <v>42500.041550925926</v>
      </c>
      <c r="T1264" s="12">
        <f t="shared" si="79"/>
        <v>42527.291666666672</v>
      </c>
    </row>
    <row r="1265" spans="1:20" ht="48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>E1265/D1265</f>
        <v>1.085</v>
      </c>
      <c r="P1265" s="7">
        <f>E1265/L1265</f>
        <v>135.625</v>
      </c>
      <c r="Q1265" t="str">
        <f t="shared" si="76"/>
        <v>theater</v>
      </c>
      <c r="R1265" t="str">
        <f t="shared" si="77"/>
        <v>plays</v>
      </c>
      <c r="S1265" s="12">
        <f t="shared" si="78"/>
        <v>42418.425983796296</v>
      </c>
      <c r="T1265" s="12">
        <f t="shared" si="79"/>
        <v>42478.384317129632</v>
      </c>
    </row>
    <row r="1266" spans="1:20" ht="16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>E1266/D1266</f>
        <v>1.0849703703703704</v>
      </c>
      <c r="P1266" s="7">
        <f>E1266/L1266</f>
        <v>61.029583333333335</v>
      </c>
      <c r="Q1266" t="str">
        <f t="shared" si="76"/>
        <v>music</v>
      </c>
      <c r="R1266" t="str">
        <f t="shared" si="77"/>
        <v>electronic music</v>
      </c>
      <c r="S1266" s="12">
        <f t="shared" si="78"/>
        <v>42514.666956018518</v>
      </c>
      <c r="T1266" s="12">
        <f t="shared" si="79"/>
        <v>42544.666956018518</v>
      </c>
    </row>
    <row r="1267" spans="1:20" ht="48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>E1267/D1267</f>
        <v>1.0846283333333333</v>
      </c>
      <c r="P1267" s="7">
        <f>E1267/L1267</f>
        <v>60.820280373831778</v>
      </c>
      <c r="Q1267" t="str">
        <f t="shared" si="76"/>
        <v>games</v>
      </c>
      <c r="R1267" t="str">
        <f t="shared" si="77"/>
        <v>tabletop games</v>
      </c>
      <c r="S1267" s="12">
        <f t="shared" si="78"/>
        <v>42381.79886574074</v>
      </c>
      <c r="T1267" s="12">
        <f t="shared" si="79"/>
        <v>42412.207638888889</v>
      </c>
    </row>
    <row r="1268" spans="1:20" ht="48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>E1268/D1268</f>
        <v>1.0843750000000001</v>
      </c>
      <c r="P1268" s="7">
        <f>E1268/L1268</f>
        <v>46.891891891891895</v>
      </c>
      <c r="Q1268" t="str">
        <f t="shared" si="76"/>
        <v>theater</v>
      </c>
      <c r="R1268" t="str">
        <f t="shared" si="77"/>
        <v>plays</v>
      </c>
      <c r="S1268" s="12">
        <f t="shared" si="78"/>
        <v>42115.889652777783</v>
      </c>
      <c r="T1268" s="12">
        <f t="shared" si="79"/>
        <v>42151.114583333328</v>
      </c>
    </row>
    <row r="1269" spans="1:20" ht="32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>E1269/D1269</f>
        <v>1.0842485875706214</v>
      </c>
      <c r="P1269" s="7">
        <f>E1269/L1269</f>
        <v>149.46417445482865</v>
      </c>
      <c r="Q1269" t="str">
        <f t="shared" si="76"/>
        <v>publishing</v>
      </c>
      <c r="R1269" t="str">
        <f t="shared" si="77"/>
        <v>radio &amp; podcasts</v>
      </c>
      <c r="S1269" s="12">
        <f t="shared" si="78"/>
        <v>41290.598483796297</v>
      </c>
      <c r="T1269" s="12">
        <f t="shared" si="79"/>
        <v>41320.598483796297</v>
      </c>
    </row>
    <row r="1270" spans="1:20" ht="48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>E1270/D1270</f>
        <v>1.084090909090909</v>
      </c>
      <c r="P1270" s="7">
        <f>E1270/L1270</f>
        <v>58.170731707317074</v>
      </c>
      <c r="Q1270" t="str">
        <f t="shared" si="76"/>
        <v>film &amp; video</v>
      </c>
      <c r="R1270" t="str">
        <f t="shared" si="77"/>
        <v>shorts</v>
      </c>
      <c r="S1270" s="12">
        <f t="shared" si="78"/>
        <v>41208.010196759256</v>
      </c>
      <c r="T1270" s="12">
        <f t="shared" si="79"/>
        <v>41228</v>
      </c>
    </row>
    <row r="1271" spans="1:20" ht="48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>E1271/D1271</f>
        <v>1.0840000000000001</v>
      </c>
      <c r="P1271" s="7">
        <f>E1271/L1271</f>
        <v>54.2</v>
      </c>
      <c r="Q1271" t="str">
        <f t="shared" si="76"/>
        <v>music</v>
      </c>
      <c r="R1271" t="str">
        <f t="shared" si="77"/>
        <v>indie rock</v>
      </c>
      <c r="S1271" s="12">
        <f t="shared" si="78"/>
        <v>41773.932534722226</v>
      </c>
      <c r="T1271" s="12">
        <f t="shared" si="79"/>
        <v>41811.207638888889</v>
      </c>
    </row>
    <row r="1272" spans="1:20" ht="48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>E1272/D1272</f>
        <v>1.08395</v>
      </c>
      <c r="P1272" s="7">
        <f>E1272/L1272</f>
        <v>65.298192771084331</v>
      </c>
      <c r="Q1272" t="str">
        <f t="shared" si="76"/>
        <v>film &amp; video</v>
      </c>
      <c r="R1272" t="str">
        <f t="shared" si="77"/>
        <v>documentary</v>
      </c>
      <c r="S1272" s="12">
        <f t="shared" si="78"/>
        <v>41193.032013888893</v>
      </c>
      <c r="T1272" s="12">
        <f t="shared" si="79"/>
        <v>41223.073680555557</v>
      </c>
    </row>
    <row r="1273" spans="1:20" ht="48" x14ac:dyDescent="0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>E1273/D1273</f>
        <v>1.0833333333333333</v>
      </c>
      <c r="P1273" s="7">
        <f>E1273/L1273</f>
        <v>81.25</v>
      </c>
      <c r="Q1273" t="str">
        <f t="shared" si="76"/>
        <v>theater</v>
      </c>
      <c r="R1273" t="str">
        <f t="shared" si="77"/>
        <v>plays</v>
      </c>
      <c r="S1273" s="12">
        <f t="shared" si="78"/>
        <v>42039.384571759263</v>
      </c>
      <c r="T1273" s="12">
        <f t="shared" si="79"/>
        <v>42052.583333333328</v>
      </c>
    </row>
    <row r="1274" spans="1:20" ht="48" x14ac:dyDescent="0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>E1274/D1274</f>
        <v>1.0833333333333333</v>
      </c>
      <c r="P1274" s="7">
        <f>E1274/L1274</f>
        <v>70.652173913043484</v>
      </c>
      <c r="Q1274" t="str">
        <f t="shared" si="76"/>
        <v>music</v>
      </c>
      <c r="R1274" t="str">
        <f t="shared" si="77"/>
        <v>indie rock</v>
      </c>
      <c r="S1274" s="12">
        <f t="shared" si="78"/>
        <v>41731.833124999997</v>
      </c>
      <c r="T1274" s="12">
        <f t="shared" si="79"/>
        <v>41763.290972222225</v>
      </c>
    </row>
    <row r="1275" spans="1:20" ht="16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>E1275/D1275</f>
        <v>1.0825925925925926</v>
      </c>
      <c r="P1275" s="7">
        <f>E1275/L1275</f>
        <v>83.51428571428572</v>
      </c>
      <c r="Q1275" t="str">
        <f t="shared" si="76"/>
        <v>theater</v>
      </c>
      <c r="R1275" t="str">
        <f t="shared" si="77"/>
        <v>plays</v>
      </c>
      <c r="S1275" s="12">
        <f t="shared" si="78"/>
        <v>42268.127696759257</v>
      </c>
      <c r="T1275" s="12">
        <f t="shared" si="79"/>
        <v>42288.083333333328</v>
      </c>
    </row>
    <row r="1276" spans="1:20" ht="48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>E1276/D1276</f>
        <v>1.0825</v>
      </c>
      <c r="P1276" s="7">
        <f>E1276/L1276</f>
        <v>30.928571428571427</v>
      </c>
      <c r="Q1276" t="str">
        <f t="shared" si="76"/>
        <v>theater</v>
      </c>
      <c r="R1276" t="str">
        <f t="shared" si="77"/>
        <v>plays</v>
      </c>
      <c r="S1276" s="12">
        <f t="shared" si="78"/>
        <v>41785.707708333335</v>
      </c>
      <c r="T1276" s="12">
        <f t="shared" si="79"/>
        <v>41815.707708333335</v>
      </c>
    </row>
    <row r="1277" spans="1:20" ht="48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>E1277/D1277</f>
        <v>1.082492</v>
      </c>
      <c r="P1277" s="7">
        <f>E1277/L1277</f>
        <v>48.325535714285714</v>
      </c>
      <c r="Q1277" t="str">
        <f t="shared" si="76"/>
        <v>music</v>
      </c>
      <c r="R1277" t="str">
        <f t="shared" si="77"/>
        <v>rock</v>
      </c>
      <c r="S1277" s="12">
        <f t="shared" si="78"/>
        <v>40638.092974537038</v>
      </c>
      <c r="T1277" s="12">
        <f t="shared" si="79"/>
        <v>40668.092974537038</v>
      </c>
    </row>
    <row r="1278" spans="1:20" ht="32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>E1278/D1278</f>
        <v>1.0823529411764705</v>
      </c>
      <c r="P1278" s="7">
        <f>E1278/L1278</f>
        <v>34.074074074074076</v>
      </c>
      <c r="Q1278" t="str">
        <f t="shared" si="76"/>
        <v>music</v>
      </c>
      <c r="R1278" t="str">
        <f t="shared" si="77"/>
        <v>rock</v>
      </c>
      <c r="S1278" s="12">
        <f t="shared" si="78"/>
        <v>41151.708321759259</v>
      </c>
      <c r="T1278" s="12">
        <f t="shared" si="79"/>
        <v>41177.165972222225</v>
      </c>
    </row>
    <row r="1279" spans="1:20" ht="48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>E1279/D1279</f>
        <v>1.0821333333333334</v>
      </c>
      <c r="P1279" s="7">
        <f>E1279/L1279</f>
        <v>90.177777777777777</v>
      </c>
      <c r="Q1279" t="str">
        <f t="shared" si="76"/>
        <v>technology</v>
      </c>
      <c r="R1279" t="str">
        <f t="shared" si="77"/>
        <v>hardware</v>
      </c>
      <c r="S1279" s="12">
        <f t="shared" si="78"/>
        <v>42138.684189814812</v>
      </c>
      <c r="T1279" s="12">
        <f t="shared" si="79"/>
        <v>42168.684189814812</v>
      </c>
    </row>
    <row r="1280" spans="1:20" ht="48" x14ac:dyDescent="0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>E1280/D1280</f>
        <v>1.0820000000000001</v>
      </c>
      <c r="P1280" s="7">
        <f>E1280/L1280</f>
        <v>47.456140350877192</v>
      </c>
      <c r="Q1280" t="str">
        <f t="shared" si="76"/>
        <v>theater</v>
      </c>
      <c r="R1280" t="str">
        <f t="shared" si="77"/>
        <v>plays</v>
      </c>
      <c r="S1280" s="12">
        <f t="shared" si="78"/>
        <v>41759.13962962963</v>
      </c>
      <c r="T1280" s="12">
        <f t="shared" si="79"/>
        <v>41791.165972222225</v>
      </c>
    </row>
    <row r="1281" spans="1:20" ht="48" x14ac:dyDescent="0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>E1281/D1281</f>
        <v>1.0820000000000001</v>
      </c>
      <c r="P1281" s="7">
        <f>E1281/L1281</f>
        <v>43.28</v>
      </c>
      <c r="Q1281" t="str">
        <f t="shared" si="76"/>
        <v>theater</v>
      </c>
      <c r="R1281" t="str">
        <f t="shared" si="77"/>
        <v>plays</v>
      </c>
      <c r="S1281" s="12">
        <f t="shared" si="78"/>
        <v>42016.832465277781</v>
      </c>
      <c r="T1281" s="12">
        <f t="shared" si="79"/>
        <v>42040.513888888891</v>
      </c>
    </row>
    <row r="1282" spans="1:20" ht="32" x14ac:dyDescent="0.2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>E1282/D1282</f>
        <v>1.0820000000000001</v>
      </c>
      <c r="P1282" s="7">
        <f>E1282/L1282</f>
        <v>94.912280701754383</v>
      </c>
      <c r="Q1282" t="str">
        <f t="shared" si="76"/>
        <v>theater</v>
      </c>
      <c r="R1282" t="str">
        <f t="shared" si="77"/>
        <v>musical</v>
      </c>
      <c r="S1282" s="12">
        <f t="shared" si="78"/>
        <v>42656.005173611105</v>
      </c>
      <c r="T1282" s="12">
        <f t="shared" si="79"/>
        <v>42689.088888888888</v>
      </c>
    </row>
    <row r="1283" spans="1:20" ht="48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>E1283/D1283</f>
        <v>1.0813333333333333</v>
      </c>
      <c r="P1283" s="7">
        <f>E1283/L1283</f>
        <v>46.609195402298852</v>
      </c>
      <c r="Q1283" t="str">
        <f t="shared" ref="Q1283:Q1346" si="80">LEFT(N1283, SEARCH("/",N1283)-1)</f>
        <v>theater</v>
      </c>
      <c r="R1283" t="str">
        <f t="shared" ref="R1283:R1346" si="81">RIGHT(N1283,LEN(N1283)-SEARCH("/",N1283,1))</f>
        <v>plays</v>
      </c>
      <c r="S1283" s="12">
        <f t="shared" ref="S1283:S1346" si="82">(((J1283/60)/60)/24)+DATE(1970,1,1)</f>
        <v>41884.056747685187</v>
      </c>
      <c r="T1283" s="12">
        <f t="shared" ref="T1283:T1346" si="83">(((I1283/60)/60)/24)+DATE(1970,1,1)</f>
        <v>41903.083333333336</v>
      </c>
    </row>
    <row r="1284" spans="1:20" ht="48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>E1284/D1284</f>
        <v>1.0811999999999999</v>
      </c>
      <c r="P1284" s="7">
        <f>E1284/L1284</f>
        <v>37.197247706422019</v>
      </c>
      <c r="Q1284" t="str">
        <f t="shared" si="80"/>
        <v>games</v>
      </c>
      <c r="R1284" t="str">
        <f t="shared" si="81"/>
        <v>tabletop games</v>
      </c>
      <c r="S1284" s="12">
        <f t="shared" si="82"/>
        <v>42452.666770833333</v>
      </c>
      <c r="T1284" s="12">
        <f t="shared" si="83"/>
        <v>42483</v>
      </c>
    </row>
    <row r="1285" spans="1:20" ht="48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>E1285/D1285</f>
        <v>1.0808333333333333</v>
      </c>
      <c r="P1285" s="7">
        <f>E1285/L1285</f>
        <v>72.865168539325836</v>
      </c>
      <c r="Q1285" t="str">
        <f t="shared" si="80"/>
        <v>film &amp; video</v>
      </c>
      <c r="R1285" t="str">
        <f t="shared" si="81"/>
        <v>documentary</v>
      </c>
      <c r="S1285" s="12">
        <f t="shared" si="82"/>
        <v>42093.760046296295</v>
      </c>
      <c r="T1285" s="12">
        <f t="shared" si="83"/>
        <v>42123.760046296295</v>
      </c>
    </row>
    <row r="1286" spans="1:20" ht="48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>E1286/D1286</f>
        <v>1.0804450000000001</v>
      </c>
      <c r="P1286" s="7">
        <f>E1286/L1286</f>
        <v>58.719836956521746</v>
      </c>
      <c r="Q1286" t="str">
        <f t="shared" si="80"/>
        <v>film &amp; video</v>
      </c>
      <c r="R1286" t="str">
        <f t="shared" si="81"/>
        <v>documentary</v>
      </c>
      <c r="S1286" s="12">
        <f t="shared" si="82"/>
        <v>40990.909259259257</v>
      </c>
      <c r="T1286" s="12">
        <f t="shared" si="83"/>
        <v>41026.897222222222</v>
      </c>
    </row>
    <row r="1287" spans="1:20" ht="32" x14ac:dyDescent="0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>E1287/D1287</f>
        <v>1.08</v>
      </c>
      <c r="P1287" s="7">
        <f>E1287/L1287</f>
        <v>33.75</v>
      </c>
      <c r="Q1287" t="str">
        <f t="shared" si="80"/>
        <v>music</v>
      </c>
      <c r="R1287" t="str">
        <f t="shared" si="81"/>
        <v>pop</v>
      </c>
      <c r="S1287" s="12">
        <f t="shared" si="82"/>
        <v>42006.02207175926</v>
      </c>
      <c r="T1287" s="12">
        <f t="shared" si="83"/>
        <v>42036.02207175926</v>
      </c>
    </row>
    <row r="1288" spans="1:20" ht="48" x14ac:dyDescent="0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>E1288/D1288</f>
        <v>1.08</v>
      </c>
      <c r="P1288" s="7">
        <f>E1288/L1288</f>
        <v>462.85714285714283</v>
      </c>
      <c r="Q1288" t="str">
        <f t="shared" si="80"/>
        <v>photography</v>
      </c>
      <c r="R1288" t="str">
        <f t="shared" si="81"/>
        <v>photobooks</v>
      </c>
      <c r="S1288" s="12">
        <f t="shared" si="82"/>
        <v>42420.74962962963</v>
      </c>
      <c r="T1288" s="12">
        <f t="shared" si="83"/>
        <v>42450.707962962959</v>
      </c>
    </row>
    <row r="1289" spans="1:20" ht="48" x14ac:dyDescent="0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>E1289/D1289</f>
        <v>1.08</v>
      </c>
      <c r="P1289" s="7">
        <f>E1289/L1289</f>
        <v>90</v>
      </c>
      <c r="Q1289" t="str">
        <f t="shared" si="80"/>
        <v>food</v>
      </c>
      <c r="R1289" t="str">
        <f t="shared" si="81"/>
        <v>small batch</v>
      </c>
      <c r="S1289" s="12">
        <f t="shared" si="82"/>
        <v>41943.142534722225</v>
      </c>
      <c r="T1289" s="12">
        <f t="shared" si="83"/>
        <v>41973.184201388889</v>
      </c>
    </row>
    <row r="1290" spans="1:20" ht="48" x14ac:dyDescent="0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>E1290/D1290</f>
        <v>1.08</v>
      </c>
      <c r="P1290" s="7">
        <f>E1290/L1290</f>
        <v>72.972972972972968</v>
      </c>
      <c r="Q1290" t="str">
        <f t="shared" si="80"/>
        <v>theater</v>
      </c>
      <c r="R1290" t="str">
        <f t="shared" si="81"/>
        <v>musical</v>
      </c>
      <c r="S1290" s="12">
        <f t="shared" si="82"/>
        <v>41775.636157407411</v>
      </c>
      <c r="T1290" s="12">
        <f t="shared" si="83"/>
        <v>41805.636157407411</v>
      </c>
    </row>
    <row r="1291" spans="1:20" ht="48" x14ac:dyDescent="0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>E1291/D1291</f>
        <v>1.08</v>
      </c>
      <c r="P1291" s="7">
        <f>E1291/L1291</f>
        <v>33.75</v>
      </c>
      <c r="Q1291" t="str">
        <f t="shared" si="80"/>
        <v>theater</v>
      </c>
      <c r="R1291" t="str">
        <f t="shared" si="81"/>
        <v>plays</v>
      </c>
      <c r="S1291" s="12">
        <f t="shared" si="82"/>
        <v>42788.565208333333</v>
      </c>
      <c r="T1291" s="12">
        <f t="shared" si="83"/>
        <v>42818.523541666669</v>
      </c>
    </row>
    <row r="1292" spans="1:20" ht="48" x14ac:dyDescent="0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>E1292/D1292</f>
        <v>1.08</v>
      </c>
      <c r="P1292" s="7">
        <f>E1292/L1292</f>
        <v>33.75</v>
      </c>
      <c r="Q1292" t="str">
        <f t="shared" si="80"/>
        <v>theater</v>
      </c>
      <c r="R1292" t="str">
        <f t="shared" si="81"/>
        <v>plays</v>
      </c>
      <c r="S1292" s="12">
        <f t="shared" si="82"/>
        <v>41990.585486111115</v>
      </c>
      <c r="T1292" s="12">
        <f t="shared" si="83"/>
        <v>42035.585486111115</v>
      </c>
    </row>
    <row r="1293" spans="1:20" ht="48" x14ac:dyDescent="0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>E1293/D1293</f>
        <v>1.08</v>
      </c>
      <c r="P1293" s="7">
        <f>E1293/L1293</f>
        <v>72</v>
      </c>
      <c r="Q1293" t="str">
        <f t="shared" si="80"/>
        <v>theater</v>
      </c>
      <c r="R1293" t="str">
        <f t="shared" si="81"/>
        <v>plays</v>
      </c>
      <c r="S1293" s="12">
        <f t="shared" si="82"/>
        <v>42479.465833333335</v>
      </c>
      <c r="T1293" s="12">
        <f t="shared" si="83"/>
        <v>42500.465833333335</v>
      </c>
    </row>
    <row r="1294" spans="1:20" ht="48" x14ac:dyDescent="0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>E1294/D1294</f>
        <v>1.08</v>
      </c>
      <c r="P1294" s="7">
        <f>E1294/L1294</f>
        <v>38.571428571428569</v>
      </c>
      <c r="Q1294" t="str">
        <f t="shared" si="80"/>
        <v>theater</v>
      </c>
      <c r="R1294" t="str">
        <f t="shared" si="81"/>
        <v>plays</v>
      </c>
      <c r="S1294" s="12">
        <f t="shared" si="82"/>
        <v>42571.626192129625</v>
      </c>
      <c r="T1294" s="12">
        <f t="shared" si="83"/>
        <v>42583.570138888885</v>
      </c>
    </row>
    <row r="1295" spans="1:20" ht="48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>E1295/D1295</f>
        <v>1.0794999999999999</v>
      </c>
      <c r="P1295" s="7">
        <f>E1295/L1295</f>
        <v>56.815789473684212</v>
      </c>
      <c r="Q1295" t="str">
        <f t="shared" si="80"/>
        <v>film &amp; video</v>
      </c>
      <c r="R1295" t="str">
        <f t="shared" si="81"/>
        <v>television</v>
      </c>
      <c r="S1295" s="12">
        <f t="shared" si="82"/>
        <v>42033.516898148147</v>
      </c>
      <c r="T1295" s="12">
        <f t="shared" si="83"/>
        <v>42064.5</v>
      </c>
    </row>
    <row r="1296" spans="1:20" ht="48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>E1296/D1296</f>
        <v>1.0791999999999999</v>
      </c>
      <c r="P1296" s="7">
        <f>E1296/L1296</f>
        <v>154.17142857142858</v>
      </c>
      <c r="Q1296" t="str">
        <f t="shared" si="80"/>
        <v>technology</v>
      </c>
      <c r="R1296" t="str">
        <f t="shared" si="81"/>
        <v>hardware</v>
      </c>
      <c r="S1296" s="12">
        <f t="shared" si="82"/>
        <v>42705.764513888891</v>
      </c>
      <c r="T1296" s="12">
        <f t="shared" si="83"/>
        <v>42735.764513888891</v>
      </c>
    </row>
    <row r="1297" spans="1:20" ht="48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>E1297/D1297</f>
        <v>1.0791200000000001</v>
      </c>
      <c r="P1297" s="7">
        <f>E1297/L1297</f>
        <v>145.04301075268816</v>
      </c>
      <c r="Q1297" t="str">
        <f t="shared" si="80"/>
        <v>film &amp; video</v>
      </c>
      <c r="R1297" t="str">
        <f t="shared" si="81"/>
        <v>documentary</v>
      </c>
      <c r="S1297" s="12">
        <f t="shared" si="82"/>
        <v>42473.57</v>
      </c>
      <c r="T1297" s="12">
        <f t="shared" si="83"/>
        <v>42503.57</v>
      </c>
    </row>
    <row r="1298" spans="1:20" ht="48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>E1298/D1298</f>
        <v>1.0789146666666667</v>
      </c>
      <c r="P1298" s="7">
        <f>E1298/L1298</f>
        <v>56.98492957746479</v>
      </c>
      <c r="Q1298" t="str">
        <f t="shared" si="80"/>
        <v>photography</v>
      </c>
      <c r="R1298" t="str">
        <f t="shared" si="81"/>
        <v>photobooks</v>
      </c>
      <c r="S1298" s="12">
        <f t="shared" si="82"/>
        <v>42606.347233796296</v>
      </c>
      <c r="T1298" s="12">
        <f t="shared" si="83"/>
        <v>42666.347233796296</v>
      </c>
    </row>
    <row r="1299" spans="1:20" ht="32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>E1299/D1299</f>
        <v>1.0788</v>
      </c>
      <c r="P1299" s="7">
        <f>E1299/L1299</f>
        <v>74.22935779816514</v>
      </c>
      <c r="Q1299" t="str">
        <f t="shared" si="80"/>
        <v>food</v>
      </c>
      <c r="R1299" t="str">
        <f t="shared" si="81"/>
        <v>small batch</v>
      </c>
      <c r="S1299" s="12">
        <f t="shared" si="82"/>
        <v>42187.125625000001</v>
      </c>
      <c r="T1299" s="12">
        <f t="shared" si="83"/>
        <v>42208.207638888889</v>
      </c>
    </row>
    <row r="1300" spans="1:20" ht="48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>E1300/D1300</f>
        <v>1.0787731249999999</v>
      </c>
      <c r="P1300" s="7">
        <f>E1300/L1300</f>
        <v>69.598266129032254</v>
      </c>
      <c r="Q1300" t="str">
        <f t="shared" si="80"/>
        <v>publishing</v>
      </c>
      <c r="R1300" t="str">
        <f t="shared" si="81"/>
        <v>radio &amp; podcasts</v>
      </c>
      <c r="S1300" s="12">
        <f t="shared" si="82"/>
        <v>42340.172060185185</v>
      </c>
      <c r="T1300" s="12">
        <f t="shared" si="83"/>
        <v>42381.208333333328</v>
      </c>
    </row>
    <row r="1301" spans="1:20" ht="48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>E1301/D1301</f>
        <v>1.0786666666666667</v>
      </c>
      <c r="P1301" s="7">
        <f>E1301/L1301</f>
        <v>40.962025316455694</v>
      </c>
      <c r="Q1301" t="str">
        <f t="shared" si="80"/>
        <v>music</v>
      </c>
      <c r="R1301" t="str">
        <f t="shared" si="81"/>
        <v>indie rock</v>
      </c>
      <c r="S1301" s="12">
        <f t="shared" si="82"/>
        <v>41716.632847222223</v>
      </c>
      <c r="T1301" s="12">
        <f t="shared" si="83"/>
        <v>41747.958333333336</v>
      </c>
    </row>
    <row r="1302" spans="1:20" ht="48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>E1302/D1302</f>
        <v>1.0786500000000001</v>
      </c>
      <c r="P1302" s="7">
        <f>E1302/L1302</f>
        <v>106.79702970297029</v>
      </c>
      <c r="Q1302" t="str">
        <f t="shared" si="80"/>
        <v>theater</v>
      </c>
      <c r="R1302" t="str">
        <f t="shared" si="81"/>
        <v>plays</v>
      </c>
      <c r="S1302" s="12">
        <f t="shared" si="82"/>
        <v>41933.291643518518</v>
      </c>
      <c r="T1302" s="12">
        <f t="shared" si="83"/>
        <v>41963.333310185189</v>
      </c>
    </row>
    <row r="1303" spans="1:20" ht="48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>E1303/D1303</f>
        <v>1.0783333333333334</v>
      </c>
      <c r="P1303" s="7">
        <f>E1303/L1303</f>
        <v>60.65625</v>
      </c>
      <c r="Q1303" t="str">
        <f t="shared" si="80"/>
        <v>music</v>
      </c>
      <c r="R1303" t="str">
        <f t="shared" si="81"/>
        <v>rock</v>
      </c>
      <c r="S1303" s="12">
        <f t="shared" si="82"/>
        <v>41325.525752314818</v>
      </c>
      <c r="T1303" s="12">
        <f t="shared" si="83"/>
        <v>41355.484085648146</v>
      </c>
    </row>
    <row r="1304" spans="1:20" ht="32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>E1304/D1304</f>
        <v>1.0780000000000001</v>
      </c>
      <c r="P1304" s="7">
        <f>E1304/L1304</f>
        <v>77</v>
      </c>
      <c r="Q1304" t="str">
        <f t="shared" si="80"/>
        <v>theater</v>
      </c>
      <c r="R1304" t="str">
        <f t="shared" si="81"/>
        <v>plays</v>
      </c>
      <c r="S1304" s="12">
        <f t="shared" si="82"/>
        <v>42402.889027777783</v>
      </c>
      <c r="T1304" s="12">
        <f t="shared" si="83"/>
        <v>42447.847361111111</v>
      </c>
    </row>
    <row r="1305" spans="1:20" ht="48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>E1305/D1305</f>
        <v>1.0778267254038179</v>
      </c>
      <c r="P1305" s="7">
        <f>E1305/L1305</f>
        <v>126.55172413793103</v>
      </c>
      <c r="Q1305" t="str">
        <f t="shared" si="80"/>
        <v>theater</v>
      </c>
      <c r="R1305" t="str">
        <f t="shared" si="81"/>
        <v>plays</v>
      </c>
      <c r="S1305" s="12">
        <f t="shared" si="82"/>
        <v>42157.591064814813</v>
      </c>
      <c r="T1305" s="12">
        <f t="shared" si="83"/>
        <v>42179.083333333328</v>
      </c>
    </row>
    <row r="1306" spans="1:20" ht="48" x14ac:dyDescent="0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>E1306/D1306</f>
        <v>1.0777777777777777</v>
      </c>
      <c r="P1306" s="7">
        <f>E1306/L1306</f>
        <v>112.79069767441861</v>
      </c>
      <c r="Q1306" t="str">
        <f t="shared" si="80"/>
        <v>photography</v>
      </c>
      <c r="R1306" t="str">
        <f t="shared" si="81"/>
        <v>photobooks</v>
      </c>
      <c r="S1306" s="12">
        <f t="shared" si="82"/>
        <v>42529.979108796295</v>
      </c>
      <c r="T1306" s="12">
        <f t="shared" si="83"/>
        <v>42550.979108796295</v>
      </c>
    </row>
    <row r="1307" spans="1:20" ht="48" x14ac:dyDescent="0.2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>E1307/D1307</f>
        <v>1.0777777777777777</v>
      </c>
      <c r="P1307" s="7">
        <f>E1307/L1307</f>
        <v>44.090909090909093</v>
      </c>
      <c r="Q1307" t="str">
        <f t="shared" si="80"/>
        <v>theater</v>
      </c>
      <c r="R1307" t="str">
        <f t="shared" si="81"/>
        <v>plays</v>
      </c>
      <c r="S1307" s="12">
        <f t="shared" si="82"/>
        <v>42746.261782407411</v>
      </c>
      <c r="T1307" s="12">
        <f t="shared" si="83"/>
        <v>42784.207638888889</v>
      </c>
    </row>
    <row r="1308" spans="1:20" ht="48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>E1308/D1308</f>
        <v>1.077758</v>
      </c>
      <c r="P1308" s="7">
        <f>E1308/L1308</f>
        <v>45.667711864406776</v>
      </c>
      <c r="Q1308" t="str">
        <f t="shared" si="80"/>
        <v>film &amp; video</v>
      </c>
      <c r="R1308" t="str">
        <f t="shared" si="81"/>
        <v>documentary</v>
      </c>
      <c r="S1308" s="12">
        <f t="shared" si="82"/>
        <v>40697.498449074075</v>
      </c>
      <c r="T1308" s="12">
        <f t="shared" si="83"/>
        <v>40727.498449074075</v>
      </c>
    </row>
    <row r="1309" spans="1:20" ht="48" x14ac:dyDescent="0.2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>E1309/D1309</f>
        <v>1.0774999999999999</v>
      </c>
      <c r="P1309" s="7">
        <f>E1309/L1309</f>
        <v>113.42105263157895</v>
      </c>
      <c r="Q1309" t="str">
        <f t="shared" si="80"/>
        <v>theater</v>
      </c>
      <c r="R1309" t="str">
        <f t="shared" si="81"/>
        <v>plays</v>
      </c>
      <c r="S1309" s="12">
        <f t="shared" si="82"/>
        <v>42171.034861111111</v>
      </c>
      <c r="T1309" s="12">
        <f t="shared" si="83"/>
        <v>42195.291666666672</v>
      </c>
    </row>
    <row r="1310" spans="1:20" ht="32" x14ac:dyDescent="0.2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>E1310/D1310</f>
        <v>1.0774999999999999</v>
      </c>
      <c r="P1310" s="7">
        <f>E1310/L1310</f>
        <v>88.865979381443296</v>
      </c>
      <c r="Q1310" t="str">
        <f t="shared" si="80"/>
        <v>theater</v>
      </c>
      <c r="R1310" t="str">
        <f t="shared" si="81"/>
        <v>spaces</v>
      </c>
      <c r="S1310" s="12">
        <f t="shared" si="82"/>
        <v>41957.756840277783</v>
      </c>
      <c r="T1310" s="12">
        <f t="shared" si="83"/>
        <v>41987.756840277783</v>
      </c>
    </row>
    <row r="1311" spans="1:20" ht="48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>E1311/D1311</f>
        <v>1.0773333333333333</v>
      </c>
      <c r="P1311" s="7">
        <f>E1311/L1311</f>
        <v>25.25</v>
      </c>
      <c r="Q1311" t="str">
        <f t="shared" si="80"/>
        <v>theater</v>
      </c>
      <c r="R1311" t="str">
        <f t="shared" si="81"/>
        <v>plays</v>
      </c>
      <c r="S1311" s="12">
        <f t="shared" si="82"/>
        <v>42103.399479166663</v>
      </c>
      <c r="T1311" s="12">
        <f t="shared" si="83"/>
        <v>42133.399479166663</v>
      </c>
    </row>
    <row r="1312" spans="1:20" ht="48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>E1312/D1312</f>
        <v>1.0773299999999999</v>
      </c>
      <c r="P1312" s="7">
        <f>E1312/L1312</f>
        <v>37.149310344827583</v>
      </c>
      <c r="Q1312" t="str">
        <f t="shared" si="80"/>
        <v>music</v>
      </c>
      <c r="R1312" t="str">
        <f t="shared" si="81"/>
        <v>indie rock</v>
      </c>
      <c r="S1312" s="12">
        <f t="shared" si="82"/>
        <v>41934.71056712963</v>
      </c>
      <c r="T1312" s="12">
        <f t="shared" si="83"/>
        <v>41955.752233796295</v>
      </c>
    </row>
    <row r="1313" spans="1:20" ht="48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>E1313/D1313</f>
        <v>1.0772727272727274</v>
      </c>
      <c r="P1313" s="7">
        <f>E1313/L1313</f>
        <v>79</v>
      </c>
      <c r="Q1313" t="str">
        <f t="shared" si="80"/>
        <v>theater</v>
      </c>
      <c r="R1313" t="str">
        <f t="shared" si="81"/>
        <v>plays</v>
      </c>
      <c r="S1313" s="12">
        <f t="shared" si="82"/>
        <v>41856.715069444443</v>
      </c>
      <c r="T1313" s="12">
        <f t="shared" si="83"/>
        <v>41877.715069444443</v>
      </c>
    </row>
    <row r="1314" spans="1:20" ht="48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>E1314/D1314</f>
        <v>1.0770464285714285</v>
      </c>
      <c r="P1314" s="7">
        <f>E1314/L1314</f>
        <v>86.163714285714292</v>
      </c>
      <c r="Q1314" t="str">
        <f t="shared" si="80"/>
        <v>film &amp; video</v>
      </c>
      <c r="R1314" t="str">
        <f t="shared" si="81"/>
        <v>documentary</v>
      </c>
      <c r="S1314" s="12">
        <f t="shared" si="82"/>
        <v>40638.162465277775</v>
      </c>
      <c r="T1314" s="12">
        <f t="shared" si="83"/>
        <v>40672.249305555553</v>
      </c>
    </row>
    <row r="1315" spans="1:20" ht="48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>E1315/D1315</f>
        <v>1.077</v>
      </c>
      <c r="P1315" s="7">
        <f>E1315/L1315</f>
        <v>41.961038961038959</v>
      </c>
      <c r="Q1315" t="str">
        <f t="shared" si="80"/>
        <v>music</v>
      </c>
      <c r="R1315" t="str">
        <f t="shared" si="81"/>
        <v>indie rock</v>
      </c>
      <c r="S1315" s="12">
        <f t="shared" si="82"/>
        <v>41593.082002314812</v>
      </c>
      <c r="T1315" s="12">
        <f t="shared" si="83"/>
        <v>41623.082002314812</v>
      </c>
    </row>
    <row r="1316" spans="1:20" ht="32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>E1316/D1316</f>
        <v>1.0765957446808512</v>
      </c>
      <c r="P1316" s="7">
        <f>E1316/L1316</f>
        <v>55.2</v>
      </c>
      <c r="Q1316" t="str">
        <f t="shared" si="80"/>
        <v>film &amp; video</v>
      </c>
      <c r="R1316" t="str">
        <f t="shared" si="81"/>
        <v>documentary</v>
      </c>
      <c r="S1316" s="12">
        <f t="shared" si="82"/>
        <v>41674.08494212963</v>
      </c>
      <c r="T1316" s="12">
        <f t="shared" si="83"/>
        <v>41704.08494212963</v>
      </c>
    </row>
    <row r="1317" spans="1:20" ht="48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>E1317/D1317</f>
        <v>1.0765274999999999</v>
      </c>
      <c r="P1317" s="7">
        <f>E1317/L1317</f>
        <v>74.243275862068955</v>
      </c>
      <c r="Q1317" t="str">
        <f t="shared" si="80"/>
        <v>theater</v>
      </c>
      <c r="R1317" t="str">
        <f t="shared" si="81"/>
        <v>musical</v>
      </c>
      <c r="S1317" s="12">
        <f t="shared" si="82"/>
        <v>41772.727893518517</v>
      </c>
      <c r="T1317" s="12">
        <f t="shared" si="83"/>
        <v>41802.727893518517</v>
      </c>
    </row>
    <row r="1318" spans="1:20" ht="48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>E1318/D1318</f>
        <v>1.0765217391304347</v>
      </c>
      <c r="P1318" s="7">
        <f>E1318/L1318</f>
        <v>65.15789473684211</v>
      </c>
      <c r="Q1318" t="str">
        <f t="shared" si="80"/>
        <v>music</v>
      </c>
      <c r="R1318" t="str">
        <f t="shared" si="81"/>
        <v>electronic music</v>
      </c>
      <c r="S1318" s="12">
        <f t="shared" si="82"/>
        <v>42016.641435185185</v>
      </c>
      <c r="T1318" s="12">
        <f t="shared" si="83"/>
        <v>42046.641435185185</v>
      </c>
    </row>
    <row r="1319" spans="1:20" ht="48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>E1319/D1319</f>
        <v>1.0763636363636364</v>
      </c>
      <c r="P1319" s="7">
        <f>E1319/L1319</f>
        <v>28.19047619047619</v>
      </c>
      <c r="Q1319" t="str">
        <f t="shared" si="80"/>
        <v>theater</v>
      </c>
      <c r="R1319" t="str">
        <f t="shared" si="81"/>
        <v>plays</v>
      </c>
      <c r="S1319" s="12">
        <f t="shared" si="82"/>
        <v>41858.355393518519</v>
      </c>
      <c r="T1319" s="12">
        <f t="shared" si="83"/>
        <v>41882.547222222223</v>
      </c>
    </row>
    <row r="1320" spans="1:20" ht="48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>E1320/D1320</f>
        <v>1.0763413333333334</v>
      </c>
      <c r="P1320" s="7">
        <f>E1320/L1320</f>
        <v>117.84759124087591</v>
      </c>
      <c r="Q1320" t="str">
        <f t="shared" si="80"/>
        <v>film &amp; video</v>
      </c>
      <c r="R1320" t="str">
        <f t="shared" si="81"/>
        <v>documentary</v>
      </c>
      <c r="S1320" s="12">
        <f t="shared" si="82"/>
        <v>41354.708460648151</v>
      </c>
      <c r="T1320" s="12">
        <f t="shared" si="83"/>
        <v>41399.708460648151</v>
      </c>
    </row>
    <row r="1321" spans="1:20" ht="48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>E1321/D1321</f>
        <v>1.0761100000000001</v>
      </c>
      <c r="P1321" s="7">
        <f>E1321/L1321</f>
        <v>76.865000000000009</v>
      </c>
      <c r="Q1321" t="str">
        <f t="shared" si="80"/>
        <v>film &amp; video</v>
      </c>
      <c r="R1321" t="str">
        <f t="shared" si="81"/>
        <v>television</v>
      </c>
      <c r="S1321" s="12">
        <f t="shared" si="82"/>
        <v>41932.819525462961</v>
      </c>
      <c r="T1321" s="12">
        <f t="shared" si="83"/>
        <v>41992.861192129625</v>
      </c>
    </row>
    <row r="1322" spans="1:20" ht="48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>E1322/D1322</f>
        <v>1.0760000000000001</v>
      </c>
      <c r="P1322" s="7">
        <f>E1322/L1322</f>
        <v>89.666666666666671</v>
      </c>
      <c r="Q1322" t="str">
        <f t="shared" si="80"/>
        <v>theater</v>
      </c>
      <c r="R1322" t="str">
        <f t="shared" si="81"/>
        <v>plays</v>
      </c>
      <c r="S1322" s="12">
        <f t="shared" si="82"/>
        <v>42183.231006944443</v>
      </c>
      <c r="T1322" s="12">
        <f t="shared" si="83"/>
        <v>42228.231006944443</v>
      </c>
    </row>
    <row r="1323" spans="1:20" ht="48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>E1323/D1323</f>
        <v>1.0755999999999999</v>
      </c>
      <c r="P1323" s="7">
        <f>E1323/L1323</f>
        <v>70.763157894736835</v>
      </c>
      <c r="Q1323" t="str">
        <f t="shared" si="80"/>
        <v>theater</v>
      </c>
      <c r="R1323" t="str">
        <f t="shared" si="81"/>
        <v>plays</v>
      </c>
      <c r="S1323" s="12">
        <f t="shared" si="82"/>
        <v>42545.478333333333</v>
      </c>
      <c r="T1323" s="12">
        <f t="shared" si="83"/>
        <v>42575.478333333333</v>
      </c>
    </row>
    <row r="1324" spans="1:20" ht="48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>E1324/D1324</f>
        <v>1.07538</v>
      </c>
      <c r="P1324" s="7">
        <f>E1324/L1324</f>
        <v>451.84033613445376</v>
      </c>
      <c r="Q1324" t="str">
        <f t="shared" si="80"/>
        <v>technology</v>
      </c>
      <c r="R1324" t="str">
        <f t="shared" si="81"/>
        <v>hardware</v>
      </c>
      <c r="S1324" s="12">
        <f t="shared" si="82"/>
        <v>42044.272847222222</v>
      </c>
      <c r="T1324" s="12">
        <f t="shared" si="83"/>
        <v>42104.231180555551</v>
      </c>
    </row>
    <row r="1325" spans="1:20" ht="48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>E1325/D1325</f>
        <v>1.0753333333333333</v>
      </c>
      <c r="P1325" s="7">
        <f>E1325/L1325</f>
        <v>45.436619718309856</v>
      </c>
      <c r="Q1325" t="str">
        <f t="shared" si="80"/>
        <v>music</v>
      </c>
      <c r="R1325" t="str">
        <f t="shared" si="81"/>
        <v>rock</v>
      </c>
      <c r="S1325" s="12">
        <f t="shared" si="82"/>
        <v>40996.994074074071</v>
      </c>
      <c r="T1325" s="12">
        <f t="shared" si="83"/>
        <v>41028.166666666664</v>
      </c>
    </row>
    <row r="1326" spans="1:20" ht="32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>E1326/D1326</f>
        <v>1.0752857142857142</v>
      </c>
      <c r="P1326" s="7">
        <f>E1326/L1326</f>
        <v>132.05263157894737</v>
      </c>
      <c r="Q1326" t="str">
        <f t="shared" si="80"/>
        <v>film &amp; video</v>
      </c>
      <c r="R1326" t="str">
        <f t="shared" si="81"/>
        <v>shorts</v>
      </c>
      <c r="S1326" s="12">
        <f t="shared" si="82"/>
        <v>41835.821226851855</v>
      </c>
      <c r="T1326" s="12">
        <f t="shared" si="83"/>
        <v>41862.249305555553</v>
      </c>
    </row>
    <row r="1327" spans="1:20" ht="48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>E1327/D1327</f>
        <v>1.0751999999999999</v>
      </c>
      <c r="P1327" s="7">
        <f>E1327/L1327</f>
        <v>76.8</v>
      </c>
      <c r="Q1327" t="str">
        <f t="shared" si="80"/>
        <v>theater</v>
      </c>
      <c r="R1327" t="str">
        <f t="shared" si="81"/>
        <v>plays</v>
      </c>
      <c r="S1327" s="12">
        <f t="shared" si="82"/>
        <v>42495.992800925931</v>
      </c>
      <c r="T1327" s="12">
        <f t="shared" si="83"/>
        <v>42552.958333333328</v>
      </c>
    </row>
    <row r="1328" spans="1:20" ht="48" x14ac:dyDescent="0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>E1328/D1328</f>
        <v>1.075</v>
      </c>
      <c r="P1328" s="7">
        <f>E1328/L1328</f>
        <v>47.777777777777779</v>
      </c>
      <c r="Q1328" t="str">
        <f t="shared" si="80"/>
        <v>food</v>
      </c>
      <c r="R1328" t="str">
        <f t="shared" si="81"/>
        <v>small batch</v>
      </c>
      <c r="S1328" s="12">
        <f t="shared" si="82"/>
        <v>42607.316122685181</v>
      </c>
      <c r="T1328" s="12">
        <f t="shared" si="83"/>
        <v>42613.233333333337</v>
      </c>
    </row>
    <row r="1329" spans="1:20" ht="48" x14ac:dyDescent="0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>E1329/D1329</f>
        <v>1.075</v>
      </c>
      <c r="P1329" s="7">
        <f>E1329/L1329</f>
        <v>76.785714285714292</v>
      </c>
      <c r="Q1329" t="str">
        <f t="shared" si="80"/>
        <v>theater</v>
      </c>
      <c r="R1329" t="str">
        <f t="shared" si="81"/>
        <v>spaces</v>
      </c>
      <c r="S1329" s="12">
        <f t="shared" si="82"/>
        <v>42177.791909722218</v>
      </c>
      <c r="T1329" s="12">
        <f t="shared" si="83"/>
        <v>42181.958333333328</v>
      </c>
    </row>
    <row r="1330" spans="1:20" ht="48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>E1330/D1330</f>
        <v>1.0742857142857143</v>
      </c>
      <c r="P1330" s="7">
        <f>E1330/L1330</f>
        <v>62.666666666666664</v>
      </c>
      <c r="Q1330" t="str">
        <f t="shared" si="80"/>
        <v>theater</v>
      </c>
      <c r="R1330" t="str">
        <f t="shared" si="81"/>
        <v>plays</v>
      </c>
      <c r="S1330" s="12">
        <f t="shared" si="82"/>
        <v>42490.133877314816</v>
      </c>
      <c r="T1330" s="12">
        <f t="shared" si="83"/>
        <v>42527.083333333328</v>
      </c>
    </row>
    <row r="1331" spans="1:20" ht="48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>E1331/D1331</f>
        <v>1.0742157000000001</v>
      </c>
      <c r="P1331" s="7">
        <f>E1331/L1331</f>
        <v>60.965703745743475</v>
      </c>
      <c r="Q1331" t="str">
        <f t="shared" si="80"/>
        <v>technology</v>
      </c>
      <c r="R1331" t="str">
        <f t="shared" si="81"/>
        <v>space exploration</v>
      </c>
      <c r="S1331" s="12">
        <f t="shared" si="82"/>
        <v>42508.541550925926</v>
      </c>
      <c r="T1331" s="12">
        <f t="shared" si="83"/>
        <v>42538.541550925926</v>
      </c>
    </row>
    <row r="1332" spans="1:20" ht="48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>E1332/D1332</f>
        <v>1.074090909090909</v>
      </c>
      <c r="P1332" s="7">
        <f>E1332/L1332</f>
        <v>39.383333333333333</v>
      </c>
      <c r="Q1332" t="str">
        <f t="shared" si="80"/>
        <v>film &amp; video</v>
      </c>
      <c r="R1332" t="str">
        <f t="shared" si="81"/>
        <v>shorts</v>
      </c>
      <c r="S1332" s="12">
        <f t="shared" si="82"/>
        <v>42485.724768518514</v>
      </c>
      <c r="T1332" s="12">
        <f t="shared" si="83"/>
        <v>42504</v>
      </c>
    </row>
    <row r="1333" spans="1:20" ht="32" x14ac:dyDescent="0.2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>E1333/D1333</f>
        <v>1.0740000000000001</v>
      </c>
      <c r="P1333" s="7">
        <f>E1333/L1333</f>
        <v>97.63636363636364</v>
      </c>
      <c r="Q1333" t="str">
        <f t="shared" si="80"/>
        <v>film &amp; video</v>
      </c>
      <c r="R1333" t="str">
        <f t="shared" si="81"/>
        <v>documentary</v>
      </c>
      <c r="S1333" s="12">
        <f t="shared" si="82"/>
        <v>41017.885462962964</v>
      </c>
      <c r="T1333" s="12">
        <f t="shared" si="83"/>
        <v>41067.621527777781</v>
      </c>
    </row>
    <row r="1334" spans="1:20" ht="48" x14ac:dyDescent="0.2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>E1334/D1334</f>
        <v>1.0740000000000001</v>
      </c>
      <c r="P1334" s="7">
        <f>E1334/L1334</f>
        <v>169.57894736842104</v>
      </c>
      <c r="Q1334" t="str">
        <f t="shared" si="80"/>
        <v>publishing</v>
      </c>
      <c r="R1334" t="str">
        <f t="shared" si="81"/>
        <v>nonfiction</v>
      </c>
      <c r="S1334" s="12">
        <f t="shared" si="82"/>
        <v>42162.146782407406</v>
      </c>
      <c r="T1334" s="12">
        <f t="shared" si="83"/>
        <v>42176.146782407406</v>
      </c>
    </row>
    <row r="1335" spans="1:20" ht="48" x14ac:dyDescent="0.2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>E1335/D1335</f>
        <v>1.0740000000000001</v>
      </c>
      <c r="P1335" s="7">
        <f>E1335/L1335</f>
        <v>108.48484848484848</v>
      </c>
      <c r="Q1335" t="str">
        <f t="shared" si="80"/>
        <v>music</v>
      </c>
      <c r="R1335" t="str">
        <f t="shared" si="81"/>
        <v>electronic music</v>
      </c>
      <c r="S1335" s="12">
        <f t="shared" si="82"/>
        <v>42324.764004629629</v>
      </c>
      <c r="T1335" s="12">
        <f t="shared" si="83"/>
        <v>42354.764004629629</v>
      </c>
    </row>
    <row r="1336" spans="1:20" ht="48" x14ac:dyDescent="0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>E1336/D1336</f>
        <v>1.0740000000000001</v>
      </c>
      <c r="P1336" s="7">
        <f>E1336/L1336</f>
        <v>64.44</v>
      </c>
      <c r="Q1336" t="str">
        <f t="shared" si="80"/>
        <v>music</v>
      </c>
      <c r="R1336" t="str">
        <f t="shared" si="81"/>
        <v>rock</v>
      </c>
      <c r="S1336" s="12">
        <f t="shared" si="82"/>
        <v>41571.998379629629</v>
      </c>
      <c r="T1336" s="12">
        <f t="shared" si="83"/>
        <v>41614.973611111112</v>
      </c>
    </row>
    <row r="1337" spans="1:20" ht="48" x14ac:dyDescent="0.2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>E1337/D1337</f>
        <v>1.0740000000000001</v>
      </c>
      <c r="P1337" s="7">
        <f>E1337/L1337</f>
        <v>204.57142857142858</v>
      </c>
      <c r="Q1337" t="str">
        <f t="shared" si="80"/>
        <v>theater</v>
      </c>
      <c r="R1337" t="str">
        <f t="shared" si="81"/>
        <v>plays</v>
      </c>
      <c r="S1337" s="12">
        <f t="shared" si="82"/>
        <v>42611.801412037035</v>
      </c>
      <c r="T1337" s="12">
        <f t="shared" si="83"/>
        <v>42627.791666666672</v>
      </c>
    </row>
    <row r="1338" spans="1:20" ht="48" x14ac:dyDescent="0.2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>E1338/D1338</f>
        <v>1.0740000000000001</v>
      </c>
      <c r="P1338" s="7">
        <f>E1338/L1338</f>
        <v>35.799999999999997</v>
      </c>
      <c r="Q1338" t="str">
        <f t="shared" si="80"/>
        <v>theater</v>
      </c>
      <c r="R1338" t="str">
        <f t="shared" si="81"/>
        <v>plays</v>
      </c>
      <c r="S1338" s="12">
        <f t="shared" si="82"/>
        <v>41914.100289351853</v>
      </c>
      <c r="T1338" s="12">
        <f t="shared" si="83"/>
        <v>41928.165972222225</v>
      </c>
    </row>
    <row r="1339" spans="1:20" ht="48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>E1339/D1339</f>
        <v>1.0736666666666668</v>
      </c>
      <c r="P1339" s="7">
        <f>E1339/L1339</f>
        <v>134.20833333333334</v>
      </c>
      <c r="Q1339" t="str">
        <f t="shared" si="80"/>
        <v>music</v>
      </c>
      <c r="R1339" t="str">
        <f t="shared" si="81"/>
        <v>rock</v>
      </c>
      <c r="S1339" s="12">
        <f t="shared" si="82"/>
        <v>40691.788055555553</v>
      </c>
      <c r="T1339" s="12">
        <f t="shared" si="83"/>
        <v>40755.290972222225</v>
      </c>
    </row>
    <row r="1340" spans="1:20" ht="48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>E1340/D1340</f>
        <v>1.0734999999999999</v>
      </c>
      <c r="P1340" s="7">
        <f>E1340/L1340</f>
        <v>61.342857142857142</v>
      </c>
      <c r="Q1340" t="str">
        <f t="shared" si="80"/>
        <v>music</v>
      </c>
      <c r="R1340" t="str">
        <f t="shared" si="81"/>
        <v>classical music</v>
      </c>
      <c r="S1340" s="12">
        <f t="shared" si="82"/>
        <v>41026.655011574076</v>
      </c>
      <c r="T1340" s="12">
        <f t="shared" si="83"/>
        <v>41057.655011574076</v>
      </c>
    </row>
    <row r="1341" spans="1:20" ht="48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>E1341/D1341</f>
        <v>1.0731250000000001</v>
      </c>
      <c r="P1341" s="7">
        <f>E1341/L1341</f>
        <v>89.895287958115176</v>
      </c>
      <c r="Q1341" t="str">
        <f t="shared" si="80"/>
        <v>music</v>
      </c>
      <c r="R1341" t="str">
        <f t="shared" si="81"/>
        <v>indie rock</v>
      </c>
      <c r="S1341" s="12">
        <f t="shared" si="82"/>
        <v>41135.175694444442</v>
      </c>
      <c r="T1341" s="12">
        <f t="shared" si="83"/>
        <v>41162.163194444445</v>
      </c>
    </row>
    <row r="1342" spans="1:20" ht="48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>E1342/D1342</f>
        <v>1.073</v>
      </c>
      <c r="P1342" s="7">
        <f>E1342/L1342</f>
        <v>88.191780821917803</v>
      </c>
      <c r="Q1342" t="str">
        <f t="shared" si="80"/>
        <v>music</v>
      </c>
      <c r="R1342" t="str">
        <f t="shared" si="81"/>
        <v>rock</v>
      </c>
      <c r="S1342" s="12">
        <f t="shared" si="82"/>
        <v>42018.99863425926</v>
      </c>
      <c r="T1342" s="12">
        <f t="shared" si="83"/>
        <v>42048.99863425926</v>
      </c>
    </row>
    <row r="1343" spans="1:20" ht="32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>E1343/D1343</f>
        <v>1.0726249999999999</v>
      </c>
      <c r="P1343" s="7">
        <f>E1343/L1343</f>
        <v>49.316091954022987</v>
      </c>
      <c r="Q1343" t="str">
        <f t="shared" si="80"/>
        <v>film &amp; video</v>
      </c>
      <c r="R1343" t="str">
        <f t="shared" si="81"/>
        <v>television</v>
      </c>
      <c r="S1343" s="12">
        <f t="shared" si="82"/>
        <v>42149.548888888887</v>
      </c>
      <c r="T1343" s="12">
        <f t="shared" si="83"/>
        <v>42163.666666666672</v>
      </c>
    </row>
    <row r="1344" spans="1:20" ht="48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>E1344/D1344</f>
        <v>1.072505</v>
      </c>
      <c r="P1344" s="7">
        <f>E1344/L1344</f>
        <v>46.630652173913049</v>
      </c>
      <c r="Q1344" t="str">
        <f t="shared" si="80"/>
        <v>music</v>
      </c>
      <c r="R1344" t="str">
        <f t="shared" si="81"/>
        <v>rock</v>
      </c>
      <c r="S1344" s="12">
        <f t="shared" si="82"/>
        <v>40987.697638888887</v>
      </c>
      <c r="T1344" s="12">
        <f t="shared" si="83"/>
        <v>41017.697638888887</v>
      </c>
    </row>
    <row r="1345" spans="1:20" ht="48" x14ac:dyDescent="0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>E1345/D1345</f>
        <v>1.0725</v>
      </c>
      <c r="P1345" s="7">
        <f>E1345/L1345</f>
        <v>273.82978723404256</v>
      </c>
      <c r="Q1345" t="str">
        <f t="shared" si="80"/>
        <v>film &amp; video</v>
      </c>
      <c r="R1345" t="str">
        <f t="shared" si="81"/>
        <v>shorts</v>
      </c>
      <c r="S1345" s="12">
        <f t="shared" si="82"/>
        <v>41583.083981481483</v>
      </c>
      <c r="T1345" s="12">
        <f t="shared" si="83"/>
        <v>41618.083981481483</v>
      </c>
    </row>
    <row r="1346" spans="1:20" ht="48" x14ac:dyDescent="0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>E1346/D1346</f>
        <v>1.0725</v>
      </c>
      <c r="P1346" s="7">
        <f>E1346/L1346</f>
        <v>107.25</v>
      </c>
      <c r="Q1346" t="str">
        <f t="shared" si="80"/>
        <v>theater</v>
      </c>
      <c r="R1346" t="str">
        <f t="shared" si="81"/>
        <v>plays</v>
      </c>
      <c r="S1346" s="12">
        <f t="shared" si="82"/>
        <v>42284.69694444444</v>
      </c>
      <c r="T1346" s="12">
        <f t="shared" si="83"/>
        <v>42301.165972222225</v>
      </c>
    </row>
    <row r="1347" spans="1:20" ht="48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>E1347/D1347</f>
        <v>1.0724974999999999</v>
      </c>
      <c r="P1347" s="7">
        <f>E1347/L1347</f>
        <v>52.962839506172834</v>
      </c>
      <c r="Q1347" t="str">
        <f t="shared" ref="Q1347:Q1410" si="84">LEFT(N1347, SEARCH("/",N1347)-1)</f>
        <v>music</v>
      </c>
      <c r="R1347" t="str">
        <f t="shared" ref="R1347:R1410" si="85">RIGHT(N1347,LEN(N1347)-SEARCH("/",N1347,1))</f>
        <v>classical music</v>
      </c>
      <c r="S1347" s="12">
        <f t="shared" ref="S1347:S1410" si="86">(((J1347/60)/60)/24)+DATE(1970,1,1)</f>
        <v>42217.834525462968</v>
      </c>
      <c r="T1347" s="12">
        <f t="shared" ref="T1347:T1410" si="87">(((I1347/60)/60)/24)+DATE(1970,1,1)</f>
        <v>42236.458333333328</v>
      </c>
    </row>
    <row r="1348" spans="1:20" ht="48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>E1348/D1348</f>
        <v>1.0724</v>
      </c>
      <c r="P1348" s="7">
        <f>E1348/L1348</f>
        <v>81.242424242424249</v>
      </c>
      <c r="Q1348" t="str">
        <f t="shared" si="84"/>
        <v>theater</v>
      </c>
      <c r="R1348" t="str">
        <f t="shared" si="85"/>
        <v>musical</v>
      </c>
      <c r="S1348" s="12">
        <f t="shared" si="86"/>
        <v>41982.773356481484</v>
      </c>
      <c r="T1348" s="12">
        <f t="shared" si="87"/>
        <v>42022.773356481484</v>
      </c>
    </row>
    <row r="1349" spans="1:20" ht="32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>E1349/D1349</f>
        <v>1.0721700000000001</v>
      </c>
      <c r="P1349" s="7">
        <f>E1349/L1349</f>
        <v>36.97137931034483</v>
      </c>
      <c r="Q1349" t="str">
        <f t="shared" si="84"/>
        <v>music</v>
      </c>
      <c r="R1349" t="str">
        <f t="shared" si="85"/>
        <v>indie rock</v>
      </c>
      <c r="S1349" s="12">
        <f t="shared" si="86"/>
        <v>41174.154178240737</v>
      </c>
      <c r="T1349" s="12">
        <f t="shared" si="87"/>
        <v>41210.208333333336</v>
      </c>
    </row>
    <row r="1350" spans="1:20" ht="48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>E1350/D1350</f>
        <v>1.0721428571428571</v>
      </c>
      <c r="P1350" s="7">
        <f>E1350/L1350</f>
        <v>58.6328125</v>
      </c>
      <c r="Q1350" t="str">
        <f t="shared" si="84"/>
        <v>games</v>
      </c>
      <c r="R1350" t="str">
        <f t="shared" si="85"/>
        <v>tabletop games</v>
      </c>
      <c r="S1350" s="12">
        <f t="shared" si="86"/>
        <v>42688.875902777778</v>
      </c>
      <c r="T1350" s="12">
        <f t="shared" si="87"/>
        <v>42718.875902777778</v>
      </c>
    </row>
    <row r="1351" spans="1:20" ht="48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>E1351/D1351</f>
        <v>1.0720930232558139</v>
      </c>
      <c r="P1351" s="7">
        <f>E1351/L1351</f>
        <v>100.21739130434783</v>
      </c>
      <c r="Q1351" t="str">
        <f t="shared" si="84"/>
        <v>theater</v>
      </c>
      <c r="R1351" t="str">
        <f t="shared" si="85"/>
        <v>plays</v>
      </c>
      <c r="S1351" s="12">
        <f t="shared" si="86"/>
        <v>41791.993414351848</v>
      </c>
      <c r="T1351" s="12">
        <f t="shared" si="87"/>
        <v>41821.993414351848</v>
      </c>
    </row>
    <row r="1352" spans="1:20" ht="32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>E1352/D1352</f>
        <v>1.071842</v>
      </c>
      <c r="P1352" s="7">
        <f>E1352/L1352</f>
        <v>68.707820512820518</v>
      </c>
      <c r="Q1352" t="str">
        <f t="shared" si="84"/>
        <v>music</v>
      </c>
      <c r="R1352" t="str">
        <f t="shared" si="85"/>
        <v>rock</v>
      </c>
      <c r="S1352" s="12">
        <f t="shared" si="86"/>
        <v>42279.669768518521</v>
      </c>
      <c r="T1352" s="12">
        <f t="shared" si="87"/>
        <v>42321.711435185185</v>
      </c>
    </row>
    <row r="1353" spans="1:20" ht="48" x14ac:dyDescent="0.2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>E1353/D1353</f>
        <v>1.071</v>
      </c>
      <c r="P1353" s="7">
        <f>E1353/L1353</f>
        <v>73.356164383561648</v>
      </c>
      <c r="Q1353" t="str">
        <f t="shared" si="84"/>
        <v>music</v>
      </c>
      <c r="R1353" t="str">
        <f t="shared" si="85"/>
        <v>rock</v>
      </c>
      <c r="S1353" s="12">
        <f t="shared" si="86"/>
        <v>42703.214409722219</v>
      </c>
      <c r="T1353" s="12">
        <f t="shared" si="87"/>
        <v>42733.214409722219</v>
      </c>
    </row>
    <row r="1354" spans="1:20" ht="64" x14ac:dyDescent="0.2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>E1354/D1354</f>
        <v>1.071</v>
      </c>
      <c r="P1354" s="7">
        <f>E1354/L1354</f>
        <v>31.970149253731343</v>
      </c>
      <c r="Q1354" t="str">
        <f t="shared" si="84"/>
        <v>theater</v>
      </c>
      <c r="R1354" t="str">
        <f t="shared" si="85"/>
        <v>plays</v>
      </c>
      <c r="S1354" s="12">
        <f t="shared" si="86"/>
        <v>41796.422326388885</v>
      </c>
      <c r="T1354" s="12">
        <f t="shared" si="87"/>
        <v>41826.422326388885</v>
      </c>
    </row>
    <row r="1355" spans="1:20" ht="48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>E1355/D1355</f>
        <v>1.0708672667523933</v>
      </c>
      <c r="P1355" s="7">
        <f>E1355/L1355</f>
        <v>107.07142857142857</v>
      </c>
      <c r="Q1355" t="str">
        <f t="shared" si="84"/>
        <v>music</v>
      </c>
      <c r="R1355" t="str">
        <f t="shared" si="85"/>
        <v>rock</v>
      </c>
      <c r="S1355" s="12">
        <f t="shared" si="86"/>
        <v>42101.758587962962</v>
      </c>
      <c r="T1355" s="12">
        <f t="shared" si="87"/>
        <v>42131.758587962962</v>
      </c>
    </row>
    <row r="1356" spans="1:20" ht="48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>E1356/D1356</f>
        <v>1.0705</v>
      </c>
      <c r="P1356" s="7">
        <f>E1356/L1356</f>
        <v>125.94117647058823</v>
      </c>
      <c r="Q1356" t="str">
        <f t="shared" si="84"/>
        <v>technology</v>
      </c>
      <c r="R1356" t="str">
        <f t="shared" si="85"/>
        <v>wearables</v>
      </c>
      <c r="S1356" s="12">
        <f t="shared" si="86"/>
        <v>42416.767928240741</v>
      </c>
      <c r="T1356" s="12">
        <f t="shared" si="87"/>
        <v>42446.726261574076</v>
      </c>
    </row>
    <row r="1357" spans="1:20" ht="48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>E1357/D1357</f>
        <v>1.0704545454545455</v>
      </c>
      <c r="P1357" s="7">
        <f>E1357/L1357</f>
        <v>53.522727272727273</v>
      </c>
      <c r="Q1357" t="str">
        <f t="shared" si="84"/>
        <v>music</v>
      </c>
      <c r="R1357" t="str">
        <f t="shared" si="85"/>
        <v>indie rock</v>
      </c>
      <c r="S1357" s="12">
        <f t="shared" si="86"/>
        <v>41270.21497685185</v>
      </c>
      <c r="T1357" s="12">
        <f t="shared" si="87"/>
        <v>41300.21497685185</v>
      </c>
    </row>
    <row r="1358" spans="1:20" ht="48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>E1358/D1358</f>
        <v>1.0702857142857143</v>
      </c>
      <c r="P1358" s="7">
        <f>E1358/L1358</f>
        <v>59.460317460317462</v>
      </c>
      <c r="Q1358" t="str">
        <f t="shared" si="84"/>
        <v>music</v>
      </c>
      <c r="R1358" t="str">
        <f t="shared" si="85"/>
        <v>classical music</v>
      </c>
      <c r="S1358" s="12">
        <f t="shared" si="86"/>
        <v>41483.449282407404</v>
      </c>
      <c r="T1358" s="12">
        <f t="shared" si="87"/>
        <v>41543.449282407404</v>
      </c>
    </row>
    <row r="1359" spans="1:20" ht="32" x14ac:dyDescent="0.2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>E1359/D1359</f>
        <v>1.07</v>
      </c>
      <c r="P1359" s="7">
        <f>E1359/L1359</f>
        <v>99.534883720930239</v>
      </c>
      <c r="Q1359" t="str">
        <f t="shared" si="84"/>
        <v>music</v>
      </c>
      <c r="R1359" t="str">
        <f t="shared" si="85"/>
        <v>rock</v>
      </c>
      <c r="S1359" s="12">
        <f t="shared" si="86"/>
        <v>41914.917858796296</v>
      </c>
      <c r="T1359" s="12">
        <f t="shared" si="87"/>
        <v>41944.917858796296</v>
      </c>
    </row>
    <row r="1360" spans="1:20" ht="48" x14ac:dyDescent="0.2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>E1360/D1360</f>
        <v>1.07</v>
      </c>
      <c r="P1360" s="7">
        <f>E1360/L1360</f>
        <v>36.60526315789474</v>
      </c>
      <c r="Q1360" t="str">
        <f t="shared" si="84"/>
        <v>music</v>
      </c>
      <c r="R1360" t="str">
        <f t="shared" si="85"/>
        <v>rock</v>
      </c>
      <c r="S1360" s="12">
        <f t="shared" si="86"/>
        <v>41073.050717592596</v>
      </c>
      <c r="T1360" s="12">
        <f t="shared" si="87"/>
        <v>41085.683333333334</v>
      </c>
    </row>
    <row r="1361" spans="1:20" ht="48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>E1361/D1361</f>
        <v>1.0699047619047619</v>
      </c>
      <c r="P1361" s="7">
        <f>E1361/L1361</f>
        <v>70.212500000000006</v>
      </c>
      <c r="Q1361" t="str">
        <f t="shared" si="84"/>
        <v>music</v>
      </c>
      <c r="R1361" t="str">
        <f t="shared" si="85"/>
        <v>indie rock</v>
      </c>
      <c r="S1361" s="12">
        <f t="shared" si="86"/>
        <v>40911.809872685182</v>
      </c>
      <c r="T1361" s="12">
        <f t="shared" si="87"/>
        <v>40932.809872685182</v>
      </c>
    </row>
    <row r="1362" spans="1:20" ht="48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>E1362/D1362</f>
        <v>1.0686</v>
      </c>
      <c r="P1362" s="7">
        <f>E1362/L1362</f>
        <v>74.208333333333329</v>
      </c>
      <c r="Q1362" t="str">
        <f t="shared" si="84"/>
        <v>theater</v>
      </c>
      <c r="R1362" t="str">
        <f t="shared" si="85"/>
        <v>plays</v>
      </c>
      <c r="S1362" s="12">
        <f t="shared" si="86"/>
        <v>41915.762835648151</v>
      </c>
      <c r="T1362" s="12">
        <f t="shared" si="87"/>
        <v>41944.720833333333</v>
      </c>
    </row>
    <row r="1363" spans="1:20" ht="64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>E1363/D1363</f>
        <v>1.0685</v>
      </c>
      <c r="P1363" s="7">
        <f>E1363/L1363</f>
        <v>109.03061224489795</v>
      </c>
      <c r="Q1363" t="str">
        <f t="shared" si="84"/>
        <v>theater</v>
      </c>
      <c r="R1363" t="str">
        <f t="shared" si="85"/>
        <v>plays</v>
      </c>
      <c r="S1363" s="12">
        <f t="shared" si="86"/>
        <v>42157.470185185186</v>
      </c>
      <c r="T1363" s="12">
        <f t="shared" si="87"/>
        <v>42187.470185185186</v>
      </c>
    </row>
    <row r="1364" spans="1:20" ht="48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>E1364/D1364</f>
        <v>1.0681333333333334</v>
      </c>
      <c r="P1364" s="7">
        <f>E1364/L1364</f>
        <v>170.44680851063831</v>
      </c>
      <c r="Q1364" t="str">
        <f t="shared" si="84"/>
        <v>photography</v>
      </c>
      <c r="R1364" t="str">
        <f t="shared" si="85"/>
        <v>photobooks</v>
      </c>
      <c r="S1364" s="12">
        <f t="shared" si="86"/>
        <v>42493.167719907404</v>
      </c>
      <c r="T1364" s="12">
        <f t="shared" si="87"/>
        <v>42528.167719907404</v>
      </c>
    </row>
    <row r="1365" spans="1:20" ht="48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>E1365/D1365</f>
        <v>1.0680499999999999</v>
      </c>
      <c r="P1365" s="7">
        <f>E1365/L1365</f>
        <v>224.85263157894738</v>
      </c>
      <c r="Q1365" t="str">
        <f t="shared" si="84"/>
        <v>film &amp; video</v>
      </c>
      <c r="R1365" t="str">
        <f t="shared" si="85"/>
        <v>documentary</v>
      </c>
      <c r="S1365" s="12">
        <f t="shared" si="86"/>
        <v>42687.875775462962</v>
      </c>
      <c r="T1365" s="12">
        <f t="shared" si="87"/>
        <v>42718.5</v>
      </c>
    </row>
    <row r="1366" spans="1:20" ht="48" x14ac:dyDescent="0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>E1366/D1366</f>
        <v>1.0680000000000001</v>
      </c>
      <c r="P1366" s="7">
        <f>E1366/L1366</f>
        <v>267</v>
      </c>
      <c r="Q1366" t="str">
        <f t="shared" si="84"/>
        <v>technology</v>
      </c>
      <c r="R1366" t="str">
        <f t="shared" si="85"/>
        <v>makerspaces</v>
      </c>
      <c r="S1366" s="12">
        <f t="shared" si="86"/>
        <v>42207.746678240743</v>
      </c>
      <c r="T1366" s="12">
        <f t="shared" si="87"/>
        <v>42237.746678240743</v>
      </c>
    </row>
    <row r="1367" spans="1:20" ht="48" x14ac:dyDescent="0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>E1367/D1367</f>
        <v>1.0680000000000001</v>
      </c>
      <c r="P1367" s="7">
        <f>E1367/L1367</f>
        <v>37.083333333333336</v>
      </c>
      <c r="Q1367" t="str">
        <f t="shared" si="84"/>
        <v>theater</v>
      </c>
      <c r="R1367" t="str">
        <f t="shared" si="85"/>
        <v>plays</v>
      </c>
      <c r="S1367" s="12">
        <f t="shared" si="86"/>
        <v>42318.593703703707</v>
      </c>
      <c r="T1367" s="12">
        <f t="shared" si="87"/>
        <v>42348.593703703707</v>
      </c>
    </row>
    <row r="1368" spans="1:20" ht="48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>E1368/D1368</f>
        <v>1.0676000000000001</v>
      </c>
      <c r="P1368" s="7">
        <f>E1368/L1368</f>
        <v>37.591549295774648</v>
      </c>
      <c r="Q1368" t="str">
        <f t="shared" si="84"/>
        <v>theater</v>
      </c>
      <c r="R1368" t="str">
        <f t="shared" si="85"/>
        <v>plays</v>
      </c>
      <c r="S1368" s="12">
        <f t="shared" si="86"/>
        <v>41766.80572916667</v>
      </c>
      <c r="T1368" s="12">
        <f t="shared" si="87"/>
        <v>41799.80572916667</v>
      </c>
    </row>
    <row r="1369" spans="1:20" ht="48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>E1369/D1369</f>
        <v>1.0675857142857144</v>
      </c>
      <c r="P1369" s="7">
        <f>E1369/L1369</f>
        <v>51.185616438356163</v>
      </c>
      <c r="Q1369" t="str">
        <f t="shared" si="84"/>
        <v>music</v>
      </c>
      <c r="R1369" t="str">
        <f t="shared" si="85"/>
        <v>indie rock</v>
      </c>
      <c r="S1369" s="12">
        <f t="shared" si="86"/>
        <v>40948.16815972222</v>
      </c>
      <c r="T1369" s="12">
        <f t="shared" si="87"/>
        <v>40978.16815972222</v>
      </c>
    </row>
    <row r="1370" spans="1:20" ht="32" x14ac:dyDescent="0.2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>E1370/D1370</f>
        <v>1.0673333333333332</v>
      </c>
      <c r="P1370" s="7">
        <f>E1370/L1370</f>
        <v>39.048780487804876</v>
      </c>
      <c r="Q1370" t="str">
        <f t="shared" si="84"/>
        <v>publishing</v>
      </c>
      <c r="R1370" t="str">
        <f t="shared" si="85"/>
        <v>nonfiction</v>
      </c>
      <c r="S1370" s="12">
        <f t="shared" si="86"/>
        <v>41943.604097222218</v>
      </c>
      <c r="T1370" s="12">
        <f t="shared" si="87"/>
        <v>41974.207638888889</v>
      </c>
    </row>
    <row r="1371" spans="1:20" ht="48" x14ac:dyDescent="0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>E1371/D1371</f>
        <v>1.0673333333333332</v>
      </c>
      <c r="P1371" s="7">
        <f>E1371/L1371</f>
        <v>65.081300813008127</v>
      </c>
      <c r="Q1371" t="str">
        <f t="shared" si="84"/>
        <v>photography</v>
      </c>
      <c r="R1371" t="str">
        <f t="shared" si="85"/>
        <v>photobooks</v>
      </c>
      <c r="S1371" s="12">
        <f t="shared" si="86"/>
        <v>42123.86336805555</v>
      </c>
      <c r="T1371" s="12">
        <f t="shared" si="87"/>
        <v>42156.945833333331</v>
      </c>
    </row>
    <row r="1372" spans="1:20" ht="32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>E1372/D1372</f>
        <v>1.0673325</v>
      </c>
      <c r="P1372" s="7">
        <f>E1372/L1372</f>
        <v>45.418404255319146</v>
      </c>
      <c r="Q1372" t="str">
        <f t="shared" si="84"/>
        <v>film &amp; video</v>
      </c>
      <c r="R1372" t="str">
        <f t="shared" si="85"/>
        <v>documentary</v>
      </c>
      <c r="S1372" s="12">
        <f t="shared" si="86"/>
        <v>40588.526412037041</v>
      </c>
      <c r="T1372" s="12">
        <f t="shared" si="87"/>
        <v>40618.48474537037</v>
      </c>
    </row>
    <row r="1373" spans="1:20" ht="48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>E1373/D1373</f>
        <v>1.0672648571428571</v>
      </c>
      <c r="P1373" s="7">
        <f>E1373/L1373</f>
        <v>66.70405357142856</v>
      </c>
      <c r="Q1373" t="str">
        <f t="shared" si="84"/>
        <v>film &amp; video</v>
      </c>
      <c r="R1373" t="str">
        <f t="shared" si="85"/>
        <v>documentary</v>
      </c>
      <c r="S1373" s="12">
        <f t="shared" si="86"/>
        <v>42479.626875000002</v>
      </c>
      <c r="T1373" s="12">
        <f t="shared" si="87"/>
        <v>42509.626875000002</v>
      </c>
    </row>
    <row r="1374" spans="1:20" ht="48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>E1374/D1374</f>
        <v>1.0671428571428572</v>
      </c>
      <c r="P1374" s="7">
        <f>E1374/L1374</f>
        <v>67.909090909090907</v>
      </c>
      <c r="Q1374" t="str">
        <f t="shared" si="84"/>
        <v>film &amp; video</v>
      </c>
      <c r="R1374" t="str">
        <f t="shared" si="85"/>
        <v>documentary</v>
      </c>
      <c r="S1374" s="12">
        <f t="shared" si="86"/>
        <v>41894.879606481481</v>
      </c>
      <c r="T1374" s="12">
        <f t="shared" si="87"/>
        <v>41913.165972222225</v>
      </c>
    </row>
    <row r="1375" spans="1:20" ht="64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>E1375/D1375</f>
        <v>1.0671250000000001</v>
      </c>
      <c r="P1375" s="7">
        <f>E1375/L1375</f>
        <v>90.819148936170208</v>
      </c>
      <c r="Q1375" t="str">
        <f t="shared" si="84"/>
        <v>theater</v>
      </c>
      <c r="R1375" t="str">
        <f t="shared" si="85"/>
        <v>musical</v>
      </c>
      <c r="S1375" s="12">
        <f t="shared" si="86"/>
        <v>41814.367800925924</v>
      </c>
      <c r="T1375" s="12">
        <f t="shared" si="87"/>
        <v>41852.041666666664</v>
      </c>
    </row>
    <row r="1376" spans="1:20" ht="48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>E1376/D1376</f>
        <v>1.0669999999999999</v>
      </c>
      <c r="P1376" s="7">
        <f>E1376/L1376</f>
        <v>49.246153846153845</v>
      </c>
      <c r="Q1376" t="str">
        <f t="shared" si="84"/>
        <v>music</v>
      </c>
      <c r="R1376" t="str">
        <f t="shared" si="85"/>
        <v>indie rock</v>
      </c>
      <c r="S1376" s="12">
        <f t="shared" si="86"/>
        <v>40833.633194444446</v>
      </c>
      <c r="T1376" s="12">
        <f t="shared" si="87"/>
        <v>40863.674861111111</v>
      </c>
    </row>
    <row r="1377" spans="1:20" ht="48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>E1377/D1377</f>
        <v>1.0668571428571429</v>
      </c>
      <c r="P1377" s="7">
        <f>E1377/L1377</f>
        <v>45.536585365853661</v>
      </c>
      <c r="Q1377" t="str">
        <f t="shared" si="84"/>
        <v>theater</v>
      </c>
      <c r="R1377" t="str">
        <f t="shared" si="85"/>
        <v>spaces</v>
      </c>
      <c r="S1377" s="12">
        <f t="shared" si="86"/>
        <v>42233.747349537036</v>
      </c>
      <c r="T1377" s="12">
        <f t="shared" si="87"/>
        <v>42263.747349537036</v>
      </c>
    </row>
    <row r="1378" spans="1:20" ht="32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>E1378/D1378</f>
        <v>1.0668444444444445</v>
      </c>
      <c r="P1378" s="7">
        <f>E1378/L1378</f>
        <v>28.576190476190476</v>
      </c>
      <c r="Q1378" t="str">
        <f t="shared" si="84"/>
        <v>film &amp; video</v>
      </c>
      <c r="R1378" t="str">
        <f t="shared" si="85"/>
        <v>documentary</v>
      </c>
      <c r="S1378" s="12">
        <f t="shared" si="86"/>
        <v>40526.36917824074</v>
      </c>
      <c r="T1378" s="12">
        <f t="shared" si="87"/>
        <v>40576.332638888889</v>
      </c>
    </row>
    <row r="1379" spans="1:20" ht="48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>E1379/D1379</f>
        <v>1.0668</v>
      </c>
      <c r="P1379" s="7">
        <f>E1379/L1379</f>
        <v>53.339999999999996</v>
      </c>
      <c r="Q1379" t="str">
        <f t="shared" si="84"/>
        <v>theater</v>
      </c>
      <c r="R1379" t="str">
        <f t="shared" si="85"/>
        <v>plays</v>
      </c>
      <c r="S1379" s="12">
        <f t="shared" si="86"/>
        <v>42475.057164351849</v>
      </c>
      <c r="T1379" s="12">
        <f t="shared" si="87"/>
        <v>42505.057164351849</v>
      </c>
    </row>
    <row r="1380" spans="1:20" ht="48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>E1380/D1380</f>
        <v>1.0667450000000001</v>
      </c>
      <c r="P1380" s="7">
        <f>E1380/L1380</f>
        <v>59.817476635514019</v>
      </c>
      <c r="Q1380" t="str">
        <f t="shared" si="84"/>
        <v>music</v>
      </c>
      <c r="R1380" t="str">
        <f t="shared" si="85"/>
        <v>indie rock</v>
      </c>
      <c r="S1380" s="12">
        <f t="shared" si="86"/>
        <v>41307.987696759257</v>
      </c>
      <c r="T1380" s="12">
        <f t="shared" si="87"/>
        <v>41342.987696759257</v>
      </c>
    </row>
    <row r="1381" spans="1:20" ht="48" x14ac:dyDescent="0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>E1381/D1381</f>
        <v>1.0666666666666667</v>
      </c>
      <c r="P1381" s="7">
        <f>E1381/L1381</f>
        <v>89.887640449438209</v>
      </c>
      <c r="Q1381" t="str">
        <f t="shared" si="84"/>
        <v>film &amp; video</v>
      </c>
      <c r="R1381" t="str">
        <f t="shared" si="85"/>
        <v>documentary</v>
      </c>
      <c r="S1381" s="12">
        <f t="shared" si="86"/>
        <v>41078.91201388889</v>
      </c>
      <c r="T1381" s="12">
        <f t="shared" si="87"/>
        <v>41108.91201388889</v>
      </c>
    </row>
    <row r="1382" spans="1:20" ht="48" x14ac:dyDescent="0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>E1382/D1382</f>
        <v>1.0666666666666667</v>
      </c>
      <c r="P1382" s="7">
        <f>E1382/L1382</f>
        <v>81.632653061224488</v>
      </c>
      <c r="Q1382" t="str">
        <f t="shared" si="84"/>
        <v>film &amp; video</v>
      </c>
      <c r="R1382" t="str">
        <f t="shared" si="85"/>
        <v>documentary</v>
      </c>
      <c r="S1382" s="12">
        <f t="shared" si="86"/>
        <v>41082.564884259256</v>
      </c>
      <c r="T1382" s="12">
        <f t="shared" si="87"/>
        <v>41097.564884259256</v>
      </c>
    </row>
    <row r="1383" spans="1:20" ht="48" x14ac:dyDescent="0.2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>E1383/D1383</f>
        <v>1.0666666666666667</v>
      </c>
      <c r="P1383" s="7">
        <f>E1383/L1383</f>
        <v>74.074074074074076</v>
      </c>
      <c r="Q1383" t="str">
        <f t="shared" si="84"/>
        <v>theater</v>
      </c>
      <c r="R1383" t="str">
        <f t="shared" si="85"/>
        <v>spaces</v>
      </c>
      <c r="S1383" s="12">
        <f t="shared" si="86"/>
        <v>42139.014525462961</v>
      </c>
      <c r="T1383" s="12">
        <f t="shared" si="87"/>
        <v>42169.014525462961</v>
      </c>
    </row>
    <row r="1384" spans="1:20" ht="48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>E1384/D1384</f>
        <v>1.0665777537961894</v>
      </c>
      <c r="P1384" s="7">
        <f>E1384/L1384</f>
        <v>27.936800000000002</v>
      </c>
      <c r="Q1384" t="str">
        <f t="shared" si="84"/>
        <v>music</v>
      </c>
      <c r="R1384" t="str">
        <f t="shared" si="85"/>
        <v>indie rock</v>
      </c>
      <c r="S1384" s="12">
        <f t="shared" si="86"/>
        <v>41004.802465277775</v>
      </c>
      <c r="T1384" s="12">
        <f t="shared" si="87"/>
        <v>41034.802407407406</v>
      </c>
    </row>
    <row r="1385" spans="1:20" ht="32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>E1385/D1385</f>
        <v>1.0663570159857905</v>
      </c>
      <c r="P1385" s="7">
        <f>E1385/L1385</f>
        <v>71.899281437125751</v>
      </c>
      <c r="Q1385" t="str">
        <f t="shared" si="84"/>
        <v>film &amp; video</v>
      </c>
      <c r="R1385" t="str">
        <f t="shared" si="85"/>
        <v>documentary</v>
      </c>
      <c r="S1385" s="12">
        <f t="shared" si="86"/>
        <v>42760.498935185184</v>
      </c>
      <c r="T1385" s="12">
        <f t="shared" si="87"/>
        <v>42790.498935185184</v>
      </c>
    </row>
    <row r="1386" spans="1:20" ht="48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>E1386/D1386</f>
        <v>1.0660499999999999</v>
      </c>
      <c r="P1386" s="7">
        <f>E1386/L1386</f>
        <v>97.356164383561648</v>
      </c>
      <c r="Q1386" t="str">
        <f t="shared" si="84"/>
        <v>film &amp; video</v>
      </c>
      <c r="R1386" t="str">
        <f t="shared" si="85"/>
        <v>documentary</v>
      </c>
      <c r="S1386" s="12">
        <f t="shared" si="86"/>
        <v>42507.581412037034</v>
      </c>
      <c r="T1386" s="12">
        <f t="shared" si="87"/>
        <v>42538.581412037034</v>
      </c>
    </row>
    <row r="1387" spans="1:20" ht="48" x14ac:dyDescent="0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>E1387/D1387</f>
        <v>1.0660000000000001</v>
      </c>
      <c r="P1387" s="7">
        <f>E1387/L1387</f>
        <v>21.755102040816325</v>
      </c>
      <c r="Q1387" t="str">
        <f t="shared" si="84"/>
        <v>film &amp; video</v>
      </c>
      <c r="R1387" t="str">
        <f t="shared" si="85"/>
        <v>television</v>
      </c>
      <c r="S1387" s="12">
        <f t="shared" si="86"/>
        <v>42256.391875000001</v>
      </c>
      <c r="T1387" s="12">
        <f t="shared" si="87"/>
        <v>42274.843055555553</v>
      </c>
    </row>
    <row r="1388" spans="1:20" ht="32" x14ac:dyDescent="0.2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>E1388/D1388</f>
        <v>1.0660000000000001</v>
      </c>
      <c r="P1388" s="7">
        <f>E1388/L1388</f>
        <v>108.77551020408163</v>
      </c>
      <c r="Q1388" t="str">
        <f t="shared" si="84"/>
        <v>photography</v>
      </c>
      <c r="R1388" t="str">
        <f t="shared" si="85"/>
        <v>photobooks</v>
      </c>
      <c r="S1388" s="12">
        <f t="shared" si="86"/>
        <v>42068.829039351855</v>
      </c>
      <c r="T1388" s="12">
        <f t="shared" si="87"/>
        <v>42088.787372685183</v>
      </c>
    </row>
    <row r="1389" spans="1:20" ht="48" x14ac:dyDescent="0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>E1389/D1389</f>
        <v>1.0660000000000001</v>
      </c>
      <c r="P1389" s="7">
        <f>E1389/L1389</f>
        <v>48.454545454545453</v>
      </c>
      <c r="Q1389" t="str">
        <f t="shared" si="84"/>
        <v>music</v>
      </c>
      <c r="R1389" t="str">
        <f t="shared" si="85"/>
        <v>indie rock</v>
      </c>
      <c r="S1389" s="12">
        <f t="shared" si="86"/>
        <v>41299.793356481481</v>
      </c>
      <c r="T1389" s="12">
        <f t="shared" si="87"/>
        <v>41344.751689814817</v>
      </c>
    </row>
    <row r="1390" spans="1:20" ht="48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>E1390/D1390</f>
        <v>1.0658000000000001</v>
      </c>
      <c r="P1390" s="7">
        <f>E1390/L1390</f>
        <v>134.91139240506328</v>
      </c>
      <c r="Q1390" t="str">
        <f t="shared" si="84"/>
        <v>film &amp; video</v>
      </c>
      <c r="R1390" t="str">
        <f t="shared" si="85"/>
        <v>documentary</v>
      </c>
      <c r="S1390" s="12">
        <f t="shared" si="86"/>
        <v>42331.551307870366</v>
      </c>
      <c r="T1390" s="12">
        <f t="shared" si="87"/>
        <v>42360.958333333328</v>
      </c>
    </row>
    <row r="1391" spans="1:20" ht="48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>E1391/D1391</f>
        <v>1.0657142857142856</v>
      </c>
      <c r="P1391" s="7">
        <f>E1391/L1391</f>
        <v>71.730769230769226</v>
      </c>
      <c r="Q1391" t="str">
        <f t="shared" si="84"/>
        <v>theater</v>
      </c>
      <c r="R1391" t="str">
        <f t="shared" si="85"/>
        <v>plays</v>
      </c>
      <c r="S1391" s="12">
        <f t="shared" si="86"/>
        <v>42275.731666666667</v>
      </c>
      <c r="T1391" s="12">
        <f t="shared" si="87"/>
        <v>42305.731666666667</v>
      </c>
    </row>
    <row r="1392" spans="1:20" ht="64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>E1392/D1392</f>
        <v>1.0654545454545454</v>
      </c>
      <c r="P1392" s="7">
        <f>E1392/L1392</f>
        <v>63.695652173913047</v>
      </c>
      <c r="Q1392" t="str">
        <f t="shared" si="84"/>
        <v>theater</v>
      </c>
      <c r="R1392" t="str">
        <f t="shared" si="85"/>
        <v>plays</v>
      </c>
      <c r="S1392" s="12">
        <f t="shared" si="86"/>
        <v>42448.821585648147</v>
      </c>
      <c r="T1392" s="12">
        <f t="shared" si="87"/>
        <v>42466.895833333328</v>
      </c>
    </row>
    <row r="1393" spans="1:20" ht="32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>E1393/D1393</f>
        <v>1.06525</v>
      </c>
      <c r="P1393" s="7">
        <f>E1393/L1393</f>
        <v>106.52500000000001</v>
      </c>
      <c r="Q1393" t="str">
        <f t="shared" si="84"/>
        <v>music</v>
      </c>
      <c r="R1393" t="str">
        <f t="shared" si="85"/>
        <v>indie rock</v>
      </c>
      <c r="S1393" s="12">
        <f t="shared" si="86"/>
        <v>42160.708530092597</v>
      </c>
      <c r="T1393" s="12">
        <f t="shared" si="87"/>
        <v>42190.708530092597</v>
      </c>
    </row>
    <row r="1394" spans="1:20" ht="48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>E1394/D1394</f>
        <v>1.0651999999999999</v>
      </c>
      <c r="P1394" s="7">
        <f>E1394/L1394</f>
        <v>35.039473684210527</v>
      </c>
      <c r="Q1394" t="str">
        <f t="shared" si="84"/>
        <v>theater</v>
      </c>
      <c r="R1394" t="str">
        <f t="shared" si="85"/>
        <v>plays</v>
      </c>
      <c r="S1394" s="12">
        <f t="shared" si="86"/>
        <v>42495.434236111112</v>
      </c>
      <c r="T1394" s="12">
        <f t="shared" si="87"/>
        <v>42523.434236111112</v>
      </c>
    </row>
    <row r="1395" spans="1:20" ht="48" x14ac:dyDescent="0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>E1395/D1395</f>
        <v>1.0649999999999999</v>
      </c>
      <c r="P1395" s="7">
        <f>E1395/L1395</f>
        <v>54.615384615384613</v>
      </c>
      <c r="Q1395" t="str">
        <f t="shared" si="84"/>
        <v>music</v>
      </c>
      <c r="R1395" t="str">
        <f t="shared" si="85"/>
        <v>indie rock</v>
      </c>
      <c r="S1395" s="12">
        <f t="shared" si="86"/>
        <v>40703.197048611109</v>
      </c>
      <c r="T1395" s="12">
        <f t="shared" si="87"/>
        <v>40770.041666666664</v>
      </c>
    </row>
    <row r="1396" spans="1:20" ht="48" x14ac:dyDescent="0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>E1396/D1396</f>
        <v>1.0649999999999999</v>
      </c>
      <c r="P1396" s="7">
        <f>E1396/L1396</f>
        <v>177.5</v>
      </c>
      <c r="Q1396" t="str">
        <f t="shared" si="84"/>
        <v>music</v>
      </c>
      <c r="R1396" t="str">
        <f t="shared" si="85"/>
        <v>classical music</v>
      </c>
      <c r="S1396" s="12">
        <f t="shared" si="86"/>
        <v>42769.809965277775</v>
      </c>
      <c r="T1396" s="12">
        <f t="shared" si="87"/>
        <v>42799.809965277775</v>
      </c>
    </row>
    <row r="1397" spans="1:20" ht="48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>E1397/D1397</f>
        <v>1.064875</v>
      </c>
      <c r="P1397" s="7">
        <f>E1397/L1397</f>
        <v>146.87931034482759</v>
      </c>
      <c r="Q1397" t="str">
        <f t="shared" si="84"/>
        <v>film &amp; video</v>
      </c>
      <c r="R1397" t="str">
        <f t="shared" si="85"/>
        <v>television</v>
      </c>
      <c r="S1397" s="12">
        <f t="shared" si="86"/>
        <v>41794.072337962964</v>
      </c>
      <c r="T1397" s="12">
        <f t="shared" si="87"/>
        <v>41804.072337962964</v>
      </c>
    </row>
    <row r="1398" spans="1:20" ht="48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>E1398/D1398</f>
        <v>1.0647599999999999</v>
      </c>
      <c r="P1398" s="7">
        <f>E1398/L1398</f>
        <v>151.24431818181819</v>
      </c>
      <c r="Q1398" t="str">
        <f t="shared" si="84"/>
        <v>photography</v>
      </c>
      <c r="R1398" t="str">
        <f t="shared" si="85"/>
        <v>photobooks</v>
      </c>
      <c r="S1398" s="12">
        <f t="shared" si="86"/>
        <v>42234.597685185188</v>
      </c>
      <c r="T1398" s="12">
        <f t="shared" si="87"/>
        <v>42274.597685185188</v>
      </c>
    </row>
    <row r="1399" spans="1:20" ht="48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>E1399/D1399</f>
        <v>1.0646666666666667</v>
      </c>
      <c r="P1399" s="7">
        <f>E1399/L1399</f>
        <v>375.76470588235293</v>
      </c>
      <c r="Q1399" t="str">
        <f t="shared" si="84"/>
        <v>film &amp; video</v>
      </c>
      <c r="R1399" t="str">
        <f t="shared" si="85"/>
        <v>shorts</v>
      </c>
      <c r="S1399" s="12">
        <f t="shared" si="86"/>
        <v>42291.556076388893</v>
      </c>
      <c r="T1399" s="12">
        <f t="shared" si="87"/>
        <v>42365.59774305555</v>
      </c>
    </row>
    <row r="1400" spans="1:20" ht="32" x14ac:dyDescent="0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>E1400/D1400</f>
        <v>1.0640000000000001</v>
      </c>
      <c r="P1400" s="7">
        <f>E1400/L1400</f>
        <v>120.90909090909091</v>
      </c>
      <c r="Q1400" t="str">
        <f t="shared" si="84"/>
        <v>film &amp; video</v>
      </c>
      <c r="R1400" t="str">
        <f t="shared" si="85"/>
        <v>documentary</v>
      </c>
      <c r="S1400" s="12">
        <f t="shared" si="86"/>
        <v>40330.755543981482</v>
      </c>
      <c r="T1400" s="12">
        <f t="shared" si="87"/>
        <v>40376.415972222225</v>
      </c>
    </row>
    <row r="1401" spans="1:20" ht="32" x14ac:dyDescent="0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>E1401/D1401</f>
        <v>1.0640000000000001</v>
      </c>
      <c r="P1401" s="7">
        <f>E1401/L1401</f>
        <v>40.92307692307692</v>
      </c>
      <c r="Q1401" t="str">
        <f t="shared" si="84"/>
        <v>theater</v>
      </c>
      <c r="R1401" t="str">
        <f t="shared" si="85"/>
        <v>plays</v>
      </c>
      <c r="S1401" s="12">
        <f t="shared" si="86"/>
        <v>42184.209537037037</v>
      </c>
      <c r="T1401" s="12">
        <f t="shared" si="87"/>
        <v>42202.876388888893</v>
      </c>
    </row>
    <row r="1402" spans="1:20" ht="48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>E1402/D1402</f>
        <v>1.0633333333333332</v>
      </c>
      <c r="P1402" s="7">
        <f>E1402/L1402</f>
        <v>96.666666666666671</v>
      </c>
      <c r="Q1402" t="str">
        <f t="shared" si="84"/>
        <v>theater</v>
      </c>
      <c r="R1402" t="str">
        <f t="shared" si="85"/>
        <v>plays</v>
      </c>
      <c r="S1402" s="12">
        <f t="shared" si="86"/>
        <v>41950.859560185185</v>
      </c>
      <c r="T1402" s="12">
        <f t="shared" si="87"/>
        <v>41964.204861111109</v>
      </c>
    </row>
    <row r="1403" spans="1:20" ht="48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>E1403/D1403</f>
        <v>1.0632110000000001</v>
      </c>
      <c r="P1403" s="7">
        <f>E1403/L1403</f>
        <v>93.264122807017543</v>
      </c>
      <c r="Q1403" t="str">
        <f t="shared" si="84"/>
        <v>film &amp; video</v>
      </c>
      <c r="R1403" t="str">
        <f t="shared" si="85"/>
        <v>television</v>
      </c>
      <c r="S1403" s="12">
        <f t="shared" si="86"/>
        <v>41869.542314814818</v>
      </c>
      <c r="T1403" s="12">
        <f t="shared" si="87"/>
        <v>41899.542314814818</v>
      </c>
    </row>
    <row r="1404" spans="1:20" ht="48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>E1404/D1404</f>
        <v>1.06308</v>
      </c>
      <c r="P1404" s="7">
        <f>E1404/L1404</f>
        <v>75.502840909090907</v>
      </c>
      <c r="Q1404" t="str">
        <f t="shared" si="84"/>
        <v>food</v>
      </c>
      <c r="R1404" t="str">
        <f t="shared" si="85"/>
        <v>small batch</v>
      </c>
      <c r="S1404" s="12">
        <f t="shared" si="86"/>
        <v>42011.628136574072</v>
      </c>
      <c r="T1404" s="12">
        <f t="shared" si="87"/>
        <v>42041.628136574072</v>
      </c>
    </row>
    <row r="1405" spans="1:20" ht="48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>E1405/D1405</f>
        <v>1.0629999999999999</v>
      </c>
      <c r="P1405" s="7">
        <f>E1405/L1405</f>
        <v>25.30952380952381</v>
      </c>
      <c r="Q1405" t="str">
        <f t="shared" si="84"/>
        <v>theater</v>
      </c>
      <c r="R1405" t="str">
        <f t="shared" si="85"/>
        <v>plays</v>
      </c>
      <c r="S1405" s="12">
        <f t="shared" si="86"/>
        <v>42419.91942129629</v>
      </c>
      <c r="T1405" s="12">
        <f t="shared" si="87"/>
        <v>42436.207638888889</v>
      </c>
    </row>
    <row r="1406" spans="1:20" ht="48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>E1406/D1406</f>
        <v>1.0629949999999999</v>
      </c>
      <c r="P1406" s="7">
        <f>E1406/L1406</f>
        <v>51.853414634146333</v>
      </c>
      <c r="Q1406" t="str">
        <f t="shared" si="84"/>
        <v>theater</v>
      </c>
      <c r="R1406" t="str">
        <f t="shared" si="85"/>
        <v>plays</v>
      </c>
      <c r="S1406" s="12">
        <f t="shared" si="86"/>
        <v>42758.559629629628</v>
      </c>
      <c r="T1406" s="12">
        <f t="shared" si="87"/>
        <v>42788.559629629628</v>
      </c>
    </row>
    <row r="1407" spans="1:20" ht="48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>E1407/D1407</f>
        <v>1.0627272727272727</v>
      </c>
      <c r="P1407" s="7">
        <f>E1407/L1407</f>
        <v>56.20192307692308</v>
      </c>
      <c r="Q1407" t="str">
        <f t="shared" si="84"/>
        <v>theater</v>
      </c>
      <c r="R1407" t="str">
        <f t="shared" si="85"/>
        <v>plays</v>
      </c>
      <c r="S1407" s="12">
        <f t="shared" si="86"/>
        <v>42196.028703703705</v>
      </c>
      <c r="T1407" s="12">
        <f t="shared" si="87"/>
        <v>42228</v>
      </c>
    </row>
    <row r="1408" spans="1:20" ht="48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>E1408/D1408</f>
        <v>1.0626666666666666</v>
      </c>
      <c r="P1408" s="7">
        <f>E1408/L1408</f>
        <v>23.10144927536232</v>
      </c>
      <c r="Q1408" t="str">
        <f t="shared" si="84"/>
        <v>theater</v>
      </c>
      <c r="R1408" t="str">
        <f t="shared" si="85"/>
        <v>plays</v>
      </c>
      <c r="S1408" s="12">
        <f t="shared" si="86"/>
        <v>42065.887361111112</v>
      </c>
      <c r="T1408" s="12">
        <f t="shared" si="87"/>
        <v>42095.845694444448</v>
      </c>
    </row>
    <row r="1409" spans="1:20" ht="48" x14ac:dyDescent="0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>E1409/D1409</f>
        <v>1.0625</v>
      </c>
      <c r="P1409" s="7">
        <f>E1409/L1409</f>
        <v>53.125</v>
      </c>
      <c r="Q1409" t="str">
        <f t="shared" si="84"/>
        <v>film &amp; video</v>
      </c>
      <c r="R1409" t="str">
        <f t="shared" si="85"/>
        <v>shorts</v>
      </c>
      <c r="S1409" s="12">
        <f t="shared" si="86"/>
        <v>40706.135208333333</v>
      </c>
      <c r="T1409" s="12">
        <f t="shared" si="87"/>
        <v>40736.135208333333</v>
      </c>
    </row>
    <row r="1410" spans="1:20" ht="48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>E1410/D1410</f>
        <v>1.0625</v>
      </c>
      <c r="P1410" s="7">
        <f>E1410/L1410</f>
        <v>56.666666666666664</v>
      </c>
      <c r="Q1410" t="str">
        <f t="shared" si="84"/>
        <v>film &amp; video</v>
      </c>
      <c r="R1410" t="str">
        <f t="shared" si="85"/>
        <v>shorts</v>
      </c>
      <c r="S1410" s="12">
        <f t="shared" si="86"/>
        <v>41214.79483796296</v>
      </c>
      <c r="T1410" s="12">
        <f t="shared" si="87"/>
        <v>41250.979166666664</v>
      </c>
    </row>
    <row r="1411" spans="1:20" ht="32" x14ac:dyDescent="0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>E1411/D1411</f>
        <v>1.0625</v>
      </c>
      <c r="P1411" s="7">
        <f>E1411/L1411</f>
        <v>184.78260869565219</v>
      </c>
      <c r="Q1411" t="str">
        <f t="shared" ref="Q1411:Q1474" si="88">LEFT(N1411, SEARCH("/",N1411)-1)</f>
        <v>theater</v>
      </c>
      <c r="R1411" t="str">
        <f t="shared" ref="R1411:R1474" si="89">RIGHT(N1411,LEN(N1411)-SEARCH("/",N1411,1))</f>
        <v>plays</v>
      </c>
      <c r="S1411" s="12">
        <f t="shared" ref="S1411:S1474" si="90">(((J1411/60)/60)/24)+DATE(1970,1,1)</f>
        <v>42746.057106481487</v>
      </c>
      <c r="T1411" s="12">
        <f t="shared" ref="T1411:T1474" si="91">(((I1411/60)/60)/24)+DATE(1970,1,1)</f>
        <v>42791.057106481487</v>
      </c>
    </row>
    <row r="1412" spans="1:20" ht="48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>E1412/D1412</f>
        <v>1.0624</v>
      </c>
      <c r="P1412" s="7">
        <f>E1412/L1412</f>
        <v>47.428571428571431</v>
      </c>
      <c r="Q1412" t="str">
        <f t="shared" si="88"/>
        <v>theater</v>
      </c>
      <c r="R1412" t="str">
        <f t="shared" si="89"/>
        <v>musical</v>
      </c>
      <c r="S1412" s="12">
        <f t="shared" si="90"/>
        <v>42193.813530092593</v>
      </c>
      <c r="T1412" s="12">
        <f t="shared" si="91"/>
        <v>42218.813530092593</v>
      </c>
    </row>
    <row r="1413" spans="1:20" ht="32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>E1413/D1413</f>
        <v>1.0622116666666668</v>
      </c>
      <c r="P1413" s="7">
        <f>E1413/L1413</f>
        <v>108.02152542372882</v>
      </c>
      <c r="Q1413" t="str">
        <f t="shared" si="88"/>
        <v>music</v>
      </c>
      <c r="R1413" t="str">
        <f t="shared" si="89"/>
        <v>rock</v>
      </c>
      <c r="S1413" s="12">
        <f t="shared" si="90"/>
        <v>40585.796817129631</v>
      </c>
      <c r="T1413" s="12">
        <f t="shared" si="91"/>
        <v>40614.166666666664</v>
      </c>
    </row>
    <row r="1414" spans="1:20" ht="48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>E1414/D1414</f>
        <v>1.0619047619047619</v>
      </c>
      <c r="P1414" s="7">
        <f>E1414/L1414</f>
        <v>61.944444444444443</v>
      </c>
      <c r="Q1414" t="str">
        <f t="shared" si="88"/>
        <v>theater</v>
      </c>
      <c r="R1414" t="str">
        <f t="shared" si="89"/>
        <v>plays</v>
      </c>
      <c r="S1414" s="12">
        <f t="shared" si="90"/>
        <v>42499.039629629624</v>
      </c>
      <c r="T1414" s="12">
        <f t="shared" si="91"/>
        <v>42529.039629629624</v>
      </c>
    </row>
    <row r="1415" spans="1:20" ht="48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>E1415/D1415</f>
        <v>1.0616782608695652</v>
      </c>
      <c r="P1415" s="7">
        <f>E1415/L1415</f>
        <v>251.7381443298969</v>
      </c>
      <c r="Q1415" t="str">
        <f t="shared" si="88"/>
        <v>theater</v>
      </c>
      <c r="R1415" t="str">
        <f t="shared" si="89"/>
        <v>plays</v>
      </c>
      <c r="S1415" s="12">
        <f t="shared" si="90"/>
        <v>42614.760937500003</v>
      </c>
      <c r="T1415" s="12">
        <f t="shared" si="91"/>
        <v>42644.165972222225</v>
      </c>
    </row>
    <row r="1416" spans="1:20" ht="48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>E1416/D1416</f>
        <v>1.0612433333333333</v>
      </c>
      <c r="P1416" s="7">
        <f>E1416/L1416</f>
        <v>38.543946731234868</v>
      </c>
      <c r="Q1416" t="str">
        <f t="shared" si="88"/>
        <v>music</v>
      </c>
      <c r="R1416" t="str">
        <f t="shared" si="89"/>
        <v>rock</v>
      </c>
      <c r="S1416" s="12">
        <f t="shared" si="90"/>
        <v>41121.561886574076</v>
      </c>
      <c r="T1416" s="12">
        <f t="shared" si="91"/>
        <v>41156.561886574076</v>
      </c>
    </row>
    <row r="1417" spans="1:20" ht="48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>E1417/D1417</f>
        <v>1.0612068965517241</v>
      </c>
      <c r="P1417" s="7">
        <f>E1417/L1417</f>
        <v>136.77777777777777</v>
      </c>
      <c r="Q1417" t="str">
        <f t="shared" si="88"/>
        <v>theater</v>
      </c>
      <c r="R1417" t="str">
        <f t="shared" si="89"/>
        <v>plays</v>
      </c>
      <c r="S1417" s="12">
        <f t="shared" si="90"/>
        <v>41926.942685185182</v>
      </c>
      <c r="T1417" s="12">
        <f t="shared" si="91"/>
        <v>41956.984351851846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>E1418/D1418</f>
        <v>1.0607500000000001</v>
      </c>
      <c r="P1418" s="7">
        <f>E1418/L1418</f>
        <v>90.276595744680847</v>
      </c>
      <c r="Q1418" t="str">
        <f t="shared" si="88"/>
        <v>music</v>
      </c>
      <c r="R1418" t="str">
        <f t="shared" si="89"/>
        <v>rock</v>
      </c>
      <c r="S1418" s="12">
        <f t="shared" si="90"/>
        <v>42141.95711805555</v>
      </c>
      <c r="T1418" s="12">
        <f t="shared" si="91"/>
        <v>42177.208333333328</v>
      </c>
    </row>
    <row r="1419" spans="1:20" ht="48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>E1419/D1419</f>
        <v>1.0603</v>
      </c>
      <c r="P1419" s="7">
        <f>E1419/L1419</f>
        <v>103.95098039215686</v>
      </c>
      <c r="Q1419" t="str">
        <f t="shared" si="88"/>
        <v>theater</v>
      </c>
      <c r="R1419" t="str">
        <f t="shared" si="89"/>
        <v>plays</v>
      </c>
      <c r="S1419" s="12">
        <f t="shared" si="90"/>
        <v>42250.598217592589</v>
      </c>
      <c r="T1419" s="12">
        <f t="shared" si="91"/>
        <v>42270.598217592589</v>
      </c>
    </row>
    <row r="1420" spans="1:20" ht="48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>E1420/D1420</f>
        <v>1.0602199999999999</v>
      </c>
      <c r="P1420" s="7">
        <f>E1420/L1420</f>
        <v>58.901111111111113</v>
      </c>
      <c r="Q1420" t="str">
        <f t="shared" si="88"/>
        <v>theater</v>
      </c>
      <c r="R1420" t="str">
        <f t="shared" si="89"/>
        <v>plays</v>
      </c>
      <c r="S1420" s="12">
        <f t="shared" si="90"/>
        <v>41927.848900462966</v>
      </c>
      <c r="T1420" s="12">
        <f t="shared" si="91"/>
        <v>41948.890567129631</v>
      </c>
    </row>
    <row r="1421" spans="1:20" ht="48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>E1421/D1421</f>
        <v>1.0602150537634409</v>
      </c>
      <c r="P1421" s="7">
        <f>E1421/L1421</f>
        <v>39.44</v>
      </c>
      <c r="Q1421" t="str">
        <f t="shared" si="88"/>
        <v>technology</v>
      </c>
      <c r="R1421" t="str">
        <f t="shared" si="89"/>
        <v>space exploration</v>
      </c>
      <c r="S1421" s="12">
        <f t="shared" si="90"/>
        <v>42612.656493055561</v>
      </c>
      <c r="T1421" s="12">
        <f t="shared" si="91"/>
        <v>42642.656493055561</v>
      </c>
    </row>
    <row r="1422" spans="1:20" ht="32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>E1422/D1422</f>
        <v>1.0601933333333333</v>
      </c>
      <c r="P1422" s="7">
        <f>E1422/L1422</f>
        <v>40.776666666666664</v>
      </c>
      <c r="Q1422" t="str">
        <f t="shared" si="88"/>
        <v>film &amp; video</v>
      </c>
      <c r="R1422" t="str">
        <f t="shared" si="89"/>
        <v>shorts</v>
      </c>
      <c r="S1422" s="12">
        <f t="shared" si="90"/>
        <v>41631.902766203704</v>
      </c>
      <c r="T1422" s="12">
        <f t="shared" si="91"/>
        <v>41661.902766203704</v>
      </c>
    </row>
    <row r="1423" spans="1:20" ht="48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>E1423/D1423</f>
        <v>1.0600260000000001</v>
      </c>
      <c r="P1423" s="7">
        <f>E1423/L1423</f>
        <v>56.204984093319197</v>
      </c>
      <c r="Q1423" t="str">
        <f t="shared" si="88"/>
        <v>technology</v>
      </c>
      <c r="R1423" t="str">
        <f t="shared" si="89"/>
        <v>hardware</v>
      </c>
      <c r="S1423" s="12">
        <f t="shared" si="90"/>
        <v>41800.423043981478</v>
      </c>
      <c r="T1423" s="12">
        <f t="shared" si="91"/>
        <v>41830.423043981478</v>
      </c>
    </row>
    <row r="1424" spans="1:20" ht="48" x14ac:dyDescent="0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>E1424/D1424</f>
        <v>1.06</v>
      </c>
      <c r="P1424" s="7">
        <f>E1424/L1424</f>
        <v>138.2608695652174</v>
      </c>
      <c r="Q1424" t="str">
        <f t="shared" si="88"/>
        <v>photography</v>
      </c>
      <c r="R1424" t="str">
        <f t="shared" si="89"/>
        <v>photobooks</v>
      </c>
      <c r="S1424" s="12">
        <f t="shared" si="90"/>
        <v>42761.846122685187</v>
      </c>
      <c r="T1424" s="12">
        <f t="shared" si="91"/>
        <v>42791.846122685187</v>
      </c>
    </row>
    <row r="1425" spans="1:20" ht="48" x14ac:dyDescent="0.2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>E1425/D1425</f>
        <v>1.06</v>
      </c>
      <c r="P1425" s="7">
        <f>E1425/L1425</f>
        <v>189.28571428571428</v>
      </c>
      <c r="Q1425" t="str">
        <f t="shared" si="88"/>
        <v>music</v>
      </c>
      <c r="R1425" t="str">
        <f t="shared" si="89"/>
        <v>rock</v>
      </c>
      <c r="S1425" s="12">
        <f t="shared" si="90"/>
        <v>40274.745127314818</v>
      </c>
      <c r="T1425" s="12">
        <f t="shared" si="91"/>
        <v>40344.166666666664</v>
      </c>
    </row>
    <row r="1426" spans="1:20" ht="48" x14ac:dyDescent="0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>E1426/D1426</f>
        <v>1.06</v>
      </c>
      <c r="P1426" s="7">
        <f>E1426/L1426</f>
        <v>88.333333333333329</v>
      </c>
      <c r="Q1426" t="str">
        <f t="shared" si="88"/>
        <v>theater</v>
      </c>
      <c r="R1426" t="str">
        <f t="shared" si="89"/>
        <v>musical</v>
      </c>
      <c r="S1426" s="12">
        <f t="shared" si="90"/>
        <v>41872.291238425925</v>
      </c>
      <c r="T1426" s="12">
        <f t="shared" si="91"/>
        <v>41897.255555555559</v>
      </c>
    </row>
    <row r="1427" spans="1:20" ht="32" x14ac:dyDescent="0.2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>E1427/D1427</f>
        <v>1.06</v>
      </c>
      <c r="P1427" s="7">
        <f>E1427/L1427</f>
        <v>78.936170212765958</v>
      </c>
      <c r="Q1427" t="str">
        <f t="shared" si="88"/>
        <v>theater</v>
      </c>
      <c r="R1427" t="str">
        <f t="shared" si="89"/>
        <v>plays</v>
      </c>
      <c r="S1427" s="12">
        <f t="shared" si="90"/>
        <v>42585.523842592593</v>
      </c>
      <c r="T1427" s="12">
        <f t="shared" si="91"/>
        <v>42599.165972222225</v>
      </c>
    </row>
    <row r="1428" spans="1:20" ht="48" x14ac:dyDescent="0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>E1428/D1428</f>
        <v>1.06</v>
      </c>
      <c r="P1428" s="7">
        <f>E1428/L1428</f>
        <v>69.890109890109883</v>
      </c>
      <c r="Q1428" t="str">
        <f t="shared" si="88"/>
        <v>theater</v>
      </c>
      <c r="R1428" t="str">
        <f t="shared" si="89"/>
        <v>plays</v>
      </c>
      <c r="S1428" s="12">
        <f t="shared" si="90"/>
        <v>41808.669571759259</v>
      </c>
      <c r="T1428" s="12">
        <f t="shared" si="91"/>
        <v>41838.669571759259</v>
      </c>
    </row>
    <row r="1429" spans="1:20" ht="32" x14ac:dyDescent="0.2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>E1429/D1429</f>
        <v>1.06</v>
      </c>
      <c r="P1429" s="7">
        <f>E1429/L1429</f>
        <v>70.666666666666671</v>
      </c>
      <c r="Q1429" t="str">
        <f t="shared" si="88"/>
        <v>theater</v>
      </c>
      <c r="R1429" t="str">
        <f t="shared" si="89"/>
        <v>spaces</v>
      </c>
      <c r="S1429" s="12">
        <f t="shared" si="90"/>
        <v>42465.16851851852</v>
      </c>
      <c r="T1429" s="12">
        <f t="shared" si="91"/>
        <v>42495.16851851852</v>
      </c>
    </row>
    <row r="1430" spans="1:20" ht="48" x14ac:dyDescent="0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>E1430/D1430</f>
        <v>1.06</v>
      </c>
      <c r="P1430" s="7">
        <f>E1430/L1430</f>
        <v>75.714285714285708</v>
      </c>
      <c r="Q1430" t="str">
        <f t="shared" si="88"/>
        <v>theater</v>
      </c>
      <c r="R1430" t="str">
        <f t="shared" si="89"/>
        <v>plays</v>
      </c>
      <c r="S1430" s="12">
        <f t="shared" si="90"/>
        <v>42214.6956712963</v>
      </c>
      <c r="T1430" s="12">
        <f t="shared" si="91"/>
        <v>42225.666666666672</v>
      </c>
    </row>
    <row r="1431" spans="1:20" ht="48" x14ac:dyDescent="0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>E1431/D1431</f>
        <v>1.06</v>
      </c>
      <c r="P1431" s="7">
        <f>E1431/L1431</f>
        <v>64.634146341463421</v>
      </c>
      <c r="Q1431" t="str">
        <f t="shared" si="88"/>
        <v>theater</v>
      </c>
      <c r="R1431" t="str">
        <f t="shared" si="89"/>
        <v>plays</v>
      </c>
      <c r="S1431" s="12">
        <f t="shared" si="90"/>
        <v>42170.910231481481</v>
      </c>
      <c r="T1431" s="12">
        <f t="shared" si="91"/>
        <v>42205.165972222225</v>
      </c>
    </row>
    <row r="1432" spans="1:20" ht="48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>E1432/D1432</f>
        <v>1.05982</v>
      </c>
      <c r="P1432" s="7">
        <f>E1432/L1432</f>
        <v>111.79535864978902</v>
      </c>
      <c r="Q1432" t="str">
        <f t="shared" si="88"/>
        <v>film &amp; video</v>
      </c>
      <c r="R1432" t="str">
        <f t="shared" si="89"/>
        <v>documentary</v>
      </c>
      <c r="S1432" s="12">
        <f t="shared" si="90"/>
        <v>41934.584502314814</v>
      </c>
      <c r="T1432" s="12">
        <f t="shared" si="91"/>
        <v>41964.626168981486</v>
      </c>
    </row>
    <row r="1433" spans="1:20" ht="48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>E1433/D1433</f>
        <v>1.0595918367346939</v>
      </c>
      <c r="P1433" s="7">
        <f>E1433/L1433</f>
        <v>54.083333333333336</v>
      </c>
      <c r="Q1433" t="str">
        <f t="shared" si="88"/>
        <v>film &amp; video</v>
      </c>
      <c r="R1433" t="str">
        <f t="shared" si="89"/>
        <v>documentary</v>
      </c>
      <c r="S1433" s="12">
        <f t="shared" si="90"/>
        <v>42576.452731481477</v>
      </c>
      <c r="T1433" s="12">
        <f t="shared" si="91"/>
        <v>42607.452731481477</v>
      </c>
    </row>
    <row r="1434" spans="1:20" ht="48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>E1434/D1434</f>
        <v>1.0595454545454546</v>
      </c>
      <c r="P1434" s="7">
        <f>E1434/L1434</f>
        <v>34.791044776119406</v>
      </c>
      <c r="Q1434" t="str">
        <f t="shared" si="88"/>
        <v>theater</v>
      </c>
      <c r="R1434" t="str">
        <f t="shared" si="89"/>
        <v>plays</v>
      </c>
      <c r="S1434" s="12">
        <f t="shared" si="90"/>
        <v>41550.867673611108</v>
      </c>
      <c r="T1434" s="12">
        <f t="shared" si="91"/>
        <v>41580.867673611108</v>
      </c>
    </row>
    <row r="1435" spans="1:20" ht="48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>E1435/D1435</f>
        <v>1.0593333333333332</v>
      </c>
      <c r="P1435" s="7">
        <f>E1435/L1435</f>
        <v>44.138888888888886</v>
      </c>
      <c r="Q1435" t="str">
        <f t="shared" si="88"/>
        <v>theater</v>
      </c>
      <c r="R1435" t="str">
        <f t="shared" si="89"/>
        <v>plays</v>
      </c>
      <c r="S1435" s="12">
        <f t="shared" si="90"/>
        <v>42422.977418981478</v>
      </c>
      <c r="T1435" s="12">
        <f t="shared" si="91"/>
        <v>42444.875</v>
      </c>
    </row>
    <row r="1436" spans="1:20" ht="48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>E1436/D1436</f>
        <v>1.0591999999999999</v>
      </c>
      <c r="P1436" s="7">
        <f>E1436/L1436</f>
        <v>211.84</v>
      </c>
      <c r="Q1436" t="str">
        <f t="shared" si="88"/>
        <v>food</v>
      </c>
      <c r="R1436" t="str">
        <f t="shared" si="89"/>
        <v>small batch</v>
      </c>
      <c r="S1436" s="12">
        <f t="shared" si="90"/>
        <v>41807.624374999999</v>
      </c>
      <c r="T1436" s="12">
        <f t="shared" si="91"/>
        <v>41837.624374999999</v>
      </c>
    </row>
    <row r="1437" spans="1:20" ht="48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>E1437/D1437</f>
        <v>1.0591914022517912</v>
      </c>
      <c r="P1437" s="7">
        <f>E1437/L1437</f>
        <v>59.701730769230764</v>
      </c>
      <c r="Q1437" t="str">
        <f t="shared" si="88"/>
        <v>theater</v>
      </c>
      <c r="R1437" t="str">
        <f t="shared" si="89"/>
        <v>plays</v>
      </c>
      <c r="S1437" s="12">
        <f t="shared" si="90"/>
        <v>42278.089039351849</v>
      </c>
      <c r="T1437" s="12">
        <f t="shared" si="91"/>
        <v>42302.999305555553</v>
      </c>
    </row>
    <row r="1438" spans="1:20" ht="48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>E1438/D1438</f>
        <v>1.0589999999999999</v>
      </c>
      <c r="P1438" s="7">
        <f>E1438/L1438</f>
        <v>143.1081081081081</v>
      </c>
      <c r="Q1438" t="str">
        <f t="shared" si="88"/>
        <v>theater</v>
      </c>
      <c r="R1438" t="str">
        <f t="shared" si="89"/>
        <v>plays</v>
      </c>
      <c r="S1438" s="12">
        <f t="shared" si="90"/>
        <v>41851.541585648149</v>
      </c>
      <c r="T1438" s="12">
        <f t="shared" si="91"/>
        <v>41872.686111111114</v>
      </c>
    </row>
    <row r="1439" spans="1:20" ht="48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>E1439/D1439</f>
        <v>1.0586</v>
      </c>
      <c r="P1439" s="7">
        <f>E1439/L1439</f>
        <v>46.429824561403507</v>
      </c>
      <c r="Q1439" t="str">
        <f t="shared" si="88"/>
        <v>theater</v>
      </c>
      <c r="R1439" t="str">
        <f t="shared" si="89"/>
        <v>plays</v>
      </c>
      <c r="S1439" s="12">
        <f t="shared" si="90"/>
        <v>42167.434166666666</v>
      </c>
      <c r="T1439" s="12">
        <f t="shared" si="91"/>
        <v>42197.434166666666</v>
      </c>
    </row>
    <row r="1440" spans="1:20" ht="48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>E1440/D1440</f>
        <v>1.0584090909090909</v>
      </c>
      <c r="P1440" s="7">
        <f>E1440/L1440</f>
        <v>146.44654088050314</v>
      </c>
      <c r="Q1440" t="str">
        <f t="shared" si="88"/>
        <v>theater</v>
      </c>
      <c r="R1440" t="str">
        <f t="shared" si="89"/>
        <v>spaces</v>
      </c>
      <c r="S1440" s="12">
        <f t="shared" si="90"/>
        <v>41841.850034722222</v>
      </c>
      <c r="T1440" s="12">
        <f t="shared" si="91"/>
        <v>41871.850034722222</v>
      </c>
    </row>
    <row r="1441" spans="1:20" ht="48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>E1441/D1441</f>
        <v>1.0582</v>
      </c>
      <c r="P1441" s="7">
        <f>E1441/L1441</f>
        <v>115.02173913043478</v>
      </c>
      <c r="Q1441" t="str">
        <f t="shared" si="88"/>
        <v>theater</v>
      </c>
      <c r="R1441" t="str">
        <f t="shared" si="89"/>
        <v>plays</v>
      </c>
      <c r="S1441" s="12">
        <f t="shared" si="90"/>
        <v>42737.910138888896</v>
      </c>
      <c r="T1441" s="12">
        <f t="shared" si="91"/>
        <v>42767.957638888889</v>
      </c>
    </row>
    <row r="1442" spans="1:20" ht="48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>E1442/D1442</f>
        <v>1.0581826105905425</v>
      </c>
      <c r="P1442" s="7">
        <f>E1442/L1442</f>
        <v>64.74666666666667</v>
      </c>
      <c r="Q1442" t="str">
        <f t="shared" si="88"/>
        <v>games</v>
      </c>
      <c r="R1442" t="str">
        <f t="shared" si="89"/>
        <v>tabletop games</v>
      </c>
      <c r="S1442" s="12">
        <f t="shared" si="90"/>
        <v>41614.651493055557</v>
      </c>
      <c r="T1442" s="12">
        <f t="shared" si="91"/>
        <v>41644.651493055557</v>
      </c>
    </row>
    <row r="1443" spans="1:20" ht="32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>E1443/D1443</f>
        <v>1.0580799999999999</v>
      </c>
      <c r="P1443" s="7">
        <f>E1443/L1443</f>
        <v>174.02631578947367</v>
      </c>
      <c r="Q1443" t="str">
        <f t="shared" si="88"/>
        <v>technology</v>
      </c>
      <c r="R1443" t="str">
        <f t="shared" si="89"/>
        <v>wearables</v>
      </c>
      <c r="S1443" s="12">
        <f t="shared" si="90"/>
        <v>42100.642071759255</v>
      </c>
      <c r="T1443" s="12">
        <f t="shared" si="91"/>
        <v>42155.642071759255</v>
      </c>
    </row>
    <row r="1444" spans="1:20" ht="48" x14ac:dyDescent="0.2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>E1444/D1444</f>
        <v>1.0580000000000001</v>
      </c>
      <c r="P1444" s="7">
        <f>E1444/L1444</f>
        <v>206.31</v>
      </c>
      <c r="Q1444" t="str">
        <f t="shared" si="88"/>
        <v>games</v>
      </c>
      <c r="R1444" t="str">
        <f t="shared" si="89"/>
        <v>tabletop games</v>
      </c>
      <c r="S1444" s="12">
        <f t="shared" si="90"/>
        <v>42152.640833333338</v>
      </c>
      <c r="T1444" s="12">
        <f t="shared" si="91"/>
        <v>42182.640833333338</v>
      </c>
    </row>
    <row r="1445" spans="1:20" ht="48" x14ac:dyDescent="0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>E1445/D1445</f>
        <v>1.0580000000000001</v>
      </c>
      <c r="P1445" s="7">
        <f>E1445/L1445</f>
        <v>36.06818181818182</v>
      </c>
      <c r="Q1445" t="str">
        <f t="shared" si="88"/>
        <v>theater</v>
      </c>
      <c r="R1445" t="str">
        <f t="shared" si="89"/>
        <v>plays</v>
      </c>
      <c r="S1445" s="12">
        <f t="shared" si="90"/>
        <v>41923.921643518523</v>
      </c>
      <c r="T1445" s="12">
        <f t="shared" si="91"/>
        <v>41949.031944444447</v>
      </c>
    </row>
    <row r="1446" spans="1:20" ht="48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>E1446/D1446</f>
        <v>1.0577749999999999</v>
      </c>
      <c r="P1446" s="7">
        <f>E1446/L1446</f>
        <v>104.99007444168734</v>
      </c>
      <c r="Q1446" t="str">
        <f t="shared" si="88"/>
        <v>food</v>
      </c>
      <c r="R1446" t="str">
        <f t="shared" si="89"/>
        <v>small batch</v>
      </c>
      <c r="S1446" s="12">
        <f t="shared" si="90"/>
        <v>42643.642800925925</v>
      </c>
      <c r="T1446" s="12">
        <f t="shared" si="91"/>
        <v>42673.642800925925</v>
      </c>
    </row>
    <row r="1447" spans="1:20" ht="16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>E1447/D1447</f>
        <v>1.05745</v>
      </c>
      <c r="P1447" s="7">
        <f>E1447/L1447</f>
        <v>261.74504950495049</v>
      </c>
      <c r="Q1447" t="str">
        <f t="shared" si="88"/>
        <v>technology</v>
      </c>
      <c r="R1447" t="str">
        <f t="shared" si="89"/>
        <v>hardware</v>
      </c>
      <c r="S1447" s="12">
        <f t="shared" si="90"/>
        <v>42452.579988425925</v>
      </c>
      <c r="T1447" s="12">
        <f t="shared" si="91"/>
        <v>42482.579988425925</v>
      </c>
    </row>
    <row r="1448" spans="1:20" ht="48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>E1448/D1448</f>
        <v>1.0569999999999999</v>
      </c>
      <c r="P1448" s="7">
        <f>E1448/L1448</f>
        <v>41.944444444444443</v>
      </c>
      <c r="Q1448" t="str">
        <f t="shared" si="88"/>
        <v>theater</v>
      </c>
      <c r="R1448" t="str">
        <f t="shared" si="89"/>
        <v>plays</v>
      </c>
      <c r="S1448" s="12">
        <f t="shared" si="90"/>
        <v>41753.593275462961</v>
      </c>
      <c r="T1448" s="12">
        <f t="shared" si="91"/>
        <v>41778.875</v>
      </c>
    </row>
    <row r="1449" spans="1:20" ht="48" x14ac:dyDescent="0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>E1449/D1449</f>
        <v>1.0566666666666666</v>
      </c>
      <c r="P1449" s="7">
        <f>E1449/L1449</f>
        <v>22.642857142857142</v>
      </c>
      <c r="Q1449" t="str">
        <f t="shared" si="88"/>
        <v>music</v>
      </c>
      <c r="R1449" t="str">
        <f t="shared" si="89"/>
        <v>electronic music</v>
      </c>
      <c r="S1449" s="12">
        <f t="shared" si="90"/>
        <v>42194.751678240747</v>
      </c>
      <c r="T1449" s="12">
        <f t="shared" si="91"/>
        <v>42208.751678240747</v>
      </c>
    </row>
    <row r="1450" spans="1:20" ht="64" x14ac:dyDescent="0.2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>E1450/D1450</f>
        <v>1.0566666666666666</v>
      </c>
      <c r="P1450" s="7">
        <f>E1450/L1450</f>
        <v>45.94202898550725</v>
      </c>
      <c r="Q1450" t="str">
        <f t="shared" si="88"/>
        <v>technology</v>
      </c>
      <c r="R1450" t="str">
        <f t="shared" si="89"/>
        <v>space exploration</v>
      </c>
      <c r="S1450" s="12">
        <f t="shared" si="90"/>
        <v>42103.160578703704</v>
      </c>
      <c r="T1450" s="12">
        <f t="shared" si="91"/>
        <v>42163.160578703704</v>
      </c>
    </row>
    <row r="1451" spans="1:20" ht="48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>E1451/D1451</f>
        <v>1.056</v>
      </c>
      <c r="P1451" s="7">
        <f>E1451/L1451</f>
        <v>52.8</v>
      </c>
      <c r="Q1451" t="str">
        <f t="shared" si="88"/>
        <v>music</v>
      </c>
      <c r="R1451" t="str">
        <f t="shared" si="89"/>
        <v>indie rock</v>
      </c>
      <c r="S1451" s="12">
        <f t="shared" si="90"/>
        <v>42017.967442129629</v>
      </c>
      <c r="T1451" s="12">
        <f t="shared" si="91"/>
        <v>42031.967442129629</v>
      </c>
    </row>
    <row r="1452" spans="1:20" ht="48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>E1452/D1452</f>
        <v>1.0558333333333334</v>
      </c>
      <c r="P1452" s="7">
        <f>E1452/L1452</f>
        <v>72.482837528604122</v>
      </c>
      <c r="Q1452" t="str">
        <f t="shared" si="88"/>
        <v>film &amp; video</v>
      </c>
      <c r="R1452" t="str">
        <f t="shared" si="89"/>
        <v>documentary</v>
      </c>
      <c r="S1452" s="12">
        <f t="shared" si="90"/>
        <v>41401.565868055557</v>
      </c>
      <c r="T1452" s="12">
        <f t="shared" si="91"/>
        <v>41431.565868055557</v>
      </c>
    </row>
    <row r="1453" spans="1:20" ht="48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>E1453/D1453</f>
        <v>1.0556666666666668</v>
      </c>
      <c r="P1453" s="7">
        <f>E1453/L1453</f>
        <v>62.712871287128714</v>
      </c>
      <c r="Q1453" t="str">
        <f t="shared" si="88"/>
        <v>film &amp; video</v>
      </c>
      <c r="R1453" t="str">
        <f t="shared" si="89"/>
        <v>documentary</v>
      </c>
      <c r="S1453" s="12">
        <f t="shared" si="90"/>
        <v>40567.694560185184</v>
      </c>
      <c r="T1453" s="12">
        <f t="shared" si="91"/>
        <v>40612.694560185184</v>
      </c>
    </row>
    <row r="1454" spans="1:20" ht="48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>E1454/D1454</f>
        <v>1.05566</v>
      </c>
      <c r="P1454" s="7">
        <f>E1454/L1454</f>
        <v>60.903461538461535</v>
      </c>
      <c r="Q1454" t="str">
        <f t="shared" si="88"/>
        <v>publishing</v>
      </c>
      <c r="R1454" t="str">
        <f t="shared" si="89"/>
        <v>nonfiction</v>
      </c>
      <c r="S1454" s="12">
        <f t="shared" si="90"/>
        <v>40731.837465277778</v>
      </c>
      <c r="T1454" s="12">
        <f t="shared" si="91"/>
        <v>40776.837465277778</v>
      </c>
    </row>
    <row r="1455" spans="1:20" ht="48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>E1455/D1455</f>
        <v>1.0556000000000001</v>
      </c>
      <c r="P1455" s="7">
        <f>E1455/L1455</f>
        <v>95.963636363636368</v>
      </c>
      <c r="Q1455" t="str">
        <f t="shared" si="88"/>
        <v>publishing</v>
      </c>
      <c r="R1455" t="str">
        <f t="shared" si="89"/>
        <v>nonfiction</v>
      </c>
      <c r="S1455" s="12">
        <f t="shared" si="90"/>
        <v>42733.94131944445</v>
      </c>
      <c r="T1455" s="12">
        <f t="shared" si="91"/>
        <v>42763.94131944445</v>
      </c>
    </row>
    <row r="1456" spans="1:20" ht="64" x14ac:dyDescent="0.2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>E1456/D1456</f>
        <v>1.0555000000000001</v>
      </c>
      <c r="P1456" s="7">
        <f>E1456/L1456</f>
        <v>87.958333333333329</v>
      </c>
      <c r="Q1456" t="str">
        <f t="shared" si="88"/>
        <v>music</v>
      </c>
      <c r="R1456" t="str">
        <f t="shared" si="89"/>
        <v>indie rock</v>
      </c>
      <c r="S1456" s="12">
        <f t="shared" si="90"/>
        <v>40335.798078703701</v>
      </c>
      <c r="T1456" s="12">
        <f t="shared" si="91"/>
        <v>40381.25</v>
      </c>
    </row>
    <row r="1457" spans="1:20" ht="48" x14ac:dyDescent="0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>E1457/D1457</f>
        <v>1.0555000000000001</v>
      </c>
      <c r="P1457" s="7">
        <f>E1457/L1457</f>
        <v>62.827380952380949</v>
      </c>
      <c r="Q1457" t="str">
        <f t="shared" si="88"/>
        <v>theater</v>
      </c>
      <c r="R1457" t="str">
        <f t="shared" si="89"/>
        <v>plays</v>
      </c>
      <c r="S1457" s="12">
        <f t="shared" si="90"/>
        <v>41800.380428240744</v>
      </c>
      <c r="T1457" s="12">
        <f t="shared" si="91"/>
        <v>41830.380428240744</v>
      </c>
    </row>
    <row r="1458" spans="1:20" ht="48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>E1458/D1458</f>
        <v>1.0550335570469798</v>
      </c>
      <c r="P1458" s="7">
        <f>E1458/L1458</f>
        <v>23.117647058823529</v>
      </c>
      <c r="Q1458" t="str">
        <f t="shared" si="88"/>
        <v>music</v>
      </c>
      <c r="R1458" t="str">
        <f t="shared" si="89"/>
        <v>classical music</v>
      </c>
      <c r="S1458" s="12">
        <f t="shared" si="90"/>
        <v>41222.991400462961</v>
      </c>
      <c r="T1458" s="12">
        <f t="shared" si="91"/>
        <v>41267.991400462961</v>
      </c>
    </row>
    <row r="1459" spans="1:20" ht="48" x14ac:dyDescent="0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>E1459/D1459</f>
        <v>1.0549999999999999</v>
      </c>
      <c r="P1459" s="7">
        <f>E1459/L1459</f>
        <v>63.17365269461078</v>
      </c>
      <c r="Q1459" t="str">
        <f t="shared" si="88"/>
        <v>film &amp; video</v>
      </c>
      <c r="R1459" t="str">
        <f t="shared" si="89"/>
        <v>documentary</v>
      </c>
      <c r="S1459" s="12">
        <f t="shared" si="90"/>
        <v>42291.46674768519</v>
      </c>
      <c r="T1459" s="12">
        <f t="shared" si="91"/>
        <v>42315.166666666672</v>
      </c>
    </row>
    <row r="1460" spans="1:20" ht="48" x14ac:dyDescent="0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>E1460/D1460</f>
        <v>1.0549999999999999</v>
      </c>
      <c r="P1460" s="7">
        <f>E1460/L1460</f>
        <v>45.214285714285715</v>
      </c>
      <c r="Q1460" t="str">
        <f t="shared" si="88"/>
        <v>theater</v>
      </c>
      <c r="R1460" t="str">
        <f t="shared" si="89"/>
        <v>spaces</v>
      </c>
      <c r="S1460" s="12">
        <f t="shared" si="90"/>
        <v>42431.500069444446</v>
      </c>
      <c r="T1460" s="12">
        <f t="shared" si="91"/>
        <v>42491.458402777775</v>
      </c>
    </row>
    <row r="1461" spans="1:20" ht="48" x14ac:dyDescent="0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>E1461/D1461</f>
        <v>1.0549999999999999</v>
      </c>
      <c r="P1461" s="7">
        <f>E1461/L1461</f>
        <v>60.285714285714285</v>
      </c>
      <c r="Q1461" t="str">
        <f t="shared" si="88"/>
        <v>theater</v>
      </c>
      <c r="R1461" t="str">
        <f t="shared" si="89"/>
        <v>plays</v>
      </c>
      <c r="S1461" s="12">
        <f t="shared" si="90"/>
        <v>42132.036168981482</v>
      </c>
      <c r="T1461" s="12">
        <f t="shared" si="91"/>
        <v>42186.290972222225</v>
      </c>
    </row>
    <row r="1462" spans="1:20" ht="48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>E1462/D1462</f>
        <v>1.0549000000000002</v>
      </c>
      <c r="P1462" s="7">
        <f>E1462/L1462</f>
        <v>21.098000000000003</v>
      </c>
      <c r="Q1462" t="str">
        <f t="shared" si="88"/>
        <v>theater</v>
      </c>
      <c r="R1462" t="str">
        <f t="shared" si="89"/>
        <v>plays</v>
      </c>
      <c r="S1462" s="12">
        <f t="shared" si="90"/>
        <v>42555.671944444446</v>
      </c>
      <c r="T1462" s="12">
        <f t="shared" si="91"/>
        <v>42583.791666666672</v>
      </c>
    </row>
    <row r="1463" spans="1:20" ht="48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>E1463/D1463</f>
        <v>1.0547157142857144</v>
      </c>
      <c r="P1463" s="7">
        <f>E1463/L1463</f>
        <v>51.62944055944056</v>
      </c>
      <c r="Q1463" t="str">
        <f t="shared" si="88"/>
        <v>publishing</v>
      </c>
      <c r="R1463" t="str">
        <f t="shared" si="89"/>
        <v>nonfiction</v>
      </c>
      <c r="S1463" s="12">
        <f t="shared" si="90"/>
        <v>40694.638460648144</v>
      </c>
      <c r="T1463" s="12">
        <f t="shared" si="91"/>
        <v>40724.638460648144</v>
      </c>
    </row>
    <row r="1464" spans="1:20" ht="32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>E1464/D1464</f>
        <v>1.0545454545454545</v>
      </c>
      <c r="P1464" s="7">
        <f>E1464/L1464</f>
        <v>29</v>
      </c>
      <c r="Q1464" t="str">
        <f t="shared" si="88"/>
        <v>theater</v>
      </c>
      <c r="R1464" t="str">
        <f t="shared" si="89"/>
        <v>plays</v>
      </c>
      <c r="S1464" s="12">
        <f t="shared" si="90"/>
        <v>42338.963912037041</v>
      </c>
      <c r="T1464" s="12">
        <f t="shared" si="91"/>
        <v>42353</v>
      </c>
    </row>
    <row r="1465" spans="1:20" ht="48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>E1465/D1465</f>
        <v>1.0544</v>
      </c>
      <c r="P1465" s="7">
        <f>E1465/L1465</f>
        <v>118.73873873873873</v>
      </c>
      <c r="Q1465" t="str">
        <f t="shared" si="88"/>
        <v>photography</v>
      </c>
      <c r="R1465" t="str">
        <f t="shared" si="89"/>
        <v>photobooks</v>
      </c>
      <c r="S1465" s="12">
        <f t="shared" si="90"/>
        <v>42130.865150462967</v>
      </c>
      <c r="T1465" s="12">
        <f t="shared" si="91"/>
        <v>42163.166666666672</v>
      </c>
    </row>
    <row r="1466" spans="1:20" ht="48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>E1466/D1466</f>
        <v>1.0542</v>
      </c>
      <c r="P1466" s="7">
        <f>E1466/L1466</f>
        <v>107.57142857142857</v>
      </c>
      <c r="Q1466" t="str">
        <f t="shared" si="88"/>
        <v>theater</v>
      </c>
      <c r="R1466" t="str">
        <f t="shared" si="89"/>
        <v>plays</v>
      </c>
      <c r="S1466" s="12">
        <f t="shared" si="90"/>
        <v>42151.069606481484</v>
      </c>
      <c r="T1466" s="12">
        <f t="shared" si="91"/>
        <v>42172.069606481484</v>
      </c>
    </row>
    <row r="1467" spans="1:20" ht="48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>E1467/D1467</f>
        <v>1.054</v>
      </c>
      <c r="P1467" s="7">
        <f>E1467/L1467</f>
        <v>136</v>
      </c>
      <c r="Q1467" t="str">
        <f t="shared" si="88"/>
        <v>theater</v>
      </c>
      <c r="R1467" t="str">
        <f t="shared" si="89"/>
        <v>plays</v>
      </c>
      <c r="S1467" s="12">
        <f t="shared" si="90"/>
        <v>42430.839398148149</v>
      </c>
      <c r="T1467" s="12">
        <f t="shared" si="91"/>
        <v>42445.165972222225</v>
      </c>
    </row>
    <row r="1468" spans="1:20" ht="32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>E1468/D1468</f>
        <v>1.0538666666666667</v>
      </c>
      <c r="P1468" s="7">
        <f>E1468/L1468</f>
        <v>205.2987012987013</v>
      </c>
      <c r="Q1468" t="str">
        <f t="shared" si="88"/>
        <v>technology</v>
      </c>
      <c r="R1468" t="str">
        <f t="shared" si="89"/>
        <v>space exploration</v>
      </c>
      <c r="S1468" s="12">
        <f t="shared" si="90"/>
        <v>42279.792372685188</v>
      </c>
      <c r="T1468" s="12">
        <f t="shared" si="91"/>
        <v>42339.834039351852</v>
      </c>
    </row>
    <row r="1469" spans="1:20" ht="32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>E1469/D1469</f>
        <v>1.0535000000000001</v>
      </c>
      <c r="P1469" s="7">
        <f>E1469/L1469</f>
        <v>123.94117647058823</v>
      </c>
      <c r="Q1469" t="str">
        <f t="shared" si="88"/>
        <v>theater</v>
      </c>
      <c r="R1469" t="str">
        <f t="shared" si="89"/>
        <v>plays</v>
      </c>
      <c r="S1469" s="12">
        <f t="shared" si="90"/>
        <v>42694.110185185185</v>
      </c>
      <c r="T1469" s="12">
        <f t="shared" si="91"/>
        <v>42709.041666666672</v>
      </c>
    </row>
    <row r="1470" spans="1:20" ht="48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>E1470/D1470</f>
        <v>1.0534805315203954</v>
      </c>
      <c r="P1470" s="7">
        <f>E1470/L1470</f>
        <v>83.967068965517228</v>
      </c>
      <c r="Q1470" t="str">
        <f t="shared" si="88"/>
        <v>music</v>
      </c>
      <c r="R1470" t="str">
        <f t="shared" si="89"/>
        <v>rock</v>
      </c>
      <c r="S1470" s="12">
        <f t="shared" si="90"/>
        <v>41710.594282407408</v>
      </c>
      <c r="T1470" s="12">
        <f t="shared" si="91"/>
        <v>41740.594282407408</v>
      </c>
    </row>
    <row r="1471" spans="1:20" ht="48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>E1471/D1471</f>
        <v>1.0533333333333332</v>
      </c>
      <c r="P1471" s="7">
        <f>E1471/L1471</f>
        <v>47.878787878787875</v>
      </c>
      <c r="Q1471" t="str">
        <f t="shared" si="88"/>
        <v>theater</v>
      </c>
      <c r="R1471" t="str">
        <f t="shared" si="89"/>
        <v>plays</v>
      </c>
      <c r="S1471" s="12">
        <f t="shared" si="90"/>
        <v>42016.938692129625</v>
      </c>
      <c r="T1471" s="12">
        <f t="shared" si="91"/>
        <v>42046.938692129625</v>
      </c>
    </row>
    <row r="1472" spans="1:20" ht="48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>E1472/D1472</f>
        <v>1.0531250000000001</v>
      </c>
      <c r="P1472" s="7">
        <f>E1472/L1472</f>
        <v>158.96226415094338</v>
      </c>
      <c r="Q1472" t="str">
        <f t="shared" si="88"/>
        <v>music</v>
      </c>
      <c r="R1472" t="str">
        <f t="shared" si="89"/>
        <v>rock</v>
      </c>
      <c r="S1472" s="12">
        <f t="shared" si="90"/>
        <v>40736.115011574075</v>
      </c>
      <c r="T1472" s="12">
        <f t="shared" si="91"/>
        <v>40791.712500000001</v>
      </c>
    </row>
    <row r="1473" spans="1:20" ht="32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>E1473/D1473</f>
        <v>1.0528</v>
      </c>
      <c r="P1473" s="7">
        <f>E1473/L1473</f>
        <v>47</v>
      </c>
      <c r="Q1473" t="str">
        <f t="shared" si="88"/>
        <v>theater</v>
      </c>
      <c r="R1473" t="str">
        <f t="shared" si="89"/>
        <v>plays</v>
      </c>
      <c r="S1473" s="12">
        <f t="shared" si="90"/>
        <v>42018.94159722222</v>
      </c>
      <c r="T1473" s="12">
        <f t="shared" si="91"/>
        <v>42047.291666666672</v>
      </c>
    </row>
    <row r="1474" spans="1:20" ht="48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>E1474/D1474</f>
        <v>1.0526894736842105</v>
      </c>
      <c r="P1474" s="7">
        <f>E1474/L1474</f>
        <v>114.29199999999999</v>
      </c>
      <c r="Q1474" t="str">
        <f t="shared" si="88"/>
        <v>theater</v>
      </c>
      <c r="R1474" t="str">
        <f t="shared" si="89"/>
        <v>plays</v>
      </c>
      <c r="S1474" s="12">
        <f t="shared" si="90"/>
        <v>42268.009224537032</v>
      </c>
      <c r="T1474" s="12">
        <f t="shared" si="91"/>
        <v>42303.009224537032</v>
      </c>
    </row>
    <row r="1475" spans="1:20" ht="48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>E1475/D1475</f>
        <v>1.0526</v>
      </c>
      <c r="P1475" s="7">
        <f>E1475/L1475</f>
        <v>75.185714285714283</v>
      </c>
      <c r="Q1475" t="str">
        <f t="shared" ref="Q1475:Q1538" si="92">LEFT(N1475, SEARCH("/",N1475)-1)</f>
        <v>film &amp; video</v>
      </c>
      <c r="R1475" t="str">
        <f t="shared" ref="R1475:R1538" si="93">RIGHT(N1475,LEN(N1475)-SEARCH("/",N1475,1))</f>
        <v>documentary</v>
      </c>
      <c r="S1475" s="12">
        <f t="shared" ref="S1475:S1538" si="94">(((J1475/60)/60)/24)+DATE(1970,1,1)</f>
        <v>40718.310659722221</v>
      </c>
      <c r="T1475" s="12">
        <f t="shared" ref="T1475:T1538" si="95">(((I1475/60)/60)/24)+DATE(1970,1,1)</f>
        <v>40765.297222222223</v>
      </c>
    </row>
    <row r="1476" spans="1:20" ht="48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>E1476/D1476</f>
        <v>1.0522388</v>
      </c>
      <c r="P1476" s="7">
        <f>E1476/L1476</f>
        <v>346.13118421052633</v>
      </c>
      <c r="Q1476" t="str">
        <f t="shared" si="92"/>
        <v>technology</v>
      </c>
      <c r="R1476" t="str">
        <f t="shared" si="93"/>
        <v>hardware</v>
      </c>
      <c r="S1476" s="12">
        <f t="shared" si="94"/>
        <v>42633.841608796298</v>
      </c>
      <c r="T1476" s="12">
        <f t="shared" si="95"/>
        <v>42663.841608796298</v>
      </c>
    </row>
    <row r="1477" spans="1:20" ht="48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>E1477/D1477</f>
        <v>1.052184</v>
      </c>
      <c r="P1477" s="7">
        <f>E1477/L1477</f>
        <v>64.157560975609755</v>
      </c>
      <c r="Q1477" t="str">
        <f t="shared" si="92"/>
        <v>theater</v>
      </c>
      <c r="R1477" t="str">
        <f t="shared" si="93"/>
        <v>plays</v>
      </c>
      <c r="S1477" s="12">
        <f t="shared" si="94"/>
        <v>41809.12300925926</v>
      </c>
      <c r="T1477" s="12">
        <f t="shared" si="95"/>
        <v>41831.677083333336</v>
      </c>
    </row>
    <row r="1478" spans="1:20" ht="32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>E1478/D1478</f>
        <v>1.052142857142857</v>
      </c>
      <c r="P1478" s="7">
        <f>E1478/L1478</f>
        <v>98.2</v>
      </c>
      <c r="Q1478" t="str">
        <f t="shared" si="92"/>
        <v>theater</v>
      </c>
      <c r="R1478" t="str">
        <f t="shared" si="93"/>
        <v>plays</v>
      </c>
      <c r="S1478" s="12">
        <f t="shared" si="94"/>
        <v>41982.887280092589</v>
      </c>
      <c r="T1478" s="12">
        <f t="shared" si="95"/>
        <v>42012.887280092589</v>
      </c>
    </row>
    <row r="1479" spans="1:20" ht="48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>E1479/D1479</f>
        <v>1.052</v>
      </c>
      <c r="P1479" s="7">
        <f>E1479/L1479</f>
        <v>122.32558139534883</v>
      </c>
      <c r="Q1479" t="str">
        <f t="shared" si="92"/>
        <v>film &amp; video</v>
      </c>
      <c r="R1479" t="str">
        <f t="shared" si="93"/>
        <v>shorts</v>
      </c>
      <c r="S1479" s="12">
        <f t="shared" si="94"/>
        <v>42721.198877314819</v>
      </c>
      <c r="T1479" s="12">
        <f t="shared" si="95"/>
        <v>42767.333333333328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>E1480/D1480</f>
        <v>1.0519047619047619</v>
      </c>
      <c r="P1480" s="7">
        <f>E1480/L1480</f>
        <v>56.065989847715734</v>
      </c>
      <c r="Q1480" t="str">
        <f t="shared" si="92"/>
        <v>theater</v>
      </c>
      <c r="R1480" t="str">
        <f t="shared" si="93"/>
        <v>plays</v>
      </c>
      <c r="S1480" s="12">
        <f t="shared" si="94"/>
        <v>42037.938206018516</v>
      </c>
      <c r="T1480" s="12">
        <f t="shared" si="95"/>
        <v>42068.166666666672</v>
      </c>
    </row>
    <row r="1481" spans="1:20" ht="32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>E1481/D1481</f>
        <v>1.0515384615384615</v>
      </c>
      <c r="P1481" s="7">
        <f>E1481/L1481</f>
        <v>27.897959183673468</v>
      </c>
      <c r="Q1481" t="str">
        <f t="shared" si="92"/>
        <v>film &amp; video</v>
      </c>
      <c r="R1481" t="str">
        <f t="shared" si="93"/>
        <v>shorts</v>
      </c>
      <c r="S1481" s="12">
        <f t="shared" si="94"/>
        <v>41682.805902777778</v>
      </c>
      <c r="T1481" s="12">
        <f t="shared" si="95"/>
        <v>41705.805902777778</v>
      </c>
    </row>
    <row r="1482" spans="1:20" ht="32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>E1482/D1482</f>
        <v>1.05125</v>
      </c>
      <c r="P1482" s="7">
        <f>E1482/L1482</f>
        <v>73.771929824561397</v>
      </c>
      <c r="Q1482" t="str">
        <f t="shared" si="92"/>
        <v>music</v>
      </c>
      <c r="R1482" t="str">
        <f t="shared" si="93"/>
        <v>rock</v>
      </c>
      <c r="S1482" s="12">
        <f t="shared" si="94"/>
        <v>42759.628599537042</v>
      </c>
      <c r="T1482" s="12">
        <f t="shared" si="95"/>
        <v>42795.083333333328</v>
      </c>
    </row>
    <row r="1483" spans="1:20" ht="48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>E1483/D1483</f>
        <v>1.0509999999999999</v>
      </c>
      <c r="P1483" s="7">
        <f>E1483/L1483</f>
        <v>28.405405405405407</v>
      </c>
      <c r="Q1483" t="str">
        <f t="shared" si="92"/>
        <v>theater</v>
      </c>
      <c r="R1483" t="str">
        <f t="shared" si="93"/>
        <v>plays</v>
      </c>
      <c r="S1483" s="12">
        <f t="shared" si="94"/>
        <v>41897.536134259259</v>
      </c>
      <c r="T1483" s="12">
        <f t="shared" si="95"/>
        <v>41927.536134259259</v>
      </c>
    </row>
    <row r="1484" spans="1:20" ht="48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>E1484/D1484</f>
        <v>1.0509677419354839</v>
      </c>
      <c r="P1484" s="7">
        <f>E1484/L1484</f>
        <v>85.736842105263165</v>
      </c>
      <c r="Q1484" t="str">
        <f t="shared" si="92"/>
        <v>theater</v>
      </c>
      <c r="R1484" t="str">
        <f t="shared" si="93"/>
        <v>musical</v>
      </c>
      <c r="S1484" s="12">
        <f t="shared" si="94"/>
        <v>42025.164780092593</v>
      </c>
      <c r="T1484" s="12">
        <f t="shared" si="95"/>
        <v>42056.458333333328</v>
      </c>
    </row>
    <row r="1485" spans="1:20" ht="48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>E1485/D1485</f>
        <v>1.0508593749999999</v>
      </c>
      <c r="P1485" s="7">
        <f>E1485/L1485</f>
        <v>78.660818713450297</v>
      </c>
      <c r="Q1485" t="str">
        <f t="shared" si="92"/>
        <v>film &amp; video</v>
      </c>
      <c r="R1485" t="str">
        <f t="shared" si="93"/>
        <v>documentary</v>
      </c>
      <c r="S1485" s="12">
        <f t="shared" si="94"/>
        <v>41079.877442129626</v>
      </c>
      <c r="T1485" s="12">
        <f t="shared" si="95"/>
        <v>41109.877442129626</v>
      </c>
    </row>
    <row r="1486" spans="1:20" ht="48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>E1486/D1486</f>
        <v>1.0507333333333333</v>
      </c>
      <c r="P1486" s="7">
        <f>E1486/L1486</f>
        <v>109.45138888888889</v>
      </c>
      <c r="Q1486" t="str">
        <f t="shared" si="92"/>
        <v>music</v>
      </c>
      <c r="R1486" t="str">
        <f t="shared" si="93"/>
        <v>rock</v>
      </c>
      <c r="S1486" s="12">
        <f t="shared" si="94"/>
        <v>41694.84065972222</v>
      </c>
      <c r="T1486" s="12">
        <f t="shared" si="95"/>
        <v>41724.798993055556</v>
      </c>
    </row>
    <row r="1487" spans="1:20" ht="32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>E1487/D1487</f>
        <v>1.0506666666666666</v>
      </c>
      <c r="P1487" s="7">
        <f>E1487/L1487</f>
        <v>58.370370370370374</v>
      </c>
      <c r="Q1487" t="str">
        <f t="shared" si="92"/>
        <v>music</v>
      </c>
      <c r="R1487" t="str">
        <f t="shared" si="93"/>
        <v>rock</v>
      </c>
      <c r="S1487" s="12">
        <f t="shared" si="94"/>
        <v>41301.654340277775</v>
      </c>
      <c r="T1487" s="12">
        <f t="shared" si="95"/>
        <v>41341.654340277775</v>
      </c>
    </row>
    <row r="1488" spans="1:20" ht="48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>E1488/D1488</f>
        <v>1.0505</v>
      </c>
      <c r="P1488" s="7">
        <f>E1488/L1488</f>
        <v>42.02</v>
      </c>
      <c r="Q1488" t="str">
        <f t="shared" si="92"/>
        <v>music</v>
      </c>
      <c r="R1488" t="str">
        <f t="shared" si="93"/>
        <v>rock</v>
      </c>
      <c r="S1488" s="12">
        <f t="shared" si="94"/>
        <v>41443.83452546296</v>
      </c>
      <c r="T1488" s="12">
        <f t="shared" si="95"/>
        <v>41466.83452546296</v>
      </c>
    </row>
    <row r="1489" spans="1:20" ht="32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>E1489/D1489</f>
        <v>1.0504166666666668</v>
      </c>
      <c r="P1489" s="7">
        <f>E1489/L1489</f>
        <v>70.027777777777771</v>
      </c>
      <c r="Q1489" t="str">
        <f t="shared" si="92"/>
        <v>theater</v>
      </c>
      <c r="R1489" t="str">
        <f t="shared" si="93"/>
        <v>musical</v>
      </c>
      <c r="S1489" s="12">
        <f t="shared" si="94"/>
        <v>41989.819212962961</v>
      </c>
      <c r="T1489" s="12">
        <f t="shared" si="95"/>
        <v>42049.819212962961</v>
      </c>
    </row>
    <row r="1490" spans="1:20" ht="48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>E1490/D1490</f>
        <v>1.050225</v>
      </c>
      <c r="P1490" s="7">
        <f>E1490/L1490</f>
        <v>61.103999999999999</v>
      </c>
      <c r="Q1490" t="str">
        <f t="shared" si="92"/>
        <v>music</v>
      </c>
      <c r="R1490" t="str">
        <f t="shared" si="93"/>
        <v>indie rock</v>
      </c>
      <c r="S1490" s="12">
        <f t="shared" si="94"/>
        <v>41913.328356481477</v>
      </c>
      <c r="T1490" s="12">
        <f t="shared" si="95"/>
        <v>41946.370023148149</v>
      </c>
    </row>
    <row r="1491" spans="1:20" ht="32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>E1491/D1491</f>
        <v>1.0501</v>
      </c>
      <c r="P1491" s="7">
        <f>E1491/L1491</f>
        <v>201.94230769230768</v>
      </c>
      <c r="Q1491" t="str">
        <f t="shared" si="92"/>
        <v>music</v>
      </c>
      <c r="R1491" t="str">
        <f t="shared" si="93"/>
        <v>rock</v>
      </c>
      <c r="S1491" s="12">
        <f t="shared" si="94"/>
        <v>42704.95177083333</v>
      </c>
      <c r="T1491" s="12">
        <f t="shared" si="95"/>
        <v>42734.95177083333</v>
      </c>
    </row>
    <row r="1492" spans="1:20" ht="48" x14ac:dyDescent="0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>E1492/D1492</f>
        <v>1.05</v>
      </c>
      <c r="P1492" s="7">
        <f>E1492/L1492</f>
        <v>15</v>
      </c>
      <c r="Q1492" t="str">
        <f t="shared" si="92"/>
        <v>film &amp; video</v>
      </c>
      <c r="R1492" t="str">
        <f t="shared" si="93"/>
        <v>television</v>
      </c>
      <c r="S1492" s="12">
        <f t="shared" si="94"/>
        <v>42405.702349537038</v>
      </c>
      <c r="T1492" s="12">
        <f t="shared" si="95"/>
        <v>42415.702349537038</v>
      </c>
    </row>
    <row r="1493" spans="1:20" ht="48" x14ac:dyDescent="0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>E1493/D1493</f>
        <v>1.05</v>
      </c>
      <c r="P1493" s="7">
        <f>E1493/L1493</f>
        <v>58.333333333333336</v>
      </c>
      <c r="Q1493" t="str">
        <f t="shared" si="92"/>
        <v>music</v>
      </c>
      <c r="R1493" t="str">
        <f t="shared" si="93"/>
        <v>rock</v>
      </c>
      <c r="S1493" s="12">
        <f t="shared" si="94"/>
        <v>40690.823055555556</v>
      </c>
      <c r="T1493" s="12">
        <f t="shared" si="95"/>
        <v>40740.958333333336</v>
      </c>
    </row>
    <row r="1494" spans="1:20" ht="48" x14ac:dyDescent="0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>E1494/D1494</f>
        <v>1.05</v>
      </c>
      <c r="P1494" s="7">
        <f>E1494/L1494</f>
        <v>58.333333333333336</v>
      </c>
      <c r="Q1494" t="str">
        <f t="shared" si="92"/>
        <v>music</v>
      </c>
      <c r="R1494" t="str">
        <f t="shared" si="93"/>
        <v>rock</v>
      </c>
      <c r="S1494" s="12">
        <f t="shared" si="94"/>
        <v>41123.056273148148</v>
      </c>
      <c r="T1494" s="12">
        <f t="shared" si="95"/>
        <v>41153.056273148148</v>
      </c>
    </row>
    <row r="1495" spans="1:20" ht="32" x14ac:dyDescent="0.2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>E1495/D1495</f>
        <v>1.05</v>
      </c>
      <c r="P1495" s="7">
        <f>E1495/L1495</f>
        <v>38.888888888888886</v>
      </c>
      <c r="Q1495" t="str">
        <f t="shared" si="92"/>
        <v>music</v>
      </c>
      <c r="R1495" t="str">
        <f t="shared" si="93"/>
        <v>rock</v>
      </c>
      <c r="S1495" s="12">
        <f t="shared" si="94"/>
        <v>41288.68712962963</v>
      </c>
      <c r="T1495" s="12">
        <f t="shared" si="95"/>
        <v>41333.892361111109</v>
      </c>
    </row>
    <row r="1496" spans="1:20" ht="64" x14ac:dyDescent="0.2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>E1496/D1496</f>
        <v>1.05</v>
      </c>
      <c r="P1496" s="7">
        <f>E1496/L1496</f>
        <v>150</v>
      </c>
      <c r="Q1496" t="str">
        <f t="shared" si="92"/>
        <v>music</v>
      </c>
      <c r="R1496" t="str">
        <f t="shared" si="93"/>
        <v>classical music</v>
      </c>
      <c r="S1496" s="12">
        <f t="shared" si="94"/>
        <v>40127.700370370374</v>
      </c>
      <c r="T1496" s="12">
        <f t="shared" si="95"/>
        <v>40179.25</v>
      </c>
    </row>
    <row r="1497" spans="1:20" ht="48" x14ac:dyDescent="0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>E1497/D1497</f>
        <v>1.05</v>
      </c>
      <c r="P1497" s="7">
        <f>E1497/L1497</f>
        <v>51.219512195121951</v>
      </c>
      <c r="Q1497" t="str">
        <f t="shared" si="92"/>
        <v>theater</v>
      </c>
      <c r="R1497" t="str">
        <f t="shared" si="93"/>
        <v>plays</v>
      </c>
      <c r="S1497" s="12">
        <f t="shared" si="94"/>
        <v>41946.644745370373</v>
      </c>
      <c r="T1497" s="12">
        <f t="shared" si="95"/>
        <v>41976.644745370373</v>
      </c>
    </row>
    <row r="1498" spans="1:20" ht="48" x14ac:dyDescent="0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>E1498/D1498</f>
        <v>1.05</v>
      </c>
      <c r="P1498" s="7">
        <f>E1498/L1498</f>
        <v>39.375</v>
      </c>
      <c r="Q1498" t="str">
        <f t="shared" si="92"/>
        <v>theater</v>
      </c>
      <c r="R1498" t="str">
        <f t="shared" si="93"/>
        <v>plays</v>
      </c>
      <c r="S1498" s="12">
        <f t="shared" si="94"/>
        <v>42222.730034722219</v>
      </c>
      <c r="T1498" s="12">
        <f t="shared" si="95"/>
        <v>42247.730034722219</v>
      </c>
    </row>
    <row r="1499" spans="1:20" ht="48" x14ac:dyDescent="0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>E1499/D1499</f>
        <v>1.05</v>
      </c>
      <c r="P1499" s="7">
        <f>E1499/L1499</f>
        <v>75</v>
      </c>
      <c r="Q1499" t="str">
        <f t="shared" si="92"/>
        <v>theater</v>
      </c>
      <c r="R1499" t="str">
        <f t="shared" si="93"/>
        <v>musical</v>
      </c>
      <c r="S1499" s="12">
        <f t="shared" si="94"/>
        <v>42458.127175925925</v>
      </c>
      <c r="T1499" s="12">
        <f t="shared" si="95"/>
        <v>42489.165972222225</v>
      </c>
    </row>
    <row r="1500" spans="1:20" ht="32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>E1500/D1500</f>
        <v>1.0497142857142858</v>
      </c>
      <c r="P1500" s="7">
        <f>E1500/L1500</f>
        <v>59.258064516129032</v>
      </c>
      <c r="Q1500" t="str">
        <f t="shared" si="92"/>
        <v>music</v>
      </c>
      <c r="R1500" t="str">
        <f t="shared" si="93"/>
        <v>metal</v>
      </c>
      <c r="S1500" s="12">
        <f t="shared" si="94"/>
        <v>42656.805497685185</v>
      </c>
      <c r="T1500" s="12">
        <f t="shared" si="95"/>
        <v>42667.875</v>
      </c>
    </row>
    <row r="1501" spans="1:20" ht="48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>E1501/D1501</f>
        <v>1.0496000000000001</v>
      </c>
      <c r="P1501" s="7">
        <f>E1501/L1501</f>
        <v>63.2289156626506</v>
      </c>
      <c r="Q1501" t="str">
        <f t="shared" si="92"/>
        <v>theater</v>
      </c>
      <c r="R1501" t="str">
        <f t="shared" si="93"/>
        <v>spaces</v>
      </c>
      <c r="S1501" s="12">
        <f t="shared" si="94"/>
        <v>42724.665173611109</v>
      </c>
      <c r="T1501" s="12">
        <f t="shared" si="95"/>
        <v>42754.665173611109</v>
      </c>
    </row>
    <row r="1502" spans="1:20" ht="48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>E1502/D1502</f>
        <v>1.0495555555555556</v>
      </c>
      <c r="P1502" s="7">
        <f>E1502/L1502</f>
        <v>59.408805031446541</v>
      </c>
      <c r="Q1502" t="str">
        <f t="shared" si="92"/>
        <v>photography</v>
      </c>
      <c r="R1502" t="str">
        <f t="shared" si="93"/>
        <v>photobooks</v>
      </c>
      <c r="S1502" s="12">
        <f t="shared" si="94"/>
        <v>42292.435532407413</v>
      </c>
      <c r="T1502" s="12">
        <f t="shared" si="95"/>
        <v>42321.625</v>
      </c>
    </row>
    <row r="1503" spans="1:20" ht="48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>E1503/D1503</f>
        <v>1.0493636363636363</v>
      </c>
      <c r="P1503" s="7">
        <f>E1503/L1503</f>
        <v>61.562666666666665</v>
      </c>
      <c r="Q1503" t="str">
        <f t="shared" si="92"/>
        <v>photography</v>
      </c>
      <c r="R1503" t="str">
        <f t="shared" si="93"/>
        <v>photobooks</v>
      </c>
      <c r="S1503" s="12">
        <f t="shared" si="94"/>
        <v>42741.599664351852</v>
      </c>
      <c r="T1503" s="12">
        <f t="shared" si="95"/>
        <v>42772.599664351852</v>
      </c>
    </row>
    <row r="1504" spans="1:20" ht="48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>E1504/D1504</f>
        <v>1.0493380000000001</v>
      </c>
      <c r="P1504" s="7">
        <f>E1504/L1504</f>
        <v>118.70339366515837</v>
      </c>
      <c r="Q1504" t="str">
        <f t="shared" si="92"/>
        <v>music</v>
      </c>
      <c r="R1504" t="str">
        <f t="shared" si="93"/>
        <v>pop</v>
      </c>
      <c r="S1504" s="12">
        <f t="shared" si="94"/>
        <v>41023.782037037039</v>
      </c>
      <c r="T1504" s="12">
        <f t="shared" si="95"/>
        <v>41053.782037037039</v>
      </c>
    </row>
    <row r="1505" spans="1:20" ht="80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>E1505/D1505</f>
        <v>1.0493333333333332</v>
      </c>
      <c r="P1505" s="7">
        <f>E1505/L1505</f>
        <v>80.717948717948715</v>
      </c>
      <c r="Q1505" t="str">
        <f t="shared" si="92"/>
        <v>theater</v>
      </c>
      <c r="R1505" t="str">
        <f t="shared" si="93"/>
        <v>plays</v>
      </c>
      <c r="S1505" s="12">
        <f t="shared" si="94"/>
        <v>42545.774189814809</v>
      </c>
      <c r="T1505" s="12">
        <f t="shared" si="95"/>
        <v>42605.774189814809</v>
      </c>
    </row>
    <row r="1506" spans="1:20" ht="48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>E1506/D1506</f>
        <v>1.0492727272727274</v>
      </c>
      <c r="P1506" s="7">
        <f>E1506/L1506</f>
        <v>65.579545454545453</v>
      </c>
      <c r="Q1506" t="str">
        <f t="shared" si="92"/>
        <v>theater</v>
      </c>
      <c r="R1506" t="str">
        <f t="shared" si="93"/>
        <v>plays</v>
      </c>
      <c r="S1506" s="12">
        <f t="shared" si="94"/>
        <v>42145.746689814812</v>
      </c>
      <c r="T1506" s="12">
        <f t="shared" si="95"/>
        <v>42175.746689814812</v>
      </c>
    </row>
    <row r="1507" spans="1:20" ht="32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>E1507/D1507</f>
        <v>1.0485714285714285</v>
      </c>
      <c r="P1507" s="7">
        <f>E1507/L1507</f>
        <v>68.598130841121488</v>
      </c>
      <c r="Q1507" t="str">
        <f t="shared" si="92"/>
        <v>music</v>
      </c>
      <c r="R1507" t="str">
        <f t="shared" si="93"/>
        <v>indie rock</v>
      </c>
      <c r="S1507" s="12">
        <f t="shared" si="94"/>
        <v>41870.86546296296</v>
      </c>
      <c r="T1507" s="12">
        <f t="shared" si="95"/>
        <v>41905.86546296296</v>
      </c>
    </row>
    <row r="1508" spans="1:20" ht="48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>E1508/D1508</f>
        <v>1.0485537190082646</v>
      </c>
      <c r="P1508" s="7">
        <f>E1508/L1508</f>
        <v>84.023178807947019</v>
      </c>
      <c r="Q1508" t="str">
        <f t="shared" si="92"/>
        <v>film &amp; video</v>
      </c>
      <c r="R1508" t="str">
        <f t="shared" si="93"/>
        <v>documentary</v>
      </c>
      <c r="S1508" s="12">
        <f t="shared" si="94"/>
        <v>41935.070486111108</v>
      </c>
      <c r="T1508" s="12">
        <f t="shared" si="95"/>
        <v>41957.216666666667</v>
      </c>
    </row>
    <row r="1509" spans="1:20" ht="48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>E1509/D1509</f>
        <v>1.0482</v>
      </c>
      <c r="P1509" s="7">
        <f>E1509/L1509</f>
        <v>67.771551724137936</v>
      </c>
      <c r="Q1509" t="str">
        <f t="shared" si="92"/>
        <v>film &amp; video</v>
      </c>
      <c r="R1509" t="str">
        <f t="shared" si="93"/>
        <v>documentary</v>
      </c>
      <c r="S1509" s="12">
        <f t="shared" si="94"/>
        <v>41550.456412037034</v>
      </c>
      <c r="T1509" s="12">
        <f t="shared" si="95"/>
        <v>41580.456412037034</v>
      </c>
    </row>
    <row r="1510" spans="1:20" ht="48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>E1510/D1510</f>
        <v>1.0480480480480481</v>
      </c>
      <c r="P1510" s="7">
        <f>E1510/L1510</f>
        <v>32.71875</v>
      </c>
      <c r="Q1510" t="str">
        <f t="shared" si="92"/>
        <v>music</v>
      </c>
      <c r="R1510" t="str">
        <f t="shared" si="93"/>
        <v>indie rock</v>
      </c>
      <c r="S1510" s="12">
        <f t="shared" si="94"/>
        <v>40977.948009259257</v>
      </c>
      <c r="T1510" s="12">
        <f t="shared" si="95"/>
        <v>41007.906342592592</v>
      </c>
    </row>
    <row r="1511" spans="1:20" ht="48" x14ac:dyDescent="0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>E1511/D1511</f>
        <v>1.048</v>
      </c>
      <c r="P1511" s="7">
        <f>E1511/L1511</f>
        <v>50.384615384615387</v>
      </c>
      <c r="Q1511" t="str">
        <f t="shared" si="92"/>
        <v>theater</v>
      </c>
      <c r="R1511" t="str">
        <f t="shared" si="93"/>
        <v>plays</v>
      </c>
      <c r="S1511" s="12">
        <f t="shared" si="94"/>
        <v>42139.525567129633</v>
      </c>
      <c r="T1511" s="12">
        <f t="shared" si="95"/>
        <v>42169.525567129633</v>
      </c>
    </row>
    <row r="1512" spans="1:20" ht="48" x14ac:dyDescent="0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>E1512/D1512</f>
        <v>1.048</v>
      </c>
      <c r="P1512" s="7">
        <f>E1512/L1512</f>
        <v>40.9375</v>
      </c>
      <c r="Q1512" t="str">
        <f t="shared" si="92"/>
        <v>theater</v>
      </c>
      <c r="R1512" t="str">
        <f t="shared" si="93"/>
        <v>plays</v>
      </c>
      <c r="S1512" s="12">
        <f t="shared" si="94"/>
        <v>42462.893495370372</v>
      </c>
      <c r="T1512" s="12">
        <f t="shared" si="95"/>
        <v>42492.893495370372</v>
      </c>
    </row>
    <row r="1513" spans="1:20" ht="48" x14ac:dyDescent="0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>E1513/D1513</f>
        <v>1.0475000000000001</v>
      </c>
      <c r="P1513" s="7">
        <f>E1513/L1513</f>
        <v>17.829787234042552</v>
      </c>
      <c r="Q1513" t="str">
        <f t="shared" si="92"/>
        <v>theater</v>
      </c>
      <c r="R1513" t="str">
        <f t="shared" si="93"/>
        <v>plays</v>
      </c>
      <c r="S1513" s="12">
        <f t="shared" si="94"/>
        <v>42379.74418981481</v>
      </c>
      <c r="T1513" s="12">
        <f t="shared" si="95"/>
        <v>42410.875</v>
      </c>
    </row>
    <row r="1514" spans="1:20" ht="48" x14ac:dyDescent="0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>E1514/D1514</f>
        <v>1.0475000000000001</v>
      </c>
      <c r="P1514" s="7">
        <f>E1514/L1514</f>
        <v>55.131578947368418</v>
      </c>
      <c r="Q1514" t="str">
        <f t="shared" si="92"/>
        <v>theater</v>
      </c>
      <c r="R1514" t="str">
        <f t="shared" si="93"/>
        <v>plays</v>
      </c>
      <c r="S1514" s="12">
        <f t="shared" si="94"/>
        <v>41997.507905092592</v>
      </c>
      <c r="T1514" s="12">
        <f t="shared" si="95"/>
        <v>42027.507905092592</v>
      </c>
    </row>
    <row r="1515" spans="1:20" ht="48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>E1515/D1515</f>
        <v>1.0473529411764706</v>
      </c>
      <c r="P1515" s="7">
        <f>E1515/L1515</f>
        <v>80.202702702702709</v>
      </c>
      <c r="Q1515" t="str">
        <f t="shared" si="92"/>
        <v>film &amp; video</v>
      </c>
      <c r="R1515" t="str">
        <f t="shared" si="93"/>
        <v>documentary</v>
      </c>
      <c r="S1515" s="12">
        <f t="shared" si="94"/>
        <v>40357.227939814817</v>
      </c>
      <c r="T1515" s="12">
        <f t="shared" si="95"/>
        <v>40401.665972222225</v>
      </c>
    </row>
    <row r="1516" spans="1:20" ht="48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>E1516/D1516</f>
        <v>1.0472999999999999</v>
      </c>
      <c r="P1516" s="7">
        <f>E1516/L1516</f>
        <v>104.31274900398407</v>
      </c>
      <c r="Q1516" t="str">
        <f t="shared" si="92"/>
        <v>film &amp; video</v>
      </c>
      <c r="R1516" t="str">
        <f t="shared" si="93"/>
        <v>documentary</v>
      </c>
      <c r="S1516" s="12">
        <f t="shared" si="94"/>
        <v>41085.698113425926</v>
      </c>
      <c r="T1516" s="12">
        <f t="shared" si="95"/>
        <v>41120.208333333336</v>
      </c>
    </row>
    <row r="1517" spans="1:20" ht="48" x14ac:dyDescent="0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>E1517/D1517</f>
        <v>1.0471999999999999</v>
      </c>
      <c r="P1517" s="7">
        <f>E1517/L1517</f>
        <v>113.82608695652173</v>
      </c>
      <c r="Q1517" t="str">
        <f t="shared" si="92"/>
        <v>music</v>
      </c>
      <c r="R1517" t="str">
        <f t="shared" si="93"/>
        <v>pop</v>
      </c>
      <c r="S1517" s="12">
        <f t="shared" si="94"/>
        <v>41039.409456018519</v>
      </c>
      <c r="T1517" s="12">
        <f t="shared" si="95"/>
        <v>41069.409456018519</v>
      </c>
    </row>
    <row r="1518" spans="1:20" ht="32" x14ac:dyDescent="0.2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>E1518/D1518</f>
        <v>1.0471999999999999</v>
      </c>
      <c r="P1518" s="7">
        <f>E1518/L1518</f>
        <v>32.320987654320987</v>
      </c>
      <c r="Q1518" t="str">
        <f t="shared" si="92"/>
        <v>music</v>
      </c>
      <c r="R1518" t="str">
        <f t="shared" si="93"/>
        <v>indie rock</v>
      </c>
      <c r="S1518" s="12">
        <f t="shared" si="94"/>
        <v>40310.287673611114</v>
      </c>
      <c r="T1518" s="12">
        <f t="shared" si="95"/>
        <v>40369.916666666664</v>
      </c>
    </row>
    <row r="1519" spans="1:20" ht="48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>E1519/D1519</f>
        <v>1.0469999999999999</v>
      </c>
      <c r="P1519" s="7">
        <f>E1519/L1519</f>
        <v>35.612244897959187</v>
      </c>
      <c r="Q1519" t="str">
        <f t="shared" si="92"/>
        <v>music</v>
      </c>
      <c r="R1519" t="str">
        <f t="shared" si="93"/>
        <v>indie rock</v>
      </c>
      <c r="S1519" s="12">
        <f t="shared" si="94"/>
        <v>40458.815625000003</v>
      </c>
      <c r="T1519" s="12">
        <f t="shared" si="95"/>
        <v>40521.207638888889</v>
      </c>
    </row>
    <row r="1520" spans="1:20" ht="48" x14ac:dyDescent="0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>E1520/D1520</f>
        <v>1.0468</v>
      </c>
      <c r="P1520" s="7">
        <f>E1520/L1520</f>
        <v>109.42160278745645</v>
      </c>
      <c r="Q1520" t="str">
        <f t="shared" si="92"/>
        <v>film &amp; video</v>
      </c>
      <c r="R1520" t="str">
        <f t="shared" si="93"/>
        <v>documentary</v>
      </c>
      <c r="S1520" s="12">
        <f t="shared" si="94"/>
        <v>41612.10024305556</v>
      </c>
      <c r="T1520" s="12">
        <f t="shared" si="95"/>
        <v>41641.333333333336</v>
      </c>
    </row>
    <row r="1521" spans="1:20" ht="48" x14ac:dyDescent="0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>E1521/D1521</f>
        <v>1.0468</v>
      </c>
      <c r="P1521" s="7">
        <f>E1521/L1521</f>
        <v>36.859154929577464</v>
      </c>
      <c r="Q1521" t="str">
        <f t="shared" si="92"/>
        <v>theater</v>
      </c>
      <c r="R1521" t="str">
        <f t="shared" si="93"/>
        <v>plays</v>
      </c>
      <c r="S1521" s="12">
        <f t="shared" si="94"/>
        <v>42558.189432870371</v>
      </c>
      <c r="T1521" s="12">
        <f t="shared" si="95"/>
        <v>42587.875</v>
      </c>
    </row>
    <row r="1522" spans="1:20" ht="32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>E1522/D1522</f>
        <v>1.0467500000000001</v>
      </c>
      <c r="P1522" s="7">
        <f>E1522/L1522</f>
        <v>42.724489795918366</v>
      </c>
      <c r="Q1522" t="str">
        <f t="shared" si="92"/>
        <v>music</v>
      </c>
      <c r="R1522" t="str">
        <f t="shared" si="93"/>
        <v>metal</v>
      </c>
      <c r="S1522" s="12">
        <f t="shared" si="94"/>
        <v>42128.820231481484</v>
      </c>
      <c r="T1522" s="12">
        <f t="shared" si="95"/>
        <v>42159</v>
      </c>
    </row>
    <row r="1523" spans="1:20" ht="48" x14ac:dyDescent="0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>E1523/D1523</f>
        <v>1.0466666666666666</v>
      </c>
      <c r="P1523" s="7">
        <f>E1523/L1523</f>
        <v>327.08333333333331</v>
      </c>
      <c r="Q1523" t="str">
        <f t="shared" si="92"/>
        <v>theater</v>
      </c>
      <c r="R1523" t="str">
        <f t="shared" si="93"/>
        <v>plays</v>
      </c>
      <c r="S1523" s="12">
        <f t="shared" si="94"/>
        <v>42270.810995370368</v>
      </c>
      <c r="T1523" s="12">
        <f t="shared" si="95"/>
        <v>42309.958333333328</v>
      </c>
    </row>
    <row r="1524" spans="1:20" ht="48" x14ac:dyDescent="0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>E1524/D1524</f>
        <v>1.0466666666666666</v>
      </c>
      <c r="P1524" s="7">
        <f>E1524/L1524</f>
        <v>54.137931034482762</v>
      </c>
      <c r="Q1524" t="str">
        <f t="shared" si="92"/>
        <v>theater</v>
      </c>
      <c r="R1524" t="str">
        <f t="shared" si="93"/>
        <v>plays</v>
      </c>
      <c r="S1524" s="12">
        <f t="shared" si="94"/>
        <v>42150.755312499998</v>
      </c>
      <c r="T1524" s="12">
        <f t="shared" si="95"/>
        <v>42180.755312499998</v>
      </c>
    </row>
    <row r="1525" spans="1:20" ht="48" x14ac:dyDescent="0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>E1525/D1525</f>
        <v>1.0466666666666666</v>
      </c>
      <c r="P1525" s="7">
        <f>E1525/L1525</f>
        <v>139.55555555555554</v>
      </c>
      <c r="Q1525" t="str">
        <f t="shared" si="92"/>
        <v>theater</v>
      </c>
      <c r="R1525" t="str">
        <f t="shared" si="93"/>
        <v>plays</v>
      </c>
      <c r="S1525" s="12">
        <f t="shared" si="94"/>
        <v>42375.114988425921</v>
      </c>
      <c r="T1525" s="12">
        <f t="shared" si="95"/>
        <v>42420.114988425921</v>
      </c>
    </row>
    <row r="1526" spans="1:20" ht="48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>E1526/D1526</f>
        <v>1.0465</v>
      </c>
      <c r="P1526" s="7">
        <f>E1526/L1526</f>
        <v>63.424242424242422</v>
      </c>
      <c r="Q1526" t="str">
        <f t="shared" si="92"/>
        <v>theater</v>
      </c>
      <c r="R1526" t="str">
        <f t="shared" si="93"/>
        <v>plays</v>
      </c>
      <c r="S1526" s="12">
        <f t="shared" si="94"/>
        <v>42458.680925925932</v>
      </c>
      <c r="T1526" s="12">
        <f t="shared" si="95"/>
        <v>42488.680925925932</v>
      </c>
    </row>
    <row r="1527" spans="1:20" ht="48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>E1527/D1527</f>
        <v>1.0464</v>
      </c>
      <c r="P1527" s="7">
        <f>E1527/L1527</f>
        <v>93.428571428571431</v>
      </c>
      <c r="Q1527" t="str">
        <f t="shared" si="92"/>
        <v>theater</v>
      </c>
      <c r="R1527" t="str">
        <f t="shared" si="93"/>
        <v>plays</v>
      </c>
      <c r="S1527" s="12">
        <f t="shared" si="94"/>
        <v>42646.092812499999</v>
      </c>
      <c r="T1527" s="12">
        <f t="shared" si="95"/>
        <v>42675.207638888889</v>
      </c>
    </row>
    <row r="1528" spans="1:20" ht="48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>E1528/D1528</f>
        <v>1.0462615</v>
      </c>
      <c r="P1528" s="7">
        <f>E1528/L1528</f>
        <v>55.066394736842106</v>
      </c>
      <c r="Q1528" t="str">
        <f t="shared" si="92"/>
        <v>film &amp; video</v>
      </c>
      <c r="R1528" t="str">
        <f t="shared" si="93"/>
        <v>documentary</v>
      </c>
      <c r="S1528" s="12">
        <f t="shared" si="94"/>
        <v>40904.738194444442</v>
      </c>
      <c r="T1528" s="12">
        <f t="shared" si="95"/>
        <v>40929.738194444442</v>
      </c>
    </row>
    <row r="1529" spans="1:20" ht="48" x14ac:dyDescent="0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>E1529/D1529</f>
        <v>1.046</v>
      </c>
      <c r="P1529" s="7">
        <f>E1529/L1529</f>
        <v>104.6</v>
      </c>
      <c r="Q1529" t="str">
        <f t="shared" si="92"/>
        <v>film &amp; video</v>
      </c>
      <c r="R1529" t="str">
        <f t="shared" si="93"/>
        <v>shorts</v>
      </c>
      <c r="S1529" s="12">
        <f t="shared" si="94"/>
        <v>40322.53938657407</v>
      </c>
      <c r="T1529" s="12">
        <f t="shared" si="95"/>
        <v>40332.070138888892</v>
      </c>
    </row>
    <row r="1530" spans="1:20" ht="48" x14ac:dyDescent="0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>E1530/D1530</f>
        <v>1.046</v>
      </c>
      <c r="P1530" s="7">
        <f>E1530/L1530</f>
        <v>45.478260869565219</v>
      </c>
      <c r="Q1530" t="str">
        <f t="shared" si="92"/>
        <v>theater</v>
      </c>
      <c r="R1530" t="str">
        <f t="shared" si="93"/>
        <v>plays</v>
      </c>
      <c r="S1530" s="12">
        <f t="shared" si="94"/>
        <v>41969.199756944443</v>
      </c>
      <c r="T1530" s="12">
        <f t="shared" si="95"/>
        <v>42005.208333333328</v>
      </c>
    </row>
    <row r="1531" spans="1:20" ht="48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>E1531/D1531</f>
        <v>1.0459624999999999</v>
      </c>
      <c r="P1531" s="7">
        <f>E1531/L1531</f>
        <v>373.55803571428572</v>
      </c>
      <c r="Q1531" t="str">
        <f t="shared" si="92"/>
        <v>technology</v>
      </c>
      <c r="R1531" t="str">
        <f t="shared" si="93"/>
        <v>makerspaces</v>
      </c>
      <c r="S1531" s="12">
        <f t="shared" si="94"/>
        <v>42222.622766203705</v>
      </c>
      <c r="T1531" s="12">
        <f t="shared" si="95"/>
        <v>42251.625</v>
      </c>
    </row>
    <row r="1532" spans="1:20" ht="48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>E1532/D1532</f>
        <v>1.0457142857142858</v>
      </c>
      <c r="P1532" s="7">
        <f>E1532/L1532</f>
        <v>32.972972972972975</v>
      </c>
      <c r="Q1532" t="str">
        <f t="shared" si="92"/>
        <v>theater</v>
      </c>
      <c r="R1532" t="str">
        <f t="shared" si="93"/>
        <v>plays</v>
      </c>
      <c r="S1532" s="12">
        <f t="shared" si="94"/>
        <v>42148.676851851851</v>
      </c>
      <c r="T1532" s="12">
        <f t="shared" si="95"/>
        <v>42170.676851851851</v>
      </c>
    </row>
    <row r="1533" spans="1:20" ht="48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>E1533/D1533</f>
        <v>1.0455692307692308</v>
      </c>
      <c r="P1533" s="7">
        <f>E1533/L1533</f>
        <v>91.840540540540545</v>
      </c>
      <c r="Q1533" t="str">
        <f t="shared" si="92"/>
        <v>film &amp; video</v>
      </c>
      <c r="R1533" t="str">
        <f t="shared" si="93"/>
        <v>shorts</v>
      </c>
      <c r="S1533" s="12">
        <f t="shared" si="94"/>
        <v>40739.069282407407</v>
      </c>
      <c r="T1533" s="12">
        <f t="shared" si="95"/>
        <v>40768.958333333336</v>
      </c>
    </row>
    <row r="1534" spans="1:20" ht="48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>E1534/D1534</f>
        <v>1.0454285714285714</v>
      </c>
      <c r="P1534" s="7">
        <f>E1534/L1534</f>
        <v>79.543478260869563</v>
      </c>
      <c r="Q1534" t="str">
        <f t="shared" si="92"/>
        <v>theater</v>
      </c>
      <c r="R1534" t="str">
        <f t="shared" si="93"/>
        <v>plays</v>
      </c>
      <c r="S1534" s="12">
        <f t="shared" si="94"/>
        <v>42341.180636574078</v>
      </c>
      <c r="T1534" s="12">
        <f t="shared" si="95"/>
        <v>42373.180636574078</v>
      </c>
    </row>
    <row r="1535" spans="1:20" ht="48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>E1535/D1535</f>
        <v>1.0451999999999999</v>
      </c>
      <c r="P1535" s="7">
        <f>E1535/L1535</f>
        <v>80.400000000000006</v>
      </c>
      <c r="Q1535" t="str">
        <f t="shared" si="92"/>
        <v>theater</v>
      </c>
      <c r="R1535" t="str">
        <f t="shared" si="93"/>
        <v>plays</v>
      </c>
      <c r="S1535" s="12">
        <f t="shared" si="94"/>
        <v>42248.697754629626</v>
      </c>
      <c r="T1535" s="12">
        <f t="shared" si="95"/>
        <v>42283.697754629626</v>
      </c>
    </row>
    <row r="1536" spans="1:20" ht="48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>E1536/D1536</f>
        <v>1.0451666666666666</v>
      </c>
      <c r="P1536" s="7">
        <f>E1536/L1536</f>
        <v>89.585714285714289</v>
      </c>
      <c r="Q1536" t="str">
        <f t="shared" si="92"/>
        <v>theater</v>
      </c>
      <c r="R1536" t="str">
        <f t="shared" si="93"/>
        <v>plays</v>
      </c>
      <c r="S1536" s="12">
        <f t="shared" si="94"/>
        <v>42696.624444444446</v>
      </c>
      <c r="T1536" s="12">
        <f t="shared" si="95"/>
        <v>42726.624444444446</v>
      </c>
    </row>
    <row r="1537" spans="1:20" ht="32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>E1537/D1537</f>
        <v>1.0451515151515152</v>
      </c>
      <c r="P1537" s="7">
        <f>E1537/L1537</f>
        <v>86.224999999999994</v>
      </c>
      <c r="Q1537" t="str">
        <f t="shared" si="92"/>
        <v>theater</v>
      </c>
      <c r="R1537" t="str">
        <f t="shared" si="93"/>
        <v>plays</v>
      </c>
      <c r="S1537" s="12">
        <f t="shared" si="94"/>
        <v>42165.993125000001</v>
      </c>
      <c r="T1537" s="12">
        <f t="shared" si="95"/>
        <v>42187.993125000001</v>
      </c>
    </row>
    <row r="1538" spans="1:20" ht="48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>E1538/D1538</f>
        <v>1.0449999999999999</v>
      </c>
      <c r="P1538" s="7">
        <f>E1538/L1538</f>
        <v>48.984375</v>
      </c>
      <c r="Q1538" t="str">
        <f t="shared" si="92"/>
        <v>theater</v>
      </c>
      <c r="R1538" t="str">
        <f t="shared" si="93"/>
        <v>spaces</v>
      </c>
      <c r="S1538" s="12">
        <f t="shared" si="94"/>
        <v>42622.767476851848</v>
      </c>
      <c r="T1538" s="12">
        <f t="shared" si="95"/>
        <v>42652.767476851848</v>
      </c>
    </row>
    <row r="1539" spans="1:20" ht="48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>E1539/D1539</f>
        <v>1.0446206037108834</v>
      </c>
      <c r="P1539" s="7">
        <f>E1539/L1539</f>
        <v>109.33695652173913</v>
      </c>
      <c r="Q1539" t="str">
        <f t="shared" ref="Q1539:Q1602" si="96">LEFT(N1539, SEARCH("/",N1539)-1)</f>
        <v>technology</v>
      </c>
      <c r="R1539" t="str">
        <f t="shared" ref="R1539:R1602" si="97">RIGHT(N1539,LEN(N1539)-SEARCH("/",N1539,1))</f>
        <v>wearables</v>
      </c>
      <c r="S1539" s="12">
        <f t="shared" ref="S1539:S1602" si="98">(((J1539/60)/60)/24)+DATE(1970,1,1)</f>
        <v>42179.160752314812</v>
      </c>
      <c r="T1539" s="12">
        <f t="shared" ref="T1539:T1602" si="99">(((I1539/60)/60)/24)+DATE(1970,1,1)</f>
        <v>42211.75</v>
      </c>
    </row>
    <row r="1540" spans="1:20" ht="32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>E1540/D1540</f>
        <v>1.0445405405405406</v>
      </c>
      <c r="P1540" s="7">
        <f>E1540/L1540</f>
        <v>50.852631578947367</v>
      </c>
      <c r="Q1540" t="str">
        <f t="shared" si="96"/>
        <v>games</v>
      </c>
      <c r="R1540" t="str">
        <f t="shared" si="97"/>
        <v>tabletop games</v>
      </c>
      <c r="S1540" s="12">
        <f t="shared" si="98"/>
        <v>42200.666261574079</v>
      </c>
      <c r="T1540" s="12">
        <f t="shared" si="99"/>
        <v>42214.666261574079</v>
      </c>
    </row>
    <row r="1541" spans="1:20" ht="48" x14ac:dyDescent="0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>E1541/D1541</f>
        <v>1.0444</v>
      </c>
      <c r="P1541" s="7">
        <f>E1541/L1541</f>
        <v>64.46913580246914</v>
      </c>
      <c r="Q1541" t="str">
        <f t="shared" si="96"/>
        <v>music</v>
      </c>
      <c r="R1541" t="str">
        <f t="shared" si="97"/>
        <v>rock</v>
      </c>
      <c r="S1541" s="12">
        <f t="shared" si="98"/>
        <v>41067.74086805556</v>
      </c>
      <c r="T1541" s="12">
        <f t="shared" si="99"/>
        <v>41097.74086805556</v>
      </c>
    </row>
    <row r="1542" spans="1:20" ht="32" x14ac:dyDescent="0.2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>E1542/D1542</f>
        <v>1.0444</v>
      </c>
      <c r="P1542" s="7">
        <f>E1542/L1542</f>
        <v>340.56521739130437</v>
      </c>
      <c r="Q1542" t="str">
        <f t="shared" si="96"/>
        <v>technology</v>
      </c>
      <c r="R1542" t="str">
        <f t="shared" si="97"/>
        <v>hardware</v>
      </c>
      <c r="S1542" s="12">
        <f t="shared" si="98"/>
        <v>42095.240706018521</v>
      </c>
      <c r="T1542" s="12">
        <f t="shared" si="99"/>
        <v>42125.240706018521</v>
      </c>
    </row>
    <row r="1543" spans="1:20" ht="16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>E1543/D1543</f>
        <v>1.0443750000000001</v>
      </c>
      <c r="P1543" s="7">
        <f>E1543/L1543</f>
        <v>117.67605633802818</v>
      </c>
      <c r="Q1543" t="str">
        <f t="shared" si="96"/>
        <v>music</v>
      </c>
      <c r="R1543" t="str">
        <f t="shared" si="97"/>
        <v>rock</v>
      </c>
      <c r="S1543" s="12">
        <f t="shared" si="98"/>
        <v>40763.691423611112</v>
      </c>
      <c r="T1543" s="12">
        <f t="shared" si="99"/>
        <v>40793.691423611112</v>
      </c>
    </row>
    <row r="1544" spans="1:20" ht="48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>E1544/D1544</f>
        <v>1.0443333333333333</v>
      </c>
      <c r="P1544" s="7">
        <f>E1544/L1544</f>
        <v>111.89285714285714</v>
      </c>
      <c r="Q1544" t="str">
        <f t="shared" si="96"/>
        <v>theater</v>
      </c>
      <c r="R1544" t="str">
        <f t="shared" si="97"/>
        <v>plays</v>
      </c>
      <c r="S1544" s="12">
        <f t="shared" si="98"/>
        <v>41937.95344907407</v>
      </c>
      <c r="T1544" s="12">
        <f t="shared" si="99"/>
        <v>41972.995115740734</v>
      </c>
    </row>
    <row r="1545" spans="1:20" ht="48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>E1545/D1545</f>
        <v>1.0442857142857143</v>
      </c>
      <c r="P1545" s="7">
        <f>E1545/L1545</f>
        <v>71.666666666666671</v>
      </c>
      <c r="Q1545" t="str">
        <f t="shared" si="96"/>
        <v>theater</v>
      </c>
      <c r="R1545" t="str">
        <f t="shared" si="97"/>
        <v>plays</v>
      </c>
      <c r="S1545" s="12">
        <f t="shared" si="98"/>
        <v>42302.701516203699</v>
      </c>
      <c r="T1545" s="12">
        <f t="shared" si="99"/>
        <v>42337.958333333328</v>
      </c>
    </row>
    <row r="1546" spans="1:20" ht="32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>E1546/D1546</f>
        <v>1.0442100000000001</v>
      </c>
      <c r="P1546" s="7">
        <f>E1546/L1546</f>
        <v>46.06808823529412</v>
      </c>
      <c r="Q1546" t="str">
        <f t="shared" si="96"/>
        <v>music</v>
      </c>
      <c r="R1546" t="str">
        <f t="shared" si="97"/>
        <v>rock</v>
      </c>
      <c r="S1546" s="12">
        <f t="shared" si="98"/>
        <v>40007.704247685186</v>
      </c>
      <c r="T1546" s="12">
        <f t="shared" si="99"/>
        <v>40057.166666666664</v>
      </c>
    </row>
    <row r="1547" spans="1:20" ht="32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>E1547/D1547</f>
        <v>1.044</v>
      </c>
      <c r="P1547" s="7">
        <f>E1547/L1547</f>
        <v>145</v>
      </c>
      <c r="Q1547" t="str">
        <f t="shared" si="96"/>
        <v>theater</v>
      </c>
      <c r="R1547" t="str">
        <f t="shared" si="97"/>
        <v>plays</v>
      </c>
      <c r="S1547" s="12">
        <f t="shared" si="98"/>
        <v>42491.92288194444</v>
      </c>
      <c r="T1547" s="12">
        <f t="shared" si="99"/>
        <v>42521.92288194444</v>
      </c>
    </row>
    <row r="1548" spans="1:20" ht="48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>E1548/D1548</f>
        <v>1.04396</v>
      </c>
      <c r="P1548" s="7">
        <f>E1548/L1548</f>
        <v>70.921195652173907</v>
      </c>
      <c r="Q1548" t="str">
        <f t="shared" si="96"/>
        <v>film &amp; video</v>
      </c>
      <c r="R1548" t="str">
        <f t="shared" si="97"/>
        <v>documentary</v>
      </c>
      <c r="S1548" s="12">
        <f t="shared" si="98"/>
        <v>42689.187881944439</v>
      </c>
      <c r="T1548" s="12">
        <f t="shared" si="99"/>
        <v>42724.187881944439</v>
      </c>
    </row>
    <row r="1549" spans="1:20" ht="48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>E1549/D1549</f>
        <v>1.043625</v>
      </c>
      <c r="P1549" s="7">
        <f>E1549/L1549</f>
        <v>56.412162162162161</v>
      </c>
      <c r="Q1549" t="str">
        <f t="shared" si="96"/>
        <v>music</v>
      </c>
      <c r="R1549" t="str">
        <f t="shared" si="97"/>
        <v>rock</v>
      </c>
      <c r="S1549" s="12">
        <f t="shared" si="98"/>
        <v>41370.800185185188</v>
      </c>
      <c r="T1549" s="12">
        <f t="shared" si="99"/>
        <v>41400.800185185188</v>
      </c>
    </row>
    <row r="1550" spans="1:20" ht="32" x14ac:dyDescent="0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>E1550/D1550</f>
        <v>1.0435000000000001</v>
      </c>
      <c r="P1550" s="7">
        <f>E1550/L1550</f>
        <v>177.61702127659575</v>
      </c>
      <c r="Q1550" t="str">
        <f t="shared" si="96"/>
        <v>theater</v>
      </c>
      <c r="R1550" t="str">
        <f t="shared" si="97"/>
        <v>plays</v>
      </c>
      <c r="S1550" s="12">
        <f t="shared" si="98"/>
        <v>42549.665717592594</v>
      </c>
      <c r="T1550" s="12">
        <f t="shared" si="99"/>
        <v>42579.665717592594</v>
      </c>
    </row>
    <row r="1551" spans="1:20" ht="48" x14ac:dyDescent="0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>E1551/D1551</f>
        <v>1.0435000000000001</v>
      </c>
      <c r="P1551" s="7">
        <f>E1551/L1551</f>
        <v>39.377358490566039</v>
      </c>
      <c r="Q1551" t="str">
        <f t="shared" si="96"/>
        <v>theater</v>
      </c>
      <c r="R1551" t="str">
        <f t="shared" si="97"/>
        <v>plays</v>
      </c>
      <c r="S1551" s="12">
        <f t="shared" si="98"/>
        <v>41990.99863425926</v>
      </c>
      <c r="T1551" s="12">
        <f t="shared" si="99"/>
        <v>42020.99863425926</v>
      </c>
    </row>
    <row r="1552" spans="1:20" ht="48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>E1552/D1552</f>
        <v>1.0433333333333332</v>
      </c>
      <c r="P1552" s="7">
        <f>E1552/L1552</f>
        <v>55.892857142857146</v>
      </c>
      <c r="Q1552" t="str">
        <f t="shared" si="96"/>
        <v>theater</v>
      </c>
      <c r="R1552" t="str">
        <f t="shared" si="97"/>
        <v>plays</v>
      </c>
      <c r="S1552" s="12">
        <f t="shared" si="98"/>
        <v>41764.44663194444</v>
      </c>
      <c r="T1552" s="12">
        <f t="shared" si="99"/>
        <v>41791.165972222225</v>
      </c>
    </row>
    <row r="1553" spans="1:20" ht="48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>E1553/D1553</f>
        <v>1.0431999999999999</v>
      </c>
      <c r="P1553" s="7">
        <f>E1553/L1553</f>
        <v>66.871794871794876</v>
      </c>
      <c r="Q1553" t="str">
        <f t="shared" si="96"/>
        <v>music</v>
      </c>
      <c r="R1553" t="str">
        <f t="shared" si="97"/>
        <v>metal</v>
      </c>
      <c r="S1553" s="12">
        <f t="shared" si="98"/>
        <v>41526.592395833337</v>
      </c>
      <c r="T1553" s="12">
        <f t="shared" si="99"/>
        <v>41561.165972222225</v>
      </c>
    </row>
    <row r="1554" spans="1:20" ht="48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>E1554/D1554</f>
        <v>1.043047619047619</v>
      </c>
      <c r="P1554" s="7">
        <f>E1554/L1554</f>
        <v>81.125925925925927</v>
      </c>
      <c r="Q1554" t="str">
        <f t="shared" si="96"/>
        <v>theater</v>
      </c>
      <c r="R1554" t="str">
        <f t="shared" si="97"/>
        <v>plays</v>
      </c>
      <c r="S1554" s="12">
        <f t="shared" si="98"/>
        <v>42135.60020833333</v>
      </c>
      <c r="T1554" s="12">
        <f t="shared" si="99"/>
        <v>42167.083333333328</v>
      </c>
    </row>
    <row r="1555" spans="1:20" ht="48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>E1555/D1555</f>
        <v>1.0430333333333333</v>
      </c>
      <c r="P1555" s="7">
        <f>E1555/L1555</f>
        <v>845.70270270270271</v>
      </c>
      <c r="Q1555" t="str">
        <f t="shared" si="96"/>
        <v>technology</v>
      </c>
      <c r="R1555" t="str">
        <f t="shared" si="97"/>
        <v>hardware</v>
      </c>
      <c r="S1555" s="12">
        <f t="shared" si="98"/>
        <v>41872.525717592594</v>
      </c>
      <c r="T1555" s="12">
        <f t="shared" si="99"/>
        <v>41930.166666666664</v>
      </c>
    </row>
    <row r="1556" spans="1:20" ht="48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>E1556/D1556</f>
        <v>1.0428571428571429</v>
      </c>
      <c r="P1556" s="7">
        <f>E1556/L1556</f>
        <v>36.5</v>
      </c>
      <c r="Q1556" t="str">
        <f t="shared" si="96"/>
        <v>theater</v>
      </c>
      <c r="R1556" t="str">
        <f t="shared" si="97"/>
        <v>plays</v>
      </c>
      <c r="S1556" s="12">
        <f t="shared" si="98"/>
        <v>41780.525937500002</v>
      </c>
      <c r="T1556" s="12">
        <f t="shared" si="99"/>
        <v>41796.958333333336</v>
      </c>
    </row>
    <row r="1557" spans="1:20" ht="32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>E1557/D1557</f>
        <v>1.0428333333333333</v>
      </c>
      <c r="P1557" s="7">
        <f>E1557/L1557</f>
        <v>82.328947368421055</v>
      </c>
      <c r="Q1557" t="str">
        <f t="shared" si="96"/>
        <v>music</v>
      </c>
      <c r="R1557" t="str">
        <f t="shared" si="97"/>
        <v>classical music</v>
      </c>
      <c r="S1557" s="12">
        <f t="shared" si="98"/>
        <v>40948.080729166664</v>
      </c>
      <c r="T1557" s="12">
        <f t="shared" si="99"/>
        <v>40993.0390625</v>
      </c>
    </row>
    <row r="1558" spans="1:20" ht="32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>E1558/D1558</f>
        <v>1.0424</v>
      </c>
      <c r="P1558" s="7">
        <f>E1558/L1558</f>
        <v>27.145833333333332</v>
      </c>
      <c r="Q1558" t="str">
        <f t="shared" si="96"/>
        <v>music</v>
      </c>
      <c r="R1558" t="str">
        <f t="shared" si="97"/>
        <v>rock</v>
      </c>
      <c r="S1558" s="12">
        <f t="shared" si="98"/>
        <v>41766.970648148148</v>
      </c>
      <c r="T1558" s="12">
        <f t="shared" si="99"/>
        <v>41799.165972222225</v>
      </c>
    </row>
    <row r="1559" spans="1:20" ht="48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>E1559/D1559</f>
        <v>1.0421799999999999</v>
      </c>
      <c r="P1559" s="7">
        <f>E1559/L1559</f>
        <v>64.933333333333323</v>
      </c>
      <c r="Q1559" t="str">
        <f t="shared" si="96"/>
        <v>technology</v>
      </c>
      <c r="R1559" t="str">
        <f t="shared" si="97"/>
        <v>space exploration</v>
      </c>
      <c r="S1559" s="12">
        <f t="shared" si="98"/>
        <v>40998.051192129627</v>
      </c>
      <c r="T1559" s="12">
        <f t="shared" si="99"/>
        <v>41028.051192129627</v>
      </c>
    </row>
    <row r="1560" spans="1:20" ht="48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>E1560/D1560</f>
        <v>1.042</v>
      </c>
      <c r="P1560" s="7">
        <f>E1560/L1560</f>
        <v>66.369426751592357</v>
      </c>
      <c r="Q1560" t="str">
        <f t="shared" si="96"/>
        <v>music</v>
      </c>
      <c r="R1560" t="str">
        <f t="shared" si="97"/>
        <v>rock</v>
      </c>
      <c r="S1560" s="12">
        <f t="shared" si="98"/>
        <v>41194.715520833335</v>
      </c>
      <c r="T1560" s="12">
        <f t="shared" si="99"/>
        <v>41235.916666666664</v>
      </c>
    </row>
    <row r="1561" spans="1:20" ht="48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>E1561/D1561</f>
        <v>1.042</v>
      </c>
      <c r="P1561" s="7">
        <f>E1561/L1561</f>
        <v>186.07142857142858</v>
      </c>
      <c r="Q1561" t="str">
        <f t="shared" si="96"/>
        <v>theater</v>
      </c>
      <c r="R1561" t="str">
        <f t="shared" si="97"/>
        <v>plays</v>
      </c>
      <c r="S1561" s="12">
        <f t="shared" si="98"/>
        <v>42100.927858796291</v>
      </c>
      <c r="T1561" s="12">
        <f t="shared" si="99"/>
        <v>42126.875</v>
      </c>
    </row>
    <row r="1562" spans="1:20" ht="32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>E1562/D1562</f>
        <v>1.0416766467065868</v>
      </c>
      <c r="P1562" s="7">
        <f>E1562/L1562</f>
        <v>123.37588652482269</v>
      </c>
      <c r="Q1562" t="str">
        <f t="shared" si="96"/>
        <v>photography</v>
      </c>
      <c r="R1562" t="str">
        <f t="shared" si="97"/>
        <v>photobooks</v>
      </c>
      <c r="S1562" s="12">
        <f t="shared" si="98"/>
        <v>42430.430243055554</v>
      </c>
      <c r="T1562" s="12">
        <f t="shared" si="99"/>
        <v>42460.416666666672</v>
      </c>
    </row>
    <row r="1563" spans="1:20" ht="48" x14ac:dyDescent="0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>E1563/D1563</f>
        <v>1.0416666666666667</v>
      </c>
      <c r="P1563" s="7">
        <f>E1563/L1563</f>
        <v>194.44444444444446</v>
      </c>
      <c r="Q1563" t="str">
        <f t="shared" si="96"/>
        <v>film &amp; video</v>
      </c>
      <c r="R1563" t="str">
        <f t="shared" si="97"/>
        <v>television</v>
      </c>
      <c r="S1563" s="12">
        <f t="shared" si="98"/>
        <v>42323.964976851858</v>
      </c>
      <c r="T1563" s="12">
        <f t="shared" si="99"/>
        <v>42353.964976851858</v>
      </c>
    </row>
    <row r="1564" spans="1:20" ht="48" x14ac:dyDescent="0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>E1564/D1564</f>
        <v>1.0416666666666667</v>
      </c>
      <c r="P1564" s="7">
        <f>E1564/L1564</f>
        <v>59.523809523809526</v>
      </c>
      <c r="Q1564" t="str">
        <f t="shared" si="96"/>
        <v>theater</v>
      </c>
      <c r="R1564" t="str">
        <f t="shared" si="97"/>
        <v>plays</v>
      </c>
      <c r="S1564" s="12">
        <f t="shared" si="98"/>
        <v>42277.583472222221</v>
      </c>
      <c r="T1564" s="12">
        <f t="shared" si="99"/>
        <v>42307.583472222221</v>
      </c>
    </row>
    <row r="1565" spans="1:20" ht="48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>E1565/D1565</f>
        <v>1.04129</v>
      </c>
      <c r="P1565" s="7">
        <f>E1565/L1565</f>
        <v>28.924722222222222</v>
      </c>
      <c r="Q1565" t="str">
        <f t="shared" si="96"/>
        <v>film &amp; video</v>
      </c>
      <c r="R1565" t="str">
        <f t="shared" si="97"/>
        <v>documentary</v>
      </c>
      <c r="S1565" s="12">
        <f t="shared" si="98"/>
        <v>40821.183136574073</v>
      </c>
      <c r="T1565" s="12">
        <f t="shared" si="99"/>
        <v>40836.083333333336</v>
      </c>
    </row>
    <row r="1566" spans="1:20" ht="48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>E1566/D1566</f>
        <v>1.0412571428571429</v>
      </c>
      <c r="P1566" s="7">
        <f>E1566/L1566</f>
        <v>130.15714285714284</v>
      </c>
      <c r="Q1566" t="str">
        <f t="shared" si="96"/>
        <v>photography</v>
      </c>
      <c r="R1566" t="str">
        <f t="shared" si="97"/>
        <v>photobooks</v>
      </c>
      <c r="S1566" s="12">
        <f t="shared" si="98"/>
        <v>42109.894942129627</v>
      </c>
      <c r="T1566" s="12">
        <f t="shared" si="99"/>
        <v>42141.75</v>
      </c>
    </row>
    <row r="1567" spans="1:20" ht="48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>E1567/D1567</f>
        <v>1.04112</v>
      </c>
      <c r="P1567" s="7">
        <f>E1567/L1567</f>
        <v>81.84905660377359</v>
      </c>
      <c r="Q1567" t="str">
        <f t="shared" si="96"/>
        <v>film &amp; video</v>
      </c>
      <c r="R1567" t="str">
        <f t="shared" si="97"/>
        <v>documentary</v>
      </c>
      <c r="S1567" s="12">
        <f t="shared" si="98"/>
        <v>42043.605578703704</v>
      </c>
      <c r="T1567" s="12">
        <f t="shared" si="99"/>
        <v>42078.563912037032</v>
      </c>
    </row>
    <row r="1568" spans="1:20" ht="48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>E1568/D1568</f>
        <v>1.0411111111111111</v>
      </c>
      <c r="P1568" s="7">
        <f>E1568/L1568</f>
        <v>90.09615384615384</v>
      </c>
      <c r="Q1568" t="str">
        <f t="shared" si="96"/>
        <v>music</v>
      </c>
      <c r="R1568" t="str">
        <f t="shared" si="97"/>
        <v>indie rock</v>
      </c>
      <c r="S1568" s="12">
        <f t="shared" si="98"/>
        <v>41736.004502314812</v>
      </c>
      <c r="T1568" s="12">
        <f t="shared" si="99"/>
        <v>41766.004502314812</v>
      </c>
    </row>
    <row r="1569" spans="1:20" ht="48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>E1569/D1569</f>
        <v>1.0410165</v>
      </c>
      <c r="P1569" s="7">
        <f>E1569/L1569</f>
        <v>138.8022</v>
      </c>
      <c r="Q1569" t="str">
        <f t="shared" si="96"/>
        <v>film &amp; video</v>
      </c>
      <c r="R1569" t="str">
        <f t="shared" si="97"/>
        <v>documentary</v>
      </c>
      <c r="S1569" s="12">
        <f t="shared" si="98"/>
        <v>40868.219814814816</v>
      </c>
      <c r="T1569" s="12">
        <f t="shared" si="99"/>
        <v>40909.332638888889</v>
      </c>
    </row>
    <row r="1570" spans="1:20" ht="48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>E1570/D1570</f>
        <v>1.0406666666666666</v>
      </c>
      <c r="P1570" s="7">
        <f>E1570/L1570</f>
        <v>53.827586206896555</v>
      </c>
      <c r="Q1570" t="str">
        <f t="shared" si="96"/>
        <v>music</v>
      </c>
      <c r="R1570" t="str">
        <f t="shared" si="97"/>
        <v>rock</v>
      </c>
      <c r="S1570" s="12">
        <f t="shared" si="98"/>
        <v>40070.253819444442</v>
      </c>
      <c r="T1570" s="12">
        <f t="shared" si="99"/>
        <v>40148.708333333336</v>
      </c>
    </row>
    <row r="1571" spans="1:20" ht="48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>E1571/D1571</f>
        <v>1.0405</v>
      </c>
      <c r="P1571" s="7">
        <f>E1571/L1571</f>
        <v>66.698717948717942</v>
      </c>
      <c r="Q1571" t="str">
        <f t="shared" si="96"/>
        <v>publishing</v>
      </c>
      <c r="R1571" t="str">
        <f t="shared" si="97"/>
        <v>nonfiction</v>
      </c>
      <c r="S1571" s="12">
        <f t="shared" si="98"/>
        <v>42334.013124999998</v>
      </c>
      <c r="T1571" s="12">
        <f t="shared" si="99"/>
        <v>42364.013124999998</v>
      </c>
    </row>
    <row r="1572" spans="1:20" ht="48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>E1572/D1572</f>
        <v>1.0404266666666666</v>
      </c>
      <c r="P1572" s="7">
        <f>E1572/L1572</f>
        <v>78.031999999999996</v>
      </c>
      <c r="Q1572" t="str">
        <f t="shared" si="96"/>
        <v>music</v>
      </c>
      <c r="R1572" t="str">
        <f t="shared" si="97"/>
        <v>indie rock</v>
      </c>
      <c r="S1572" s="12">
        <f t="shared" si="98"/>
        <v>40079.725115740745</v>
      </c>
      <c r="T1572" s="12">
        <f t="shared" si="99"/>
        <v>40156.76666666667</v>
      </c>
    </row>
    <row r="1573" spans="1:20" ht="48" x14ac:dyDescent="0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>E1573/D1573</f>
        <v>1.04</v>
      </c>
      <c r="P1573" s="7">
        <f>E1573/L1573</f>
        <v>21.666666666666668</v>
      </c>
      <c r="Q1573" t="str">
        <f t="shared" si="96"/>
        <v>film &amp; video</v>
      </c>
      <c r="R1573" t="str">
        <f t="shared" si="97"/>
        <v>shorts</v>
      </c>
      <c r="S1573" s="12">
        <f t="shared" si="98"/>
        <v>41716.717847222222</v>
      </c>
      <c r="T1573" s="12">
        <f t="shared" si="99"/>
        <v>41736.717847222222</v>
      </c>
    </row>
    <row r="1574" spans="1:20" ht="48" x14ac:dyDescent="0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>E1574/D1574</f>
        <v>1.04</v>
      </c>
      <c r="P1574" s="7">
        <f>E1574/L1574</f>
        <v>64.197530864197532</v>
      </c>
      <c r="Q1574" t="str">
        <f t="shared" si="96"/>
        <v>film &amp; video</v>
      </c>
      <c r="R1574" t="str">
        <f t="shared" si="97"/>
        <v>shorts</v>
      </c>
      <c r="S1574" s="12">
        <f t="shared" si="98"/>
        <v>41718.043032407404</v>
      </c>
      <c r="T1574" s="12">
        <f t="shared" si="99"/>
        <v>41742.083333333336</v>
      </c>
    </row>
    <row r="1575" spans="1:20" ht="32" x14ac:dyDescent="0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>E1575/D1575</f>
        <v>1.04</v>
      </c>
      <c r="P1575" s="7">
        <f>E1575/L1575</f>
        <v>38.518518518518519</v>
      </c>
      <c r="Q1575" t="str">
        <f t="shared" si="96"/>
        <v>music</v>
      </c>
      <c r="R1575" t="str">
        <f t="shared" si="97"/>
        <v>rock</v>
      </c>
      <c r="S1575" s="12">
        <f t="shared" si="98"/>
        <v>40636.673900462964</v>
      </c>
      <c r="T1575" s="12">
        <f t="shared" si="99"/>
        <v>40666.673900462964</v>
      </c>
    </row>
    <row r="1576" spans="1:20" ht="32" x14ac:dyDescent="0.2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>E1576/D1576</f>
        <v>1.04</v>
      </c>
      <c r="P1576" s="7">
        <f>E1576/L1576</f>
        <v>86.666666666666671</v>
      </c>
      <c r="Q1576" t="str">
        <f t="shared" si="96"/>
        <v>music</v>
      </c>
      <c r="R1576" t="str">
        <f t="shared" si="97"/>
        <v>rock</v>
      </c>
      <c r="S1576" s="12">
        <f t="shared" si="98"/>
        <v>41443.643541666665</v>
      </c>
      <c r="T1576" s="12">
        <f t="shared" si="99"/>
        <v>41465.702777777777</v>
      </c>
    </row>
    <row r="1577" spans="1:20" ht="48" x14ac:dyDescent="0.2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>E1577/D1577</f>
        <v>1.04</v>
      </c>
      <c r="P1577" s="7">
        <f>E1577/L1577</f>
        <v>32.5</v>
      </c>
      <c r="Q1577" t="str">
        <f t="shared" si="96"/>
        <v>music</v>
      </c>
      <c r="R1577" t="str">
        <f t="shared" si="97"/>
        <v>rock</v>
      </c>
      <c r="S1577" s="12">
        <f t="shared" si="98"/>
        <v>42504.801388888889</v>
      </c>
      <c r="T1577" s="12">
        <f t="shared" si="99"/>
        <v>42564.801388888889</v>
      </c>
    </row>
    <row r="1578" spans="1:20" ht="48" x14ac:dyDescent="0.2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>E1578/D1578</f>
        <v>1.04</v>
      </c>
      <c r="P1578" s="7">
        <f>E1578/L1578</f>
        <v>1300</v>
      </c>
      <c r="Q1578" t="str">
        <f t="shared" si="96"/>
        <v>technology</v>
      </c>
      <c r="R1578" t="str">
        <f t="shared" si="97"/>
        <v>wearables</v>
      </c>
      <c r="S1578" s="12">
        <f t="shared" si="98"/>
        <v>42720.720057870371</v>
      </c>
      <c r="T1578" s="12">
        <f t="shared" si="99"/>
        <v>42765.720057870371</v>
      </c>
    </row>
    <row r="1579" spans="1:20" ht="64" x14ac:dyDescent="0.2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>E1579/D1579</f>
        <v>1.04</v>
      </c>
      <c r="P1579" s="7">
        <f>E1579/L1579</f>
        <v>47.272727272727273</v>
      </c>
      <c r="Q1579" t="str">
        <f t="shared" si="96"/>
        <v>music</v>
      </c>
      <c r="R1579" t="str">
        <f t="shared" si="97"/>
        <v>rock</v>
      </c>
      <c r="S1579" s="12">
        <f t="shared" si="98"/>
        <v>42430.702210648145</v>
      </c>
      <c r="T1579" s="12">
        <f t="shared" si="99"/>
        <v>42460.660543981481</v>
      </c>
    </row>
    <row r="1580" spans="1:20" ht="48" x14ac:dyDescent="0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>E1580/D1580</f>
        <v>1.04</v>
      </c>
      <c r="P1580" s="7">
        <f>E1580/L1580</f>
        <v>57.777777777777779</v>
      </c>
      <c r="Q1580" t="str">
        <f t="shared" si="96"/>
        <v>music</v>
      </c>
      <c r="R1580" t="str">
        <f t="shared" si="97"/>
        <v>indie rock</v>
      </c>
      <c r="S1580" s="12">
        <f t="shared" si="98"/>
        <v>40632.94195601852</v>
      </c>
      <c r="T1580" s="12">
        <f t="shared" si="99"/>
        <v>40649.165972222225</v>
      </c>
    </row>
    <row r="1581" spans="1:20" ht="48" x14ac:dyDescent="0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>E1581/D1581</f>
        <v>1.04</v>
      </c>
      <c r="P1581" s="7">
        <f>E1581/L1581</f>
        <v>18.90909090909091</v>
      </c>
      <c r="Q1581" t="str">
        <f t="shared" si="96"/>
        <v>music</v>
      </c>
      <c r="R1581" t="str">
        <f t="shared" si="97"/>
        <v>indie rock</v>
      </c>
      <c r="S1581" s="12">
        <f t="shared" si="98"/>
        <v>40192.542233796295</v>
      </c>
      <c r="T1581" s="12">
        <f t="shared" si="99"/>
        <v>40224.208333333336</v>
      </c>
    </row>
    <row r="1582" spans="1:20" ht="48" x14ac:dyDescent="0.2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>E1582/D1582</f>
        <v>1.04</v>
      </c>
      <c r="P1582" s="7">
        <f>E1582/L1582</f>
        <v>19.696969696969695</v>
      </c>
      <c r="Q1582" t="str">
        <f t="shared" si="96"/>
        <v>theater</v>
      </c>
      <c r="R1582" t="str">
        <f t="shared" si="97"/>
        <v>plays</v>
      </c>
      <c r="S1582" s="12">
        <f t="shared" si="98"/>
        <v>42060.035636574074</v>
      </c>
      <c r="T1582" s="12">
        <f t="shared" si="99"/>
        <v>42081.708333333328</v>
      </c>
    </row>
    <row r="1583" spans="1:20" ht="48" x14ac:dyDescent="0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>E1583/D1583</f>
        <v>1.04</v>
      </c>
      <c r="P1583" s="7">
        <f>E1583/L1583</f>
        <v>52</v>
      </c>
      <c r="Q1583" t="str">
        <f t="shared" si="96"/>
        <v>theater</v>
      </c>
      <c r="R1583" t="str">
        <f t="shared" si="97"/>
        <v>plays</v>
      </c>
      <c r="S1583" s="12">
        <f t="shared" si="98"/>
        <v>41226.017361111109</v>
      </c>
      <c r="T1583" s="12">
        <f t="shared" si="99"/>
        <v>41250.083333333336</v>
      </c>
    </row>
    <row r="1584" spans="1:20" ht="48" x14ac:dyDescent="0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>E1584/D1584</f>
        <v>1.04</v>
      </c>
      <c r="P1584" s="7">
        <f>E1584/L1584</f>
        <v>866.66666666666663</v>
      </c>
      <c r="Q1584" t="str">
        <f t="shared" si="96"/>
        <v>theater</v>
      </c>
      <c r="R1584" t="str">
        <f t="shared" si="97"/>
        <v>plays</v>
      </c>
      <c r="S1584" s="12">
        <f t="shared" si="98"/>
        <v>42321.101759259262</v>
      </c>
      <c r="T1584" s="12">
        <f t="shared" si="99"/>
        <v>42351.101759259262</v>
      </c>
    </row>
    <row r="1585" spans="1:20" ht="48" x14ac:dyDescent="0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>E1585/D1585</f>
        <v>1.04</v>
      </c>
      <c r="P1585" s="7">
        <f>E1585/L1585</f>
        <v>52</v>
      </c>
      <c r="Q1585" t="str">
        <f t="shared" si="96"/>
        <v>theater</v>
      </c>
      <c r="R1585" t="str">
        <f t="shared" si="97"/>
        <v>plays</v>
      </c>
      <c r="S1585" s="12">
        <f t="shared" si="98"/>
        <v>41921.279976851853</v>
      </c>
      <c r="T1585" s="12">
        <f t="shared" si="99"/>
        <v>41939.125</v>
      </c>
    </row>
    <row r="1586" spans="1:20" ht="48" x14ac:dyDescent="0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>E1586/D1586</f>
        <v>1.04</v>
      </c>
      <c r="P1586" s="7">
        <f>E1586/L1586</f>
        <v>97.5</v>
      </c>
      <c r="Q1586" t="str">
        <f t="shared" si="96"/>
        <v>theater</v>
      </c>
      <c r="R1586" t="str">
        <f t="shared" si="97"/>
        <v>plays</v>
      </c>
      <c r="S1586" s="12">
        <f t="shared" si="98"/>
        <v>41780.712893518517</v>
      </c>
      <c r="T1586" s="12">
        <f t="shared" si="99"/>
        <v>41806.712893518517</v>
      </c>
    </row>
    <row r="1587" spans="1:20" ht="32" x14ac:dyDescent="0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>E1587/D1587</f>
        <v>1.04</v>
      </c>
      <c r="P1587" s="7">
        <f>E1587/L1587</f>
        <v>57.777777777777779</v>
      </c>
      <c r="Q1587" t="str">
        <f t="shared" si="96"/>
        <v>theater</v>
      </c>
      <c r="R1587" t="str">
        <f t="shared" si="97"/>
        <v>plays</v>
      </c>
      <c r="S1587" s="12">
        <f t="shared" si="98"/>
        <v>41828.646319444444</v>
      </c>
      <c r="T1587" s="12">
        <f t="shared" si="99"/>
        <v>41861.665972222225</v>
      </c>
    </row>
    <row r="1588" spans="1:20" ht="48" x14ac:dyDescent="0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>E1588/D1588</f>
        <v>1.04</v>
      </c>
      <c r="P1588" s="7">
        <f>E1588/L1588</f>
        <v>26</v>
      </c>
      <c r="Q1588" t="str">
        <f t="shared" si="96"/>
        <v>theater</v>
      </c>
      <c r="R1588" t="str">
        <f t="shared" si="97"/>
        <v>plays</v>
      </c>
      <c r="S1588" s="12">
        <f t="shared" si="98"/>
        <v>42665.451736111107</v>
      </c>
      <c r="T1588" s="12">
        <f t="shared" si="99"/>
        <v>42725.493402777778</v>
      </c>
    </row>
    <row r="1589" spans="1:20" ht="32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>E1589/D1589</f>
        <v>1.0398000000000001</v>
      </c>
      <c r="P1589" s="7">
        <f>E1589/L1589</f>
        <v>135.62608695652173</v>
      </c>
      <c r="Q1589" t="str">
        <f t="shared" si="96"/>
        <v>theater</v>
      </c>
      <c r="R1589" t="str">
        <f t="shared" si="97"/>
        <v>musical</v>
      </c>
      <c r="S1589" s="12">
        <f t="shared" si="98"/>
        <v>42425.735416666663</v>
      </c>
      <c r="T1589" s="12">
        <f t="shared" si="99"/>
        <v>42455.693750000006</v>
      </c>
    </row>
    <row r="1590" spans="1:20" ht="48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>E1590/D1590</f>
        <v>1.0397333333333334</v>
      </c>
      <c r="P1590" s="7">
        <f>E1590/L1590</f>
        <v>239.93846153846152</v>
      </c>
      <c r="Q1590" t="str">
        <f t="shared" si="96"/>
        <v>film &amp; video</v>
      </c>
      <c r="R1590" t="str">
        <f t="shared" si="97"/>
        <v>documentary</v>
      </c>
      <c r="S1590" s="12">
        <f t="shared" si="98"/>
        <v>41668.606469907405</v>
      </c>
      <c r="T1590" s="12">
        <f t="shared" si="99"/>
        <v>41698.606469907405</v>
      </c>
    </row>
    <row r="1591" spans="1:20" ht="48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>E1591/D1591</f>
        <v>1.0395714285714286</v>
      </c>
      <c r="P1591" s="7">
        <f>E1591/L1591</f>
        <v>79.967032967032964</v>
      </c>
      <c r="Q1591" t="str">
        <f t="shared" si="96"/>
        <v>photography</v>
      </c>
      <c r="R1591" t="str">
        <f t="shared" si="97"/>
        <v>photobooks</v>
      </c>
      <c r="S1591" s="12">
        <f t="shared" si="98"/>
        <v>42409.776076388895</v>
      </c>
      <c r="T1591" s="12">
        <f t="shared" si="99"/>
        <v>42469.734409722223</v>
      </c>
    </row>
    <row r="1592" spans="1:20" ht="48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>E1592/D1592</f>
        <v>1.0394285714285714</v>
      </c>
      <c r="P1592" s="7">
        <f>E1592/L1592</f>
        <v>125.44827586206897</v>
      </c>
      <c r="Q1592" t="str">
        <f t="shared" si="96"/>
        <v>film &amp; video</v>
      </c>
      <c r="R1592" t="str">
        <f t="shared" si="97"/>
        <v>documentary</v>
      </c>
      <c r="S1592" s="12">
        <f t="shared" si="98"/>
        <v>42438.827789351853</v>
      </c>
      <c r="T1592" s="12">
        <f t="shared" si="99"/>
        <v>42468.786122685182</v>
      </c>
    </row>
    <row r="1593" spans="1:20" ht="64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>E1593/D1593</f>
        <v>1.0390027322404372</v>
      </c>
      <c r="P1593" s="7">
        <f>E1593/L1593</f>
        <v>56.460043668122275</v>
      </c>
      <c r="Q1593" t="str">
        <f t="shared" si="96"/>
        <v>film &amp; video</v>
      </c>
      <c r="R1593" t="str">
        <f t="shared" si="97"/>
        <v>documentary</v>
      </c>
      <c r="S1593" s="12">
        <f t="shared" si="98"/>
        <v>40379.776435185187</v>
      </c>
      <c r="T1593" s="12">
        <f t="shared" si="99"/>
        <v>40422.155555555553</v>
      </c>
    </row>
    <row r="1594" spans="1:20" ht="32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>E1594/D1594</f>
        <v>1.0389999999999999</v>
      </c>
      <c r="P1594" s="7">
        <f>E1594/L1594</f>
        <v>69.266666666666666</v>
      </c>
      <c r="Q1594" t="str">
        <f t="shared" si="96"/>
        <v>film &amp; video</v>
      </c>
      <c r="R1594" t="str">
        <f t="shared" si="97"/>
        <v>television</v>
      </c>
      <c r="S1594" s="12">
        <f t="shared" si="98"/>
        <v>41828.515127314815</v>
      </c>
      <c r="T1594" s="12">
        <f t="shared" si="99"/>
        <v>41858.515127314815</v>
      </c>
    </row>
    <row r="1595" spans="1:20" ht="48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>E1595/D1595</f>
        <v>1.0389999999999999</v>
      </c>
      <c r="P1595" s="7">
        <f>E1595/L1595</f>
        <v>96.203703703703709</v>
      </c>
      <c r="Q1595" t="str">
        <f t="shared" si="96"/>
        <v>theater</v>
      </c>
      <c r="R1595" t="str">
        <f t="shared" si="97"/>
        <v>plays</v>
      </c>
      <c r="S1595" s="12">
        <f t="shared" si="98"/>
        <v>42690.041435185187</v>
      </c>
      <c r="T1595" s="12">
        <f t="shared" si="99"/>
        <v>42750.041435185187</v>
      </c>
    </row>
    <row r="1596" spans="1:20" ht="48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>E1596/D1596</f>
        <v>1.0386666666666666</v>
      </c>
      <c r="P1596" s="7">
        <f>E1596/L1596</f>
        <v>60.859375</v>
      </c>
      <c r="Q1596" t="str">
        <f t="shared" si="96"/>
        <v>music</v>
      </c>
      <c r="R1596" t="str">
        <f t="shared" si="97"/>
        <v>rock</v>
      </c>
      <c r="S1596" s="12">
        <f t="shared" si="98"/>
        <v>41557.780624999999</v>
      </c>
      <c r="T1596" s="12">
        <f t="shared" si="99"/>
        <v>41591.249305555553</v>
      </c>
    </row>
    <row r="1597" spans="1:20" ht="48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>E1597/D1597</f>
        <v>1.03840625</v>
      </c>
      <c r="P1597" s="7">
        <f>E1597/L1597</f>
        <v>96.877551020408163</v>
      </c>
      <c r="Q1597" t="str">
        <f t="shared" si="96"/>
        <v>publishing</v>
      </c>
      <c r="R1597" t="str">
        <f t="shared" si="97"/>
        <v>radio &amp; podcasts</v>
      </c>
      <c r="S1597" s="12">
        <f t="shared" si="98"/>
        <v>42073.957569444443</v>
      </c>
      <c r="T1597" s="12">
        <f t="shared" si="99"/>
        <v>42103.957569444443</v>
      </c>
    </row>
    <row r="1598" spans="1:20" ht="48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>E1598/D1598</f>
        <v>1.0381199999999999</v>
      </c>
      <c r="P1598" s="7">
        <f>E1598/L1598</f>
        <v>711.04109589041093</v>
      </c>
      <c r="Q1598" t="str">
        <f t="shared" si="96"/>
        <v>film &amp; video</v>
      </c>
      <c r="R1598" t="str">
        <f t="shared" si="97"/>
        <v>documentary</v>
      </c>
      <c r="S1598" s="12">
        <f t="shared" si="98"/>
        <v>40732.842245370368</v>
      </c>
      <c r="T1598" s="12">
        <f t="shared" si="99"/>
        <v>40762.842245370368</v>
      </c>
    </row>
    <row r="1599" spans="1:20" ht="48" x14ac:dyDescent="0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>E1599/D1599</f>
        <v>1.038</v>
      </c>
      <c r="P1599" s="7">
        <f>E1599/L1599</f>
        <v>46.133333333333333</v>
      </c>
      <c r="Q1599" t="str">
        <f t="shared" si="96"/>
        <v>music</v>
      </c>
      <c r="R1599" t="str">
        <f t="shared" si="97"/>
        <v>rock</v>
      </c>
      <c r="S1599" s="12">
        <f t="shared" si="98"/>
        <v>41355.825497685182</v>
      </c>
      <c r="T1599" s="12">
        <f t="shared" si="99"/>
        <v>41386.875</v>
      </c>
    </row>
    <row r="1600" spans="1:20" ht="48" x14ac:dyDescent="0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>E1600/D1600</f>
        <v>1.038</v>
      </c>
      <c r="P1600" s="7">
        <f>E1600/L1600</f>
        <v>34.6</v>
      </c>
      <c r="Q1600" t="str">
        <f t="shared" si="96"/>
        <v>music</v>
      </c>
      <c r="R1600" t="str">
        <f t="shared" si="97"/>
        <v>rock</v>
      </c>
      <c r="S1600" s="12">
        <f t="shared" si="98"/>
        <v>40122.751620370371</v>
      </c>
      <c r="T1600" s="12">
        <f t="shared" si="99"/>
        <v>40178.98541666667</v>
      </c>
    </row>
    <row r="1601" spans="1:20" ht="48" x14ac:dyDescent="0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>E1601/D1601</f>
        <v>1.038</v>
      </c>
      <c r="P1601" s="7">
        <f>E1601/L1601</f>
        <v>90.523255813953483</v>
      </c>
      <c r="Q1601" t="str">
        <f t="shared" si="96"/>
        <v>music</v>
      </c>
      <c r="R1601" t="str">
        <f t="shared" si="97"/>
        <v>indie rock</v>
      </c>
      <c r="S1601" s="12">
        <f t="shared" si="98"/>
        <v>40784.012696759259</v>
      </c>
      <c r="T1601" s="12">
        <f t="shared" si="99"/>
        <v>40817.125</v>
      </c>
    </row>
    <row r="1602" spans="1:20" ht="48" x14ac:dyDescent="0.2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>E1602/D1602</f>
        <v>1.038</v>
      </c>
      <c r="P1602" s="7">
        <f>E1602/L1602</f>
        <v>34.6</v>
      </c>
      <c r="Q1602" t="str">
        <f t="shared" si="96"/>
        <v>theater</v>
      </c>
      <c r="R1602" t="str">
        <f t="shared" si="97"/>
        <v>plays</v>
      </c>
      <c r="S1602" s="12">
        <f t="shared" si="98"/>
        <v>42143.461122685185</v>
      </c>
      <c r="T1602" s="12">
        <f t="shared" si="99"/>
        <v>42173.461122685185</v>
      </c>
    </row>
    <row r="1603" spans="1:20" ht="32" x14ac:dyDescent="0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>E1603/D1603</f>
        <v>1.03775</v>
      </c>
      <c r="P1603" s="7">
        <f>E1603/L1603</f>
        <v>79.82692307692308</v>
      </c>
      <c r="Q1603" t="str">
        <f t="shared" ref="Q1603:Q1666" si="100">LEFT(N1603, SEARCH("/",N1603)-1)</f>
        <v>music</v>
      </c>
      <c r="R1603" t="str">
        <f t="shared" ref="R1603:R1666" si="101">RIGHT(N1603,LEN(N1603)-SEARCH("/",N1603,1))</f>
        <v>rock</v>
      </c>
      <c r="S1603" s="12">
        <f t="shared" ref="S1603:S1666" si="102">(((J1603/60)/60)/24)+DATE(1970,1,1)</f>
        <v>41628.833680555559</v>
      </c>
      <c r="T1603" s="12">
        <f t="shared" ref="T1603:T1666" si="103">(((I1603/60)/60)/24)+DATE(1970,1,1)</f>
        <v>41658.833680555559</v>
      </c>
    </row>
    <row r="1604" spans="1:20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>E1604/D1604</f>
        <v>1.03775</v>
      </c>
      <c r="P1604" s="7">
        <f>E1604/L1604</f>
        <v>266.08974358974359</v>
      </c>
      <c r="Q1604" t="str">
        <f t="shared" si="100"/>
        <v>music</v>
      </c>
      <c r="R1604" t="str">
        <f t="shared" si="101"/>
        <v>classical music</v>
      </c>
      <c r="S1604" s="12">
        <f t="shared" si="102"/>
        <v>41943.791030092594</v>
      </c>
      <c r="T1604" s="12">
        <f t="shared" si="103"/>
        <v>41974.832696759258</v>
      </c>
    </row>
    <row r="1605" spans="1:20" ht="48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>E1605/D1605</f>
        <v>1.0376666666666667</v>
      </c>
      <c r="P1605" s="7">
        <f>E1605/L1605</f>
        <v>111.17857142857143</v>
      </c>
      <c r="Q1605" t="str">
        <f t="shared" si="100"/>
        <v>photography</v>
      </c>
      <c r="R1605" t="str">
        <f t="shared" si="101"/>
        <v>photobooks</v>
      </c>
      <c r="S1605" s="12">
        <f t="shared" si="102"/>
        <v>42211.628611111111</v>
      </c>
      <c r="T1605" s="12">
        <f t="shared" si="103"/>
        <v>42241.628611111111</v>
      </c>
    </row>
    <row r="1606" spans="1:20" ht="96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>E1606/D1606</f>
        <v>1.0376000000000001</v>
      </c>
      <c r="P1606" s="7">
        <f>E1606/L1606</f>
        <v>66.512820512820511</v>
      </c>
      <c r="Q1606" t="str">
        <f t="shared" si="100"/>
        <v>theater</v>
      </c>
      <c r="R1606" t="str">
        <f t="shared" si="101"/>
        <v>plays</v>
      </c>
      <c r="S1606" s="12">
        <f t="shared" si="102"/>
        <v>41760.935706018521</v>
      </c>
      <c r="T1606" s="12">
        <f t="shared" si="103"/>
        <v>41772.166666666664</v>
      </c>
    </row>
    <row r="1607" spans="1:20" ht="48" x14ac:dyDescent="0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>E1607/D1607</f>
        <v>1.0375000000000001</v>
      </c>
      <c r="P1607" s="7">
        <f>E1607/L1607</f>
        <v>42.346938775510203</v>
      </c>
      <c r="Q1607" t="str">
        <f t="shared" si="100"/>
        <v>publishing</v>
      </c>
      <c r="R1607" t="str">
        <f t="shared" si="101"/>
        <v>nonfiction</v>
      </c>
      <c r="S1607" s="12">
        <f t="shared" si="102"/>
        <v>41249.749085648145</v>
      </c>
      <c r="T1607" s="12">
        <f t="shared" si="103"/>
        <v>41279.749085648145</v>
      </c>
    </row>
    <row r="1608" spans="1:20" ht="32" x14ac:dyDescent="0.2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>E1608/D1608</f>
        <v>1.0375000000000001</v>
      </c>
      <c r="P1608" s="7">
        <f>E1608/L1608</f>
        <v>922.22222222222217</v>
      </c>
      <c r="Q1608" t="str">
        <f t="shared" si="100"/>
        <v>theater</v>
      </c>
      <c r="R1608" t="str">
        <f t="shared" si="101"/>
        <v>spaces</v>
      </c>
      <c r="S1608" s="12">
        <f t="shared" si="102"/>
        <v>42756.690162037034</v>
      </c>
      <c r="T1608" s="12">
        <f t="shared" si="103"/>
        <v>42816.648495370369</v>
      </c>
    </row>
    <row r="1609" spans="1:20" ht="48" x14ac:dyDescent="0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>E1609/D1609</f>
        <v>1.0375000000000001</v>
      </c>
      <c r="P1609" s="7">
        <f>E1609/L1609</f>
        <v>27.065217391304348</v>
      </c>
      <c r="Q1609" t="str">
        <f t="shared" si="100"/>
        <v>theater</v>
      </c>
      <c r="R1609" t="str">
        <f t="shared" si="101"/>
        <v>plays</v>
      </c>
      <c r="S1609" s="12">
        <f t="shared" si="102"/>
        <v>42026.920428240745</v>
      </c>
      <c r="T1609" s="12">
        <f t="shared" si="103"/>
        <v>42056.920428240745</v>
      </c>
    </row>
    <row r="1610" spans="1:20" ht="48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>E1610/D1610</f>
        <v>1.0373000000000001</v>
      </c>
      <c r="P1610" s="7">
        <f>E1610/L1610</f>
        <v>90.2</v>
      </c>
      <c r="Q1610" t="str">
        <f t="shared" si="100"/>
        <v>theater</v>
      </c>
      <c r="R1610" t="str">
        <f t="shared" si="101"/>
        <v>spaces</v>
      </c>
      <c r="S1610" s="12">
        <f t="shared" si="102"/>
        <v>42775.733715277776</v>
      </c>
      <c r="T1610" s="12">
        <f t="shared" si="103"/>
        <v>42793.207638888889</v>
      </c>
    </row>
    <row r="1611" spans="1:20" ht="48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>E1611/D1611</f>
        <v>1.0371999999999999</v>
      </c>
      <c r="P1611" s="7">
        <f>E1611/L1611</f>
        <v>54.020833333333336</v>
      </c>
      <c r="Q1611" t="str">
        <f t="shared" si="100"/>
        <v>film &amp; video</v>
      </c>
      <c r="R1611" t="str">
        <f t="shared" si="101"/>
        <v>documentary</v>
      </c>
      <c r="S1611" s="12">
        <f t="shared" si="102"/>
        <v>41107.053067129629</v>
      </c>
      <c r="T1611" s="12">
        <f t="shared" si="103"/>
        <v>41137.053067129629</v>
      </c>
    </row>
    <row r="1612" spans="1:20" ht="32" x14ac:dyDescent="0.2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>E1612/D1612</f>
        <v>1.0366666666666666</v>
      </c>
      <c r="P1612" s="7">
        <f>E1612/L1612</f>
        <v>77.75</v>
      </c>
      <c r="Q1612" t="str">
        <f t="shared" si="100"/>
        <v>music</v>
      </c>
      <c r="R1612" t="str">
        <f t="shared" si="101"/>
        <v>rock</v>
      </c>
      <c r="S1612" s="12">
        <f t="shared" si="102"/>
        <v>41548.00335648148</v>
      </c>
      <c r="T1612" s="12">
        <f t="shared" si="103"/>
        <v>41563.00335648148</v>
      </c>
    </row>
    <row r="1613" spans="1:20" ht="32" x14ac:dyDescent="0.2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>E1613/D1613</f>
        <v>1.0366666666666666</v>
      </c>
      <c r="P1613" s="7">
        <f>E1613/L1613</f>
        <v>75.853658536585371</v>
      </c>
      <c r="Q1613" t="str">
        <f t="shared" si="100"/>
        <v>music</v>
      </c>
      <c r="R1613" t="str">
        <f t="shared" si="101"/>
        <v>rock</v>
      </c>
      <c r="S1613" s="12">
        <f t="shared" si="102"/>
        <v>41645.867280092592</v>
      </c>
      <c r="T1613" s="12">
        <f t="shared" si="103"/>
        <v>41690.867280092592</v>
      </c>
    </row>
    <row r="1614" spans="1:20" ht="48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>E1614/D1614</f>
        <v>1.0365</v>
      </c>
      <c r="P1614" s="7">
        <f>E1614/L1614</f>
        <v>54.55263157894737</v>
      </c>
      <c r="Q1614" t="str">
        <f t="shared" si="100"/>
        <v>theater</v>
      </c>
      <c r="R1614" t="str">
        <f t="shared" si="101"/>
        <v>plays</v>
      </c>
      <c r="S1614" s="12">
        <f t="shared" si="102"/>
        <v>42225.513888888891</v>
      </c>
      <c r="T1614" s="12">
        <f t="shared" si="103"/>
        <v>42242.958333333328</v>
      </c>
    </row>
    <row r="1615" spans="1:20" ht="48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>E1615/D1615</f>
        <v>1.036144</v>
      </c>
      <c r="P1615" s="7">
        <f>E1615/L1615</f>
        <v>156.04578313253012</v>
      </c>
      <c r="Q1615" t="str">
        <f t="shared" si="100"/>
        <v>film &amp; video</v>
      </c>
      <c r="R1615" t="str">
        <f t="shared" si="101"/>
        <v>documentary</v>
      </c>
      <c r="S1615" s="12">
        <f t="shared" si="102"/>
        <v>42278.946620370371</v>
      </c>
      <c r="T1615" s="12">
        <f t="shared" si="103"/>
        <v>42309.166666666672</v>
      </c>
    </row>
    <row r="1616" spans="1:20" ht="48" x14ac:dyDescent="0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>E1616/D1616</f>
        <v>1.0358333333333334</v>
      </c>
      <c r="P1616" s="7">
        <f>E1616/L1616</f>
        <v>125.97972972972973</v>
      </c>
      <c r="Q1616" t="str">
        <f t="shared" si="100"/>
        <v>theater</v>
      </c>
      <c r="R1616" t="str">
        <f t="shared" si="101"/>
        <v>spaces</v>
      </c>
      <c r="S1616" s="12">
        <f t="shared" si="102"/>
        <v>42465.596585648149</v>
      </c>
      <c r="T1616" s="12">
        <f t="shared" si="103"/>
        <v>42493.958333333328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>E1617/D1617</f>
        <v>1.0358333333333334</v>
      </c>
      <c r="P1617" s="7">
        <f>E1617/L1617</f>
        <v>81.776315789473685</v>
      </c>
      <c r="Q1617" t="str">
        <f t="shared" si="100"/>
        <v>theater</v>
      </c>
      <c r="R1617" t="str">
        <f t="shared" si="101"/>
        <v>plays</v>
      </c>
      <c r="S1617" s="12">
        <f t="shared" si="102"/>
        <v>42018.676898148144</v>
      </c>
      <c r="T1617" s="12">
        <f t="shared" si="103"/>
        <v>42040.290972222225</v>
      </c>
    </row>
    <row r="1618" spans="1:20" ht="48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>E1618/D1618</f>
        <v>1.0358125</v>
      </c>
      <c r="P1618" s="7">
        <f>E1618/L1618</f>
        <v>48.037681159420288</v>
      </c>
      <c r="Q1618" t="str">
        <f t="shared" si="100"/>
        <v>photography</v>
      </c>
      <c r="R1618" t="str">
        <f t="shared" si="101"/>
        <v>photobooks</v>
      </c>
      <c r="S1618" s="12">
        <f t="shared" si="102"/>
        <v>42414.44332175926</v>
      </c>
      <c r="T1618" s="12">
        <f t="shared" si="103"/>
        <v>42451.834027777775</v>
      </c>
    </row>
    <row r="1619" spans="1:20" ht="48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>E1619/D1619</f>
        <v>1.0357142857142858</v>
      </c>
      <c r="P1619" s="7">
        <f>E1619/L1619</f>
        <v>55.769230769230766</v>
      </c>
      <c r="Q1619" t="str">
        <f t="shared" si="100"/>
        <v>music</v>
      </c>
      <c r="R1619" t="str">
        <f t="shared" si="101"/>
        <v>classical music</v>
      </c>
      <c r="S1619" s="12">
        <f t="shared" si="102"/>
        <v>41509.426585648151</v>
      </c>
      <c r="T1619" s="12">
        <f t="shared" si="103"/>
        <v>41548.165972222225</v>
      </c>
    </row>
    <row r="1620" spans="1:20" ht="48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>E1620/D1620</f>
        <v>1.0356666666666667</v>
      </c>
      <c r="P1620" s="7">
        <f>E1620/L1620</f>
        <v>199.16666666666666</v>
      </c>
      <c r="Q1620" t="str">
        <f t="shared" si="100"/>
        <v>theater</v>
      </c>
      <c r="R1620" t="str">
        <f t="shared" si="101"/>
        <v>plays</v>
      </c>
      <c r="S1620" s="12">
        <f t="shared" si="102"/>
        <v>42265.022824074069</v>
      </c>
      <c r="T1620" s="12">
        <f t="shared" si="103"/>
        <v>42285.022824074069</v>
      </c>
    </row>
    <row r="1621" spans="1:20" ht="48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>E1621/D1621</f>
        <v>1.0355555555555556</v>
      </c>
      <c r="P1621" s="7">
        <f>E1621/L1621</f>
        <v>53.5632183908046</v>
      </c>
      <c r="Q1621" t="str">
        <f t="shared" si="100"/>
        <v>music</v>
      </c>
      <c r="R1621" t="str">
        <f t="shared" si="101"/>
        <v>rock</v>
      </c>
      <c r="S1621" s="12">
        <f t="shared" si="102"/>
        <v>40663.08666666667</v>
      </c>
      <c r="T1621" s="12">
        <f t="shared" si="103"/>
        <v>40706.166666666664</v>
      </c>
    </row>
    <row r="1622" spans="1:20" ht="48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>E1622/D1622</f>
        <v>1.0353333333333334</v>
      </c>
      <c r="P1622" s="7">
        <f>E1622/L1622</f>
        <v>62.12</v>
      </c>
      <c r="Q1622" t="str">
        <f t="shared" si="100"/>
        <v>music</v>
      </c>
      <c r="R1622" t="str">
        <f t="shared" si="101"/>
        <v>indie rock</v>
      </c>
      <c r="S1622" s="12">
        <f t="shared" si="102"/>
        <v>40764.204375000001</v>
      </c>
      <c r="T1622" s="12">
        <f t="shared" si="103"/>
        <v>40794.204375000001</v>
      </c>
    </row>
    <row r="1623" spans="1:20" ht="48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>E1623/D1623</f>
        <v>1.0351999999999999</v>
      </c>
      <c r="P1623" s="7">
        <f>E1623/L1623</f>
        <v>99.538461538461533</v>
      </c>
      <c r="Q1623" t="str">
        <f t="shared" si="100"/>
        <v>theater</v>
      </c>
      <c r="R1623" t="str">
        <f t="shared" si="101"/>
        <v>musical</v>
      </c>
      <c r="S1623" s="12">
        <f t="shared" si="102"/>
        <v>42395.706435185188</v>
      </c>
      <c r="T1623" s="12">
        <f t="shared" si="103"/>
        <v>42416.249305555553</v>
      </c>
    </row>
    <row r="1624" spans="1:20" ht="32" x14ac:dyDescent="0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>E1624/D1624</f>
        <v>1.0349999999999999</v>
      </c>
      <c r="P1624" s="7">
        <f>E1624/L1624</f>
        <v>76.666666666666671</v>
      </c>
      <c r="Q1624" t="str">
        <f t="shared" si="100"/>
        <v>music</v>
      </c>
      <c r="R1624" t="str">
        <f t="shared" si="101"/>
        <v>rock</v>
      </c>
      <c r="S1624" s="12">
        <f t="shared" si="102"/>
        <v>41852.730219907404</v>
      </c>
      <c r="T1624" s="12">
        <f t="shared" si="103"/>
        <v>41882.730219907404</v>
      </c>
    </row>
    <row r="1625" spans="1:20" ht="48" x14ac:dyDescent="0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>E1625/D1625</f>
        <v>1.0349999999999999</v>
      </c>
      <c r="P1625" s="7">
        <f>E1625/L1625</f>
        <v>63.109756097560975</v>
      </c>
      <c r="Q1625" t="str">
        <f t="shared" si="100"/>
        <v>theater</v>
      </c>
      <c r="R1625" t="str">
        <f t="shared" si="101"/>
        <v>plays</v>
      </c>
      <c r="S1625" s="12">
        <f t="shared" si="102"/>
        <v>41827.605057870373</v>
      </c>
      <c r="T1625" s="12">
        <f t="shared" si="103"/>
        <v>41848.605057870373</v>
      </c>
    </row>
    <row r="1626" spans="1:20" ht="48" x14ac:dyDescent="0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>E1626/D1626</f>
        <v>1.0349999999999999</v>
      </c>
      <c r="P1626" s="7">
        <f>E1626/L1626</f>
        <v>38.333333333333336</v>
      </c>
      <c r="Q1626" t="str">
        <f t="shared" si="100"/>
        <v>theater</v>
      </c>
      <c r="R1626" t="str">
        <f t="shared" si="101"/>
        <v>plays</v>
      </c>
      <c r="S1626" s="12">
        <f t="shared" si="102"/>
        <v>41855.548101851848</v>
      </c>
      <c r="T1626" s="12">
        <f t="shared" si="103"/>
        <v>41876.207638888889</v>
      </c>
    </row>
    <row r="1627" spans="1:20" ht="48" x14ac:dyDescent="0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>E1627/D1627</f>
        <v>1.0349999999999999</v>
      </c>
      <c r="P1627" s="7">
        <f>E1627/L1627</f>
        <v>70.568181818181813</v>
      </c>
      <c r="Q1627" t="str">
        <f t="shared" si="100"/>
        <v>theater</v>
      </c>
      <c r="R1627" t="str">
        <f t="shared" si="101"/>
        <v>plays</v>
      </c>
      <c r="S1627" s="12">
        <f t="shared" si="102"/>
        <v>42675.832465277781</v>
      </c>
      <c r="T1627" s="12">
        <f t="shared" si="103"/>
        <v>42705.332638888889</v>
      </c>
    </row>
    <row r="1628" spans="1:20" ht="48" x14ac:dyDescent="0.2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>E1628/D1628</f>
        <v>1.0349999999999999</v>
      </c>
      <c r="P1628" s="7">
        <f>E1628/L1628</f>
        <v>43.125</v>
      </c>
      <c r="Q1628" t="str">
        <f t="shared" si="100"/>
        <v>theater</v>
      </c>
      <c r="R1628" t="str">
        <f t="shared" si="101"/>
        <v>plays</v>
      </c>
      <c r="S1628" s="12">
        <f t="shared" si="102"/>
        <v>42194.096157407403</v>
      </c>
      <c r="T1628" s="12">
        <f t="shared" si="103"/>
        <v>42216.373611111107</v>
      </c>
    </row>
    <row r="1629" spans="1:20" ht="48" x14ac:dyDescent="0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>E1629/D1629</f>
        <v>1.0349999999999999</v>
      </c>
      <c r="P1629" s="7">
        <f>E1629/L1629</f>
        <v>36.964285714285715</v>
      </c>
      <c r="Q1629" t="str">
        <f t="shared" si="100"/>
        <v>theater</v>
      </c>
      <c r="R1629" t="str">
        <f t="shared" si="101"/>
        <v>plays</v>
      </c>
      <c r="S1629" s="12">
        <f t="shared" si="102"/>
        <v>42185.556157407409</v>
      </c>
      <c r="T1629" s="12">
        <f t="shared" si="103"/>
        <v>42208.772916666669</v>
      </c>
    </row>
    <row r="1630" spans="1:20" ht="32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>E1630/D1630</f>
        <v>1.0347222222222223</v>
      </c>
      <c r="P1630" s="7">
        <f>E1630/L1630</f>
        <v>111.52694610778443</v>
      </c>
      <c r="Q1630" t="str">
        <f t="shared" si="100"/>
        <v>photography</v>
      </c>
      <c r="R1630" t="str">
        <f t="shared" si="101"/>
        <v>photobooks</v>
      </c>
      <c r="S1630" s="12">
        <f t="shared" si="102"/>
        <v>41955.857789351852</v>
      </c>
      <c r="T1630" s="12">
        <f t="shared" si="103"/>
        <v>41992.166666666672</v>
      </c>
    </row>
    <row r="1631" spans="1:20" ht="48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>E1631/D1631</f>
        <v>1.0346657233816767</v>
      </c>
      <c r="P1631" s="7">
        <f>E1631/L1631</f>
        <v>83.571428571428569</v>
      </c>
      <c r="Q1631" t="str">
        <f t="shared" si="100"/>
        <v>theater</v>
      </c>
      <c r="R1631" t="str">
        <f t="shared" si="101"/>
        <v>plays</v>
      </c>
      <c r="S1631" s="12">
        <f t="shared" si="102"/>
        <v>41792.542986111112</v>
      </c>
      <c r="T1631" s="12">
        <f t="shared" si="103"/>
        <v>41813.75</v>
      </c>
    </row>
    <row r="1632" spans="1:20" ht="32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>E1632/D1632</f>
        <v>1.0344827586206897</v>
      </c>
      <c r="P1632" s="7">
        <f>E1632/L1632</f>
        <v>31.914893617021278</v>
      </c>
      <c r="Q1632" t="str">
        <f t="shared" si="100"/>
        <v>music</v>
      </c>
      <c r="R1632" t="str">
        <f t="shared" si="101"/>
        <v>metal</v>
      </c>
      <c r="S1632" s="12">
        <f t="shared" si="102"/>
        <v>42545.125196759262</v>
      </c>
      <c r="T1632" s="12">
        <f t="shared" si="103"/>
        <v>42575.125196759262</v>
      </c>
    </row>
    <row r="1633" spans="1:20" ht="48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>E1633/D1633</f>
        <v>1.0342857142857143</v>
      </c>
      <c r="P1633" s="7">
        <f>E1633/L1633</f>
        <v>174.03846153846155</v>
      </c>
      <c r="Q1633" t="str">
        <f t="shared" si="100"/>
        <v>technology</v>
      </c>
      <c r="R1633" t="str">
        <f t="shared" si="101"/>
        <v>makerspaces</v>
      </c>
      <c r="S1633" s="12">
        <f t="shared" si="102"/>
        <v>42313.02542824074</v>
      </c>
      <c r="T1633" s="12">
        <f t="shared" si="103"/>
        <v>42347.290972222225</v>
      </c>
    </row>
    <row r="1634" spans="1:20" ht="48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>E1634/D1634</f>
        <v>1.0342499999999999</v>
      </c>
      <c r="P1634" s="7">
        <f>E1634/L1634</f>
        <v>36.610619469026545</v>
      </c>
      <c r="Q1634" t="str">
        <f t="shared" si="100"/>
        <v>theater</v>
      </c>
      <c r="R1634" t="str">
        <f t="shared" si="101"/>
        <v>plays</v>
      </c>
      <c r="S1634" s="12">
        <f t="shared" si="102"/>
        <v>42155.696793981479</v>
      </c>
      <c r="T1634" s="12">
        <f t="shared" si="103"/>
        <v>42190.696793981479</v>
      </c>
    </row>
    <row r="1635" spans="1:20" ht="48" x14ac:dyDescent="0.2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>E1635/D1635</f>
        <v>1.034</v>
      </c>
      <c r="P1635" s="7">
        <f>E1635/L1635</f>
        <v>95.740740740740748</v>
      </c>
      <c r="Q1635" t="str">
        <f t="shared" si="100"/>
        <v>music</v>
      </c>
      <c r="R1635" t="str">
        <f t="shared" si="101"/>
        <v>classical music</v>
      </c>
      <c r="S1635" s="12">
        <f t="shared" si="102"/>
        <v>40785.675011574072</v>
      </c>
      <c r="T1635" s="12">
        <f t="shared" si="103"/>
        <v>40845.675011574072</v>
      </c>
    </row>
    <row r="1636" spans="1:20" ht="48" x14ac:dyDescent="0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>E1636/D1636</f>
        <v>1.034</v>
      </c>
      <c r="P1636" s="7">
        <f>E1636/L1636</f>
        <v>76.029411764705884</v>
      </c>
      <c r="Q1636" t="str">
        <f t="shared" si="100"/>
        <v>theater</v>
      </c>
      <c r="R1636" t="str">
        <f t="shared" si="101"/>
        <v>plays</v>
      </c>
      <c r="S1636" s="12">
        <f t="shared" si="102"/>
        <v>42124.848414351851</v>
      </c>
      <c r="T1636" s="12">
        <f t="shared" si="103"/>
        <v>42154.848414351851</v>
      </c>
    </row>
    <row r="1637" spans="1:20" ht="16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>E1637/D1637</f>
        <v>1.0339285714285715</v>
      </c>
      <c r="P1637" s="7">
        <f>E1637/L1637</f>
        <v>173.7</v>
      </c>
      <c r="Q1637" t="str">
        <f t="shared" si="100"/>
        <v>theater</v>
      </c>
      <c r="R1637" t="str">
        <f t="shared" si="101"/>
        <v>plays</v>
      </c>
      <c r="S1637" s="12">
        <f t="shared" si="102"/>
        <v>42681.35157407407</v>
      </c>
      <c r="T1637" s="12">
        <f t="shared" si="103"/>
        <v>42711.35157407407</v>
      </c>
    </row>
    <row r="1638" spans="1:20" ht="48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>E1638/D1638</f>
        <v>1.0338000000000001</v>
      </c>
      <c r="P1638" s="7">
        <f>E1638/L1638</f>
        <v>90.684210526315795</v>
      </c>
      <c r="Q1638" t="str">
        <f t="shared" si="100"/>
        <v>theater</v>
      </c>
      <c r="R1638" t="str">
        <f t="shared" si="101"/>
        <v>plays</v>
      </c>
      <c r="S1638" s="12">
        <f t="shared" si="102"/>
        <v>42612.918807870374</v>
      </c>
      <c r="T1638" s="12">
        <f t="shared" si="103"/>
        <v>42654.165972222225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>E1639/D1639</f>
        <v>1.033638888888889</v>
      </c>
      <c r="P1639" s="7">
        <f>E1639/L1639</f>
        <v>64.156896551724131</v>
      </c>
      <c r="Q1639" t="str">
        <f t="shared" si="100"/>
        <v>photography</v>
      </c>
      <c r="R1639" t="str">
        <f t="shared" si="101"/>
        <v>photobooks</v>
      </c>
      <c r="S1639" s="12">
        <f t="shared" si="102"/>
        <v>41782.741701388892</v>
      </c>
      <c r="T1639" s="12">
        <f t="shared" si="103"/>
        <v>41810.915972222225</v>
      </c>
    </row>
    <row r="1640" spans="1:20" ht="48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>E1640/D1640</f>
        <v>1.033501</v>
      </c>
      <c r="P1640" s="7">
        <f>E1640/L1640</f>
        <v>86.84882352941176</v>
      </c>
      <c r="Q1640" t="str">
        <f t="shared" si="100"/>
        <v>film &amp; video</v>
      </c>
      <c r="R1640" t="str">
        <f t="shared" si="101"/>
        <v>documentary</v>
      </c>
      <c r="S1640" s="12">
        <f t="shared" si="102"/>
        <v>41355.577291666668</v>
      </c>
      <c r="T1640" s="12">
        <f t="shared" si="103"/>
        <v>41395.207638888889</v>
      </c>
    </row>
    <row r="1641" spans="1:20" ht="48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>E1641/D1641</f>
        <v>1.0334000000000001</v>
      </c>
      <c r="P1641" s="7">
        <f>E1641/L1641</f>
        <v>172.23333333333332</v>
      </c>
      <c r="Q1641" t="str">
        <f t="shared" si="100"/>
        <v>theater</v>
      </c>
      <c r="R1641" t="str">
        <f t="shared" si="101"/>
        <v>musical</v>
      </c>
      <c r="S1641" s="12">
        <f t="shared" si="102"/>
        <v>42128.824074074073</v>
      </c>
      <c r="T1641" s="12">
        <f t="shared" si="103"/>
        <v>42158</v>
      </c>
    </row>
    <row r="1642" spans="1:20" ht="48" x14ac:dyDescent="0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>E1642/D1642</f>
        <v>1.0333333333333334</v>
      </c>
      <c r="P1642" s="7">
        <f>E1642/L1642</f>
        <v>88.571428571428569</v>
      </c>
      <c r="Q1642" t="str">
        <f t="shared" si="100"/>
        <v>film &amp; video</v>
      </c>
      <c r="R1642" t="str">
        <f t="shared" si="101"/>
        <v>shorts</v>
      </c>
      <c r="S1642" s="12">
        <f t="shared" si="102"/>
        <v>40861.27416666667</v>
      </c>
      <c r="T1642" s="12">
        <f t="shared" si="103"/>
        <v>40921.27416666667</v>
      </c>
    </row>
    <row r="1643" spans="1:20" ht="48" x14ac:dyDescent="0.2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>E1643/D1643</f>
        <v>1.0333333333333334</v>
      </c>
      <c r="P1643" s="7">
        <f>E1643/L1643</f>
        <v>28.181818181818183</v>
      </c>
      <c r="Q1643" t="str">
        <f t="shared" si="100"/>
        <v>music</v>
      </c>
      <c r="R1643" t="str">
        <f t="shared" si="101"/>
        <v>rock</v>
      </c>
      <c r="S1643" s="12">
        <f t="shared" si="102"/>
        <v>40927.473460648151</v>
      </c>
      <c r="T1643" s="12">
        <f t="shared" si="103"/>
        <v>40953.825694444444</v>
      </c>
    </row>
    <row r="1644" spans="1:20" ht="16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>E1644/D1644</f>
        <v>1.0333333333333334</v>
      </c>
      <c r="P1644" s="7">
        <f>E1644/L1644</f>
        <v>56.363636363636367</v>
      </c>
      <c r="Q1644" t="str">
        <f t="shared" si="100"/>
        <v>music</v>
      </c>
      <c r="R1644" t="str">
        <f t="shared" si="101"/>
        <v>indie rock</v>
      </c>
      <c r="S1644" s="12">
        <f t="shared" si="102"/>
        <v>40960.861562500002</v>
      </c>
      <c r="T1644" s="12">
        <f t="shared" si="103"/>
        <v>40976.207638888889</v>
      </c>
    </row>
    <row r="1645" spans="1:20" ht="32" x14ac:dyDescent="0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>E1645/D1645</f>
        <v>1.0333333333333334</v>
      </c>
      <c r="P1645" s="7">
        <f>E1645/L1645</f>
        <v>18.235294117647058</v>
      </c>
      <c r="Q1645" t="str">
        <f t="shared" si="100"/>
        <v>technology</v>
      </c>
      <c r="R1645" t="str">
        <f t="shared" si="101"/>
        <v>hardware</v>
      </c>
      <c r="S1645" s="12">
        <f t="shared" si="102"/>
        <v>42045.031851851847</v>
      </c>
      <c r="T1645" s="12">
        <f t="shared" si="103"/>
        <v>42074.99018518519</v>
      </c>
    </row>
    <row r="1646" spans="1:20" ht="48" x14ac:dyDescent="0.2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>E1646/D1646</f>
        <v>1.0333333333333334</v>
      </c>
      <c r="P1646" s="7">
        <f>E1646/L1646</f>
        <v>60.784313725490193</v>
      </c>
      <c r="Q1646" t="str">
        <f t="shared" si="100"/>
        <v>theater</v>
      </c>
      <c r="R1646" t="str">
        <f t="shared" si="101"/>
        <v>plays</v>
      </c>
      <c r="S1646" s="12">
        <f t="shared" si="102"/>
        <v>42312.792662037042</v>
      </c>
      <c r="T1646" s="12">
        <f t="shared" si="103"/>
        <v>42342.792662037042</v>
      </c>
    </row>
    <row r="1647" spans="1:20" ht="48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>E1647/D1647</f>
        <v>1.0329622222222221</v>
      </c>
      <c r="P1647" s="7">
        <f>E1647/L1647</f>
        <v>43.040092592592593</v>
      </c>
      <c r="Q1647" t="str">
        <f t="shared" si="100"/>
        <v>film &amp; video</v>
      </c>
      <c r="R1647" t="str">
        <f t="shared" si="101"/>
        <v>shorts</v>
      </c>
      <c r="S1647" s="12">
        <f t="shared" si="102"/>
        <v>41701.901817129627</v>
      </c>
      <c r="T1647" s="12">
        <f t="shared" si="103"/>
        <v>41721</v>
      </c>
    </row>
    <row r="1648" spans="1:20" ht="48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>E1648/D1648</f>
        <v>1.0329411764705883</v>
      </c>
      <c r="P1648" s="7">
        <f>E1648/L1648</f>
        <v>94.408602150537632</v>
      </c>
      <c r="Q1648" t="str">
        <f t="shared" si="100"/>
        <v>theater</v>
      </c>
      <c r="R1648" t="str">
        <f t="shared" si="101"/>
        <v>spaces</v>
      </c>
      <c r="S1648" s="12">
        <f t="shared" si="102"/>
        <v>42740.837152777778</v>
      </c>
      <c r="T1648" s="12">
        <f t="shared" si="103"/>
        <v>42762.837152777778</v>
      </c>
    </row>
    <row r="1649" spans="1:20" ht="48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>E1649/D1649</f>
        <v>1.0325</v>
      </c>
      <c r="P1649" s="7">
        <f>E1649/L1649</f>
        <v>50.365853658536587</v>
      </c>
      <c r="Q1649" t="str">
        <f t="shared" si="100"/>
        <v>music</v>
      </c>
      <c r="R1649" t="str">
        <f t="shared" si="101"/>
        <v>indie rock</v>
      </c>
      <c r="S1649" s="12">
        <f t="shared" si="102"/>
        <v>40793.998599537037</v>
      </c>
      <c r="T1649" s="12">
        <f t="shared" si="103"/>
        <v>40828.998599537037</v>
      </c>
    </row>
    <row r="1650" spans="1:20" ht="48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>E1650/D1650</f>
        <v>1.0321061999999999</v>
      </c>
      <c r="P1650" s="7">
        <f>E1650/L1650</f>
        <v>115.44812080536913</v>
      </c>
      <c r="Q1650" t="str">
        <f t="shared" si="100"/>
        <v>film &amp; video</v>
      </c>
      <c r="R1650" t="str">
        <f t="shared" si="101"/>
        <v>documentary</v>
      </c>
      <c r="S1650" s="12">
        <f t="shared" si="102"/>
        <v>41051.168900462959</v>
      </c>
      <c r="T1650" s="12">
        <f t="shared" si="103"/>
        <v>41086.168900462959</v>
      </c>
    </row>
    <row r="1651" spans="1:20" ht="48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>E1651/D1651</f>
        <v>1.0320666666666667</v>
      </c>
      <c r="P1651" s="7">
        <f>E1651/L1651</f>
        <v>85.530386740331494</v>
      </c>
      <c r="Q1651" t="str">
        <f t="shared" si="100"/>
        <v>theater</v>
      </c>
      <c r="R1651" t="str">
        <f t="shared" si="101"/>
        <v>plays</v>
      </c>
      <c r="S1651" s="12">
        <f t="shared" si="102"/>
        <v>42522.347812499997</v>
      </c>
      <c r="T1651" s="12">
        <f t="shared" si="103"/>
        <v>42552.347812499997</v>
      </c>
    </row>
    <row r="1652" spans="1:20" ht="48" x14ac:dyDescent="0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>E1652/D1652</f>
        <v>1.032</v>
      </c>
      <c r="P1652" s="7">
        <f>E1652/L1652</f>
        <v>51.6</v>
      </c>
      <c r="Q1652" t="str">
        <f t="shared" si="100"/>
        <v>music</v>
      </c>
      <c r="R1652" t="str">
        <f t="shared" si="101"/>
        <v>indie rock</v>
      </c>
      <c r="S1652" s="12">
        <f t="shared" si="102"/>
        <v>40542.839282407411</v>
      </c>
      <c r="T1652" s="12">
        <f t="shared" si="103"/>
        <v>40559.07708333333</v>
      </c>
    </row>
    <row r="1653" spans="1:20" ht="48" x14ac:dyDescent="0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>E1653/D1653</f>
        <v>1.032</v>
      </c>
      <c r="P1653" s="7">
        <f>E1653/L1653</f>
        <v>175.51020408163265</v>
      </c>
      <c r="Q1653" t="str">
        <f t="shared" si="100"/>
        <v>theater</v>
      </c>
      <c r="R1653" t="str">
        <f t="shared" si="101"/>
        <v>musical</v>
      </c>
      <c r="S1653" s="12">
        <f t="shared" si="102"/>
        <v>42103.556828703702</v>
      </c>
      <c r="T1653" s="12">
        <f t="shared" si="103"/>
        <v>42133.165972222225</v>
      </c>
    </row>
    <row r="1654" spans="1:20" ht="48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>E1654/D1654</f>
        <v>1.0317647058823529</v>
      </c>
      <c r="P1654" s="7">
        <f>E1654/L1654</f>
        <v>87.7</v>
      </c>
      <c r="Q1654" t="str">
        <f t="shared" si="100"/>
        <v>theater</v>
      </c>
      <c r="R1654" t="str">
        <f t="shared" si="101"/>
        <v>spaces</v>
      </c>
      <c r="S1654" s="12">
        <f t="shared" si="102"/>
        <v>41785.72729166667</v>
      </c>
      <c r="T1654" s="12">
        <f t="shared" si="103"/>
        <v>41801.166666666664</v>
      </c>
    </row>
    <row r="1655" spans="1:20" ht="48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>E1655/D1655</f>
        <v>1.0317033333333334</v>
      </c>
      <c r="P1655" s="7">
        <f>E1655/L1655</f>
        <v>53.363965517241382</v>
      </c>
      <c r="Q1655" t="str">
        <f t="shared" si="100"/>
        <v>theater</v>
      </c>
      <c r="R1655" t="str">
        <f t="shared" si="101"/>
        <v>plays</v>
      </c>
      <c r="S1655" s="12">
        <f t="shared" si="102"/>
        <v>42173.970127314817</v>
      </c>
      <c r="T1655" s="12">
        <f t="shared" si="103"/>
        <v>42203.970127314817</v>
      </c>
    </row>
    <row r="1656" spans="1:20" ht="48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>E1656/D1656</f>
        <v>1.0316400000000001</v>
      </c>
      <c r="P1656" s="7">
        <f>E1656/L1656</f>
        <v>28.65666666666667</v>
      </c>
      <c r="Q1656" t="str">
        <f t="shared" si="100"/>
        <v>music</v>
      </c>
      <c r="R1656" t="str">
        <f t="shared" si="101"/>
        <v>indie rock</v>
      </c>
      <c r="S1656" s="12">
        <f t="shared" si="102"/>
        <v>41023.07471064815</v>
      </c>
      <c r="T1656" s="12">
        <f t="shared" si="103"/>
        <v>41053.07471064815</v>
      </c>
    </row>
    <row r="1657" spans="1:20" ht="48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>E1657/D1657</f>
        <v>1.0315000000000001</v>
      </c>
      <c r="P1657" s="7">
        <f>E1657/L1657</f>
        <v>44.847826086956523</v>
      </c>
      <c r="Q1657" t="str">
        <f t="shared" si="100"/>
        <v>theater</v>
      </c>
      <c r="R1657" t="str">
        <f t="shared" si="101"/>
        <v>plays</v>
      </c>
      <c r="S1657" s="12">
        <f t="shared" si="102"/>
        <v>42248.640162037031</v>
      </c>
      <c r="T1657" s="12">
        <f t="shared" si="103"/>
        <v>42279.75</v>
      </c>
    </row>
    <row r="1658" spans="1:20" ht="32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>E1658/D1658</f>
        <v>1.031372549019608</v>
      </c>
      <c r="P1658" s="7">
        <f>E1658/L1658</f>
        <v>77.352941176470594</v>
      </c>
      <c r="Q1658" t="str">
        <f t="shared" si="100"/>
        <v>music</v>
      </c>
      <c r="R1658" t="str">
        <f t="shared" si="101"/>
        <v>indie rock</v>
      </c>
      <c r="S1658" s="12">
        <f t="shared" si="102"/>
        <v>41371.648078703707</v>
      </c>
      <c r="T1658" s="12">
        <f t="shared" si="103"/>
        <v>41401.648078703707</v>
      </c>
    </row>
    <row r="1659" spans="1:20" ht="48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>E1659/D1659</f>
        <v>1.0309292094387414</v>
      </c>
      <c r="P1659" s="7">
        <f>E1659/L1659</f>
        <v>69.666666666666671</v>
      </c>
      <c r="Q1659" t="str">
        <f t="shared" si="100"/>
        <v>music</v>
      </c>
      <c r="R1659" t="str">
        <f t="shared" si="101"/>
        <v>electronic music</v>
      </c>
      <c r="S1659" s="12">
        <f t="shared" si="102"/>
        <v>41905.034108796295</v>
      </c>
      <c r="T1659" s="12">
        <f t="shared" si="103"/>
        <v>41935.034108796295</v>
      </c>
    </row>
    <row r="1660" spans="1:20" ht="48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>E1660/D1660</f>
        <v>1.0309142857142857</v>
      </c>
      <c r="P1660" s="7">
        <f>E1660/L1660</f>
        <v>133.14391143911439</v>
      </c>
      <c r="Q1660" t="str">
        <f t="shared" si="100"/>
        <v>film &amp; video</v>
      </c>
      <c r="R1660" t="str">
        <f t="shared" si="101"/>
        <v>documentary</v>
      </c>
      <c r="S1660" s="12">
        <f t="shared" si="102"/>
        <v>41646.628032407411</v>
      </c>
      <c r="T1660" s="12">
        <f t="shared" si="103"/>
        <v>41675.961111111108</v>
      </c>
    </row>
    <row r="1661" spans="1:20" ht="48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>E1661/D1661</f>
        <v>1.03088</v>
      </c>
      <c r="P1661" s="7">
        <f>E1661/L1661</f>
        <v>193.04868913857678</v>
      </c>
      <c r="Q1661" t="str">
        <f t="shared" si="100"/>
        <v>film &amp; video</v>
      </c>
      <c r="R1661" t="str">
        <f t="shared" si="101"/>
        <v>documentary</v>
      </c>
      <c r="S1661" s="12">
        <f t="shared" si="102"/>
        <v>42507.860196759255</v>
      </c>
      <c r="T1661" s="12">
        <f t="shared" si="103"/>
        <v>42536.625</v>
      </c>
    </row>
    <row r="1662" spans="1:20" ht="32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>E1662/D1662</f>
        <v>1.0304098360655738</v>
      </c>
      <c r="P1662" s="7">
        <f>E1662/L1662</f>
        <v>93.81343283582089</v>
      </c>
      <c r="Q1662" t="str">
        <f t="shared" si="100"/>
        <v>theater</v>
      </c>
      <c r="R1662" t="str">
        <f t="shared" si="101"/>
        <v>plays</v>
      </c>
      <c r="S1662" s="12">
        <f t="shared" si="102"/>
        <v>41964.315532407403</v>
      </c>
      <c r="T1662" s="12">
        <f t="shared" si="103"/>
        <v>41995.166666666672</v>
      </c>
    </row>
    <row r="1663" spans="1:20" ht="48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>E1663/D1663</f>
        <v>1.0302899999999999</v>
      </c>
      <c r="P1663" s="7">
        <f>E1663/L1663</f>
        <v>118.97113163972287</v>
      </c>
      <c r="Q1663" t="str">
        <f t="shared" si="100"/>
        <v>theater</v>
      </c>
      <c r="R1663" t="str">
        <f t="shared" si="101"/>
        <v>spaces</v>
      </c>
      <c r="S1663" s="12">
        <f t="shared" si="102"/>
        <v>41778.193622685183</v>
      </c>
      <c r="T1663" s="12">
        <f t="shared" si="103"/>
        <v>41806.184027777781</v>
      </c>
    </row>
    <row r="1664" spans="1:20" ht="32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>E1664/D1664</f>
        <v>1.030125</v>
      </c>
      <c r="P1664" s="7">
        <f>E1664/L1664</f>
        <v>100.5</v>
      </c>
      <c r="Q1664" t="str">
        <f t="shared" si="100"/>
        <v>theater</v>
      </c>
      <c r="R1664" t="str">
        <f t="shared" si="101"/>
        <v>plays</v>
      </c>
      <c r="S1664" s="12">
        <f t="shared" si="102"/>
        <v>41591.737974537034</v>
      </c>
      <c r="T1664" s="12">
        <f t="shared" si="103"/>
        <v>41621.207638888889</v>
      </c>
    </row>
    <row r="1665" spans="1:20" ht="48" x14ac:dyDescent="0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>E1665/D1665</f>
        <v>1.03</v>
      </c>
      <c r="P1665" s="7">
        <f>E1665/L1665</f>
        <v>86.554621848739501</v>
      </c>
      <c r="Q1665" t="str">
        <f t="shared" si="100"/>
        <v>film &amp; video</v>
      </c>
      <c r="R1665" t="str">
        <f t="shared" si="101"/>
        <v>documentary</v>
      </c>
      <c r="S1665" s="12">
        <f t="shared" si="102"/>
        <v>42207.58699074074</v>
      </c>
      <c r="T1665" s="12">
        <f t="shared" si="103"/>
        <v>42237.58699074074</v>
      </c>
    </row>
    <row r="1666" spans="1:20" ht="48" x14ac:dyDescent="0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>E1666/D1666</f>
        <v>1.03</v>
      </c>
      <c r="P1666" s="7">
        <f>E1666/L1666</f>
        <v>73.571428571428569</v>
      </c>
      <c r="Q1666" t="str">
        <f t="shared" si="100"/>
        <v>music</v>
      </c>
      <c r="R1666" t="str">
        <f t="shared" si="101"/>
        <v>rock</v>
      </c>
      <c r="S1666" s="12">
        <f t="shared" si="102"/>
        <v>41026.996099537035</v>
      </c>
      <c r="T1666" s="12">
        <f t="shared" si="103"/>
        <v>41041.996099537035</v>
      </c>
    </row>
    <row r="1667" spans="1:20" ht="48" x14ac:dyDescent="0.2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>E1667/D1667</f>
        <v>1.03</v>
      </c>
      <c r="P1667" s="7">
        <f>E1667/L1667</f>
        <v>120.16666666666667</v>
      </c>
      <c r="Q1667" t="str">
        <f t="shared" ref="Q1667:Q1730" si="104">LEFT(N1667, SEARCH("/",N1667)-1)</f>
        <v>theater</v>
      </c>
      <c r="R1667" t="str">
        <f t="shared" ref="R1667:R1730" si="105">RIGHT(N1667,LEN(N1667)-SEARCH("/",N1667,1))</f>
        <v>spaces</v>
      </c>
      <c r="S1667" s="12">
        <f t="shared" ref="S1667:S1730" si="106">(((J1667/60)/60)/24)+DATE(1970,1,1)</f>
        <v>42121.675763888896</v>
      </c>
      <c r="T1667" s="12">
        <f t="shared" ref="T1667:T1730" si="107">(((I1667/60)/60)/24)+DATE(1970,1,1)</f>
        <v>42166.675763888896</v>
      </c>
    </row>
    <row r="1668" spans="1:20" ht="48" x14ac:dyDescent="0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>E1668/D1668</f>
        <v>1.03</v>
      </c>
      <c r="P1668" s="7">
        <f>E1668/L1668</f>
        <v>139.18918918918919</v>
      </c>
      <c r="Q1668" t="str">
        <f t="shared" si="104"/>
        <v>theater</v>
      </c>
      <c r="R1668" t="str">
        <f t="shared" si="105"/>
        <v>plays</v>
      </c>
      <c r="S1668" s="12">
        <f t="shared" si="106"/>
        <v>41878.878379629627</v>
      </c>
      <c r="T1668" s="12">
        <f t="shared" si="107"/>
        <v>41908.878379629627</v>
      </c>
    </row>
    <row r="1669" spans="1:20" ht="32" x14ac:dyDescent="0.2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>E1669/D1669</f>
        <v>1.03</v>
      </c>
      <c r="P1669" s="7">
        <f>E1669/L1669</f>
        <v>52.551020408163268</v>
      </c>
      <c r="Q1669" t="str">
        <f t="shared" si="104"/>
        <v>theater</v>
      </c>
      <c r="R1669" t="str">
        <f t="shared" si="105"/>
        <v>plays</v>
      </c>
      <c r="S1669" s="12">
        <f t="shared" si="106"/>
        <v>42016.800208333334</v>
      </c>
      <c r="T1669" s="12">
        <f t="shared" si="107"/>
        <v>42032.916666666672</v>
      </c>
    </row>
    <row r="1670" spans="1:20" ht="48" x14ac:dyDescent="0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>E1670/D1670</f>
        <v>1.03</v>
      </c>
      <c r="P1670" s="7">
        <f>E1670/L1670</f>
        <v>68.666666666666671</v>
      </c>
      <c r="Q1670" t="str">
        <f t="shared" si="104"/>
        <v>theater</v>
      </c>
      <c r="R1670" t="str">
        <f t="shared" si="105"/>
        <v>plays</v>
      </c>
      <c r="S1670" s="12">
        <f t="shared" si="106"/>
        <v>42121.756921296299</v>
      </c>
      <c r="T1670" s="12">
        <f t="shared" si="107"/>
        <v>42156.208333333328</v>
      </c>
    </row>
    <row r="1671" spans="1:20" ht="48" x14ac:dyDescent="0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>E1671/D1671</f>
        <v>1.03</v>
      </c>
      <c r="P1671" s="7">
        <f>E1671/L1671</f>
        <v>57.222222222222221</v>
      </c>
      <c r="Q1671" t="str">
        <f t="shared" si="104"/>
        <v>theater</v>
      </c>
      <c r="R1671" t="str">
        <f t="shared" si="105"/>
        <v>plays</v>
      </c>
      <c r="S1671" s="12">
        <f t="shared" si="106"/>
        <v>42200.625833333332</v>
      </c>
      <c r="T1671" s="12">
        <f t="shared" si="107"/>
        <v>42225.666666666672</v>
      </c>
    </row>
    <row r="1672" spans="1:20" ht="48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>E1672/D1672</f>
        <v>1.0299897959183673</v>
      </c>
      <c r="P1672" s="7">
        <f>E1672/L1672</f>
        <v>227.85327313769753</v>
      </c>
      <c r="Q1672" t="str">
        <f t="shared" si="104"/>
        <v>technology</v>
      </c>
      <c r="R1672" t="str">
        <f t="shared" si="105"/>
        <v>hardware</v>
      </c>
      <c r="S1672" s="12">
        <f t="shared" si="106"/>
        <v>42081.903587962966</v>
      </c>
      <c r="T1672" s="12">
        <f t="shared" si="107"/>
        <v>42111</v>
      </c>
    </row>
    <row r="1673" spans="1:20" ht="48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>E1673/D1673</f>
        <v>1.0299</v>
      </c>
      <c r="P1673" s="7">
        <f>E1673/L1673</f>
        <v>63.574074074074076</v>
      </c>
      <c r="Q1673" t="str">
        <f t="shared" si="104"/>
        <v>theater</v>
      </c>
      <c r="R1673" t="str">
        <f t="shared" si="105"/>
        <v>plays</v>
      </c>
      <c r="S1673" s="12">
        <f t="shared" si="106"/>
        <v>41932.311099537037</v>
      </c>
      <c r="T1673" s="12">
        <f t="shared" si="107"/>
        <v>41962.352766203709</v>
      </c>
    </row>
    <row r="1674" spans="1:20" ht="48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>E1674/D1674</f>
        <v>1.0297499999999999</v>
      </c>
      <c r="P1674" s="7">
        <f>E1674/L1674</f>
        <v>65.38095238095238</v>
      </c>
      <c r="Q1674" t="str">
        <f t="shared" si="104"/>
        <v>music</v>
      </c>
      <c r="R1674" t="str">
        <f t="shared" si="105"/>
        <v>rock</v>
      </c>
      <c r="S1674" s="12">
        <f t="shared" si="106"/>
        <v>42465.542905092589</v>
      </c>
      <c r="T1674" s="12">
        <f t="shared" si="107"/>
        <v>42495.542905092589</v>
      </c>
    </row>
    <row r="1675" spans="1:20" ht="48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>E1675/D1675</f>
        <v>1.0297033333333332</v>
      </c>
      <c r="P1675" s="7">
        <f>E1675/L1675</f>
        <v>297.02980769230766</v>
      </c>
      <c r="Q1675" t="str">
        <f t="shared" si="104"/>
        <v>theater</v>
      </c>
      <c r="R1675" t="str">
        <f t="shared" si="105"/>
        <v>plays</v>
      </c>
      <c r="S1675" s="12">
        <f t="shared" si="106"/>
        <v>41884.617314814815</v>
      </c>
      <c r="T1675" s="12">
        <f t="shared" si="107"/>
        <v>41916.617314814815</v>
      </c>
    </row>
    <row r="1676" spans="1:20" ht="48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>E1676/D1676</f>
        <v>1.0294615384615384</v>
      </c>
      <c r="P1676" s="7">
        <f>E1676/L1676</f>
        <v>234.78947368421052</v>
      </c>
      <c r="Q1676" t="str">
        <f t="shared" si="104"/>
        <v>photography</v>
      </c>
      <c r="R1676" t="str">
        <f t="shared" si="105"/>
        <v>photobooks</v>
      </c>
      <c r="S1676" s="12">
        <f t="shared" si="106"/>
        <v>42297.748067129629</v>
      </c>
      <c r="T1676" s="12">
        <f t="shared" si="107"/>
        <v>42342.208333333328</v>
      </c>
    </row>
    <row r="1677" spans="1:20" ht="48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>E1677/D1677</f>
        <v>1.0293749999999999</v>
      </c>
      <c r="P1677" s="7">
        <f>E1677/L1677</f>
        <v>23.869565217391305</v>
      </c>
      <c r="Q1677" t="str">
        <f t="shared" si="104"/>
        <v>theater</v>
      </c>
      <c r="R1677" t="str">
        <f t="shared" si="105"/>
        <v>plays</v>
      </c>
      <c r="S1677" s="12">
        <f t="shared" si="106"/>
        <v>42675.694236111114</v>
      </c>
      <c r="T1677" s="12">
        <f t="shared" si="107"/>
        <v>42705.735902777778</v>
      </c>
    </row>
    <row r="1678" spans="1:20" ht="32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>E1678/D1678</f>
        <v>1.0290999999999999</v>
      </c>
      <c r="P1678" s="7">
        <f>E1678/L1678</f>
        <v>137.21333333333334</v>
      </c>
      <c r="Q1678" t="str">
        <f t="shared" si="104"/>
        <v>film &amp; video</v>
      </c>
      <c r="R1678" t="str">
        <f t="shared" si="105"/>
        <v>television</v>
      </c>
      <c r="S1678" s="12">
        <f t="shared" si="106"/>
        <v>41932.745046296295</v>
      </c>
      <c r="T1678" s="12">
        <f t="shared" si="107"/>
        <v>41962.786712962959</v>
      </c>
    </row>
    <row r="1679" spans="1:20" ht="32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>E1679/D1679</f>
        <v>1.0290416666666666</v>
      </c>
      <c r="P1679" s="7">
        <f>E1679/L1679</f>
        <v>62.052763819095475</v>
      </c>
      <c r="Q1679" t="str">
        <f t="shared" si="104"/>
        <v>theater</v>
      </c>
      <c r="R1679" t="str">
        <f t="shared" si="105"/>
        <v>plays</v>
      </c>
      <c r="S1679" s="12">
        <f t="shared" si="106"/>
        <v>41802.574282407404</v>
      </c>
      <c r="T1679" s="12">
        <f t="shared" si="107"/>
        <v>41823.165972222225</v>
      </c>
    </row>
    <row r="1680" spans="1:20" ht="32" x14ac:dyDescent="0.2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>E1680/D1680</f>
        <v>1.0289999999999999</v>
      </c>
      <c r="P1680" s="7">
        <f>E1680/L1680</f>
        <v>168.68852459016392</v>
      </c>
      <c r="Q1680" t="str">
        <f t="shared" si="104"/>
        <v>photography</v>
      </c>
      <c r="R1680" t="str">
        <f t="shared" si="105"/>
        <v>photobooks</v>
      </c>
      <c r="S1680" s="12">
        <f t="shared" si="106"/>
        <v>42052.7815162037</v>
      </c>
      <c r="T1680" s="12">
        <f t="shared" si="107"/>
        <v>42082.739849537036</v>
      </c>
    </row>
    <row r="1681" spans="1:20" ht="48" x14ac:dyDescent="0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>E1681/D1681</f>
        <v>1.0289999999999999</v>
      </c>
      <c r="P1681" s="7">
        <f>E1681/L1681</f>
        <v>85.75</v>
      </c>
      <c r="Q1681" t="str">
        <f t="shared" si="104"/>
        <v>technology</v>
      </c>
      <c r="R1681" t="str">
        <f t="shared" si="105"/>
        <v>makerspaces</v>
      </c>
      <c r="S1681" s="12">
        <f t="shared" si="106"/>
        <v>41542.958449074074</v>
      </c>
      <c r="T1681" s="12">
        <f t="shared" si="107"/>
        <v>41572.958449074074</v>
      </c>
    </row>
    <row r="1682" spans="1:20" ht="48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>E1682/D1682</f>
        <v>1.0287500000000001</v>
      </c>
      <c r="P1682" s="7">
        <f>E1682/L1682</f>
        <v>329.2</v>
      </c>
      <c r="Q1682" t="str">
        <f t="shared" si="104"/>
        <v>theater</v>
      </c>
      <c r="R1682" t="str">
        <f t="shared" si="105"/>
        <v>musical</v>
      </c>
      <c r="S1682" s="12">
        <f t="shared" si="106"/>
        <v>41845.809166666666</v>
      </c>
      <c r="T1682" s="12">
        <f t="shared" si="107"/>
        <v>41879.041666666664</v>
      </c>
    </row>
    <row r="1683" spans="1:20" ht="48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>E1683/D1683</f>
        <v>1.0286144578313252</v>
      </c>
      <c r="P1683" s="7">
        <f>E1683/L1683</f>
        <v>50.592592592592595</v>
      </c>
      <c r="Q1683" t="str">
        <f t="shared" si="104"/>
        <v>music</v>
      </c>
      <c r="R1683" t="str">
        <f t="shared" si="105"/>
        <v>electronic music</v>
      </c>
      <c r="S1683" s="12">
        <f t="shared" si="106"/>
        <v>42688.732407407413</v>
      </c>
      <c r="T1683" s="12">
        <f t="shared" si="107"/>
        <v>42716.732407407413</v>
      </c>
    </row>
    <row r="1684" spans="1:20" ht="48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>E1684/D1684</f>
        <v>1.0285857142857142</v>
      </c>
      <c r="P1684" s="7">
        <f>E1684/L1684</f>
        <v>26.667037037037037</v>
      </c>
      <c r="Q1684" t="str">
        <f t="shared" si="104"/>
        <v>theater</v>
      </c>
      <c r="R1684" t="str">
        <f t="shared" si="105"/>
        <v>plays</v>
      </c>
      <c r="S1684" s="12">
        <f t="shared" si="106"/>
        <v>42609.442465277782</v>
      </c>
      <c r="T1684" s="12">
        <f t="shared" si="107"/>
        <v>42639.442465277782</v>
      </c>
    </row>
    <row r="1685" spans="1:20" ht="48" x14ac:dyDescent="0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>E1685/D1685</f>
        <v>1.0285714285714285</v>
      </c>
      <c r="P1685" s="7">
        <f>E1685/L1685</f>
        <v>60</v>
      </c>
      <c r="Q1685" t="str">
        <f t="shared" si="104"/>
        <v>film &amp; video</v>
      </c>
      <c r="R1685" t="str">
        <f t="shared" si="105"/>
        <v>shorts</v>
      </c>
      <c r="S1685" s="12">
        <f t="shared" si="106"/>
        <v>41786.65892361111</v>
      </c>
      <c r="T1685" s="12">
        <f t="shared" si="107"/>
        <v>41812.65892361111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>E1686/D1686</f>
        <v>1.0285714285714285</v>
      </c>
      <c r="P1686" s="7">
        <f>E1686/L1686</f>
        <v>24</v>
      </c>
      <c r="Q1686" t="str">
        <f t="shared" si="104"/>
        <v>music</v>
      </c>
      <c r="R1686" t="str">
        <f t="shared" si="105"/>
        <v>faith</v>
      </c>
      <c r="S1686" s="12">
        <f t="shared" si="106"/>
        <v>42788.2502662037</v>
      </c>
      <c r="T1686" s="12">
        <f t="shared" si="107"/>
        <v>42818.208599537036</v>
      </c>
    </row>
    <row r="1687" spans="1:20" ht="48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>E1687/D1687</f>
        <v>1.0285405405405406</v>
      </c>
      <c r="P1687" s="7">
        <f>E1687/L1687</f>
        <v>91.480769230769226</v>
      </c>
      <c r="Q1687" t="str">
        <f t="shared" si="104"/>
        <v>film &amp; video</v>
      </c>
      <c r="R1687" t="str">
        <f t="shared" si="105"/>
        <v>documentary</v>
      </c>
      <c r="S1687" s="12">
        <f t="shared" si="106"/>
        <v>41529.063252314816</v>
      </c>
      <c r="T1687" s="12">
        <f t="shared" si="107"/>
        <v>41559.063252314816</v>
      </c>
    </row>
    <row r="1688" spans="1:20" ht="48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>E1688/D1688</f>
        <v>1.028375</v>
      </c>
      <c r="P1688" s="7">
        <f>E1688/L1688</f>
        <v>115.87323943661971</v>
      </c>
      <c r="Q1688" t="str">
        <f t="shared" si="104"/>
        <v>theater</v>
      </c>
      <c r="R1688" t="str">
        <f t="shared" si="105"/>
        <v>plays</v>
      </c>
      <c r="S1688" s="12">
        <f t="shared" si="106"/>
        <v>42262.096782407403</v>
      </c>
      <c r="T1688" s="12">
        <f t="shared" si="107"/>
        <v>42286</v>
      </c>
    </row>
    <row r="1689" spans="1:20" ht="48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>E1689/D1689</f>
        <v>1.0282909090909091</v>
      </c>
      <c r="P1689" s="7">
        <f>E1689/L1689</f>
        <v>47.13</v>
      </c>
      <c r="Q1689" t="str">
        <f t="shared" si="104"/>
        <v>photography</v>
      </c>
      <c r="R1689" t="str">
        <f t="shared" si="105"/>
        <v>photobooks</v>
      </c>
      <c r="S1689" s="12">
        <f t="shared" si="106"/>
        <v>42571.167465277773</v>
      </c>
      <c r="T1689" s="12">
        <f t="shared" si="107"/>
        <v>42611.167465277773</v>
      </c>
    </row>
    <row r="1690" spans="1:20" ht="48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>E1690/D1690</f>
        <v>1.0280254777070064</v>
      </c>
      <c r="P1690" s="7">
        <f>E1690/L1690</f>
        <v>43.621621621621621</v>
      </c>
      <c r="Q1690" t="str">
        <f t="shared" si="104"/>
        <v>music</v>
      </c>
      <c r="R1690" t="str">
        <f t="shared" si="105"/>
        <v>classical music</v>
      </c>
      <c r="S1690" s="12">
        <f t="shared" si="106"/>
        <v>41390.757754629631</v>
      </c>
      <c r="T1690" s="12">
        <f t="shared" si="107"/>
        <v>41425.708333333336</v>
      </c>
    </row>
    <row r="1691" spans="1:20" ht="32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>E1691/D1691</f>
        <v>1.028</v>
      </c>
      <c r="P1691" s="7">
        <f>E1691/L1691</f>
        <v>39.53846153846154</v>
      </c>
      <c r="Q1691" t="str">
        <f t="shared" si="104"/>
        <v>theater</v>
      </c>
      <c r="R1691" t="str">
        <f t="shared" si="105"/>
        <v>plays</v>
      </c>
      <c r="S1691" s="12">
        <f t="shared" si="106"/>
        <v>41921.375532407408</v>
      </c>
      <c r="T1691" s="12">
        <f t="shared" si="107"/>
        <v>41951.417199074072</v>
      </c>
    </row>
    <row r="1692" spans="1:20" ht="48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>E1692/D1692</f>
        <v>1.0277927272727272</v>
      </c>
      <c r="P1692" s="7">
        <f>E1692/L1692</f>
        <v>88.325937499999995</v>
      </c>
      <c r="Q1692" t="str">
        <f t="shared" si="104"/>
        <v>music</v>
      </c>
      <c r="R1692" t="str">
        <f t="shared" si="105"/>
        <v>rock</v>
      </c>
      <c r="S1692" s="12">
        <f t="shared" si="106"/>
        <v>41442.741249999999</v>
      </c>
      <c r="T1692" s="12">
        <f t="shared" si="107"/>
        <v>41458.207638888889</v>
      </c>
    </row>
    <row r="1693" spans="1:20" ht="48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>E1693/D1693</f>
        <v>1.0276470588235294</v>
      </c>
      <c r="P1693" s="7">
        <f>E1693/L1693</f>
        <v>109.1875</v>
      </c>
      <c r="Q1693" t="str">
        <f t="shared" si="104"/>
        <v>film &amp; video</v>
      </c>
      <c r="R1693" t="str">
        <f t="shared" si="105"/>
        <v>documentary</v>
      </c>
      <c r="S1693" s="12">
        <f t="shared" si="106"/>
        <v>42101.737442129626</v>
      </c>
      <c r="T1693" s="12">
        <f t="shared" si="107"/>
        <v>42132.916666666672</v>
      </c>
    </row>
    <row r="1694" spans="1:20" ht="48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>E1694/D1694</f>
        <v>1.0276000000000001</v>
      </c>
      <c r="P1694" s="7">
        <f>E1694/L1694</f>
        <v>47.574074074074076</v>
      </c>
      <c r="Q1694" t="str">
        <f t="shared" si="104"/>
        <v>theater</v>
      </c>
      <c r="R1694" t="str">
        <f t="shared" si="105"/>
        <v>musical</v>
      </c>
      <c r="S1694" s="12">
        <f t="shared" si="106"/>
        <v>42495.956631944442</v>
      </c>
      <c r="T1694" s="12">
        <f t="shared" si="107"/>
        <v>42525.956631944442</v>
      </c>
    </row>
    <row r="1695" spans="1:20" ht="48" x14ac:dyDescent="0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>E1695/D1695</f>
        <v>1.0275000000000001</v>
      </c>
      <c r="P1695" s="7">
        <f>E1695/L1695</f>
        <v>70.862068965517238</v>
      </c>
      <c r="Q1695" t="str">
        <f t="shared" si="104"/>
        <v>theater</v>
      </c>
      <c r="R1695" t="str">
        <f t="shared" si="105"/>
        <v>plays</v>
      </c>
      <c r="S1695" s="12">
        <f t="shared" si="106"/>
        <v>42195.749745370369</v>
      </c>
      <c r="T1695" s="12">
        <f t="shared" si="107"/>
        <v>42206.125</v>
      </c>
    </row>
    <row r="1696" spans="1:20" ht="48" x14ac:dyDescent="0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>E1696/D1696</f>
        <v>1.0275000000000001</v>
      </c>
      <c r="P1696" s="7">
        <f>E1696/L1696</f>
        <v>40.294117647058826</v>
      </c>
      <c r="Q1696" t="str">
        <f t="shared" si="104"/>
        <v>theater</v>
      </c>
      <c r="R1696" t="str">
        <f t="shared" si="105"/>
        <v>plays</v>
      </c>
      <c r="S1696" s="12">
        <f t="shared" si="106"/>
        <v>42038.720451388886</v>
      </c>
      <c r="T1696" s="12">
        <f t="shared" si="107"/>
        <v>42063.708333333328</v>
      </c>
    </row>
    <row r="1697" spans="1:20" ht="48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>E1697/D1697</f>
        <v>1.0273469387755103</v>
      </c>
      <c r="P1697" s="7">
        <f>E1697/L1697</f>
        <v>67.419642857142861</v>
      </c>
      <c r="Q1697" t="str">
        <f t="shared" si="104"/>
        <v>music</v>
      </c>
      <c r="R1697" t="str">
        <f t="shared" si="105"/>
        <v>classical music</v>
      </c>
      <c r="S1697" s="12">
        <f t="shared" si="106"/>
        <v>40961.252141203702</v>
      </c>
      <c r="T1697" s="12">
        <f t="shared" si="107"/>
        <v>40989.866666666669</v>
      </c>
    </row>
    <row r="1698" spans="1:20" ht="48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>E1698/D1698</f>
        <v>1.0272727272727273</v>
      </c>
      <c r="P1698" s="7">
        <f>E1698/L1698</f>
        <v>33.235294117647058</v>
      </c>
      <c r="Q1698" t="str">
        <f t="shared" si="104"/>
        <v>music</v>
      </c>
      <c r="R1698" t="str">
        <f t="shared" si="105"/>
        <v>electronic music</v>
      </c>
      <c r="S1698" s="12">
        <f t="shared" si="106"/>
        <v>40997.257222222222</v>
      </c>
      <c r="T1698" s="12">
        <f t="shared" si="107"/>
        <v>41015.257222222222</v>
      </c>
    </row>
    <row r="1699" spans="1:20" ht="48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>E1699/D1699</f>
        <v>1.0269999999999999</v>
      </c>
      <c r="P1699" s="7">
        <f>E1699/L1699</f>
        <v>66.688311688311686</v>
      </c>
      <c r="Q1699" t="str">
        <f t="shared" si="104"/>
        <v>music</v>
      </c>
      <c r="R1699" t="str">
        <f t="shared" si="105"/>
        <v>rock</v>
      </c>
      <c r="S1699" s="12">
        <f t="shared" si="106"/>
        <v>41794.981122685182</v>
      </c>
      <c r="T1699" s="12">
        <f t="shared" si="107"/>
        <v>41854.708333333336</v>
      </c>
    </row>
    <row r="1700" spans="1:20" ht="32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>E1700/D1700</f>
        <v>1.0269239999999999</v>
      </c>
      <c r="P1700" s="7">
        <f>E1700/L1700</f>
        <v>79.401340206185566</v>
      </c>
      <c r="Q1700" t="str">
        <f t="shared" si="104"/>
        <v>film &amp; video</v>
      </c>
      <c r="R1700" t="str">
        <f t="shared" si="105"/>
        <v>documentary</v>
      </c>
      <c r="S1700" s="12">
        <f t="shared" si="106"/>
        <v>42415.803159722222</v>
      </c>
      <c r="T1700" s="12">
        <f t="shared" si="107"/>
        <v>42445.761493055557</v>
      </c>
    </row>
    <row r="1701" spans="1:20" ht="48" x14ac:dyDescent="0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>E1701/D1701</f>
        <v>1.0266666666666666</v>
      </c>
      <c r="P1701" s="7">
        <f>E1701/L1701</f>
        <v>66.956521739130437</v>
      </c>
      <c r="Q1701" t="str">
        <f t="shared" si="104"/>
        <v>theater</v>
      </c>
      <c r="R1701" t="str">
        <f t="shared" si="105"/>
        <v>plays</v>
      </c>
      <c r="S1701" s="12">
        <f t="shared" si="106"/>
        <v>42125.772812499999</v>
      </c>
      <c r="T1701" s="12">
        <f t="shared" si="107"/>
        <v>42155.772812499999</v>
      </c>
    </row>
    <row r="1702" spans="1:20" ht="48" x14ac:dyDescent="0.2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>E1702/D1702</f>
        <v>1.0266666666666666</v>
      </c>
      <c r="P1702" s="7">
        <f>E1702/L1702</f>
        <v>39.487179487179489</v>
      </c>
      <c r="Q1702" t="str">
        <f t="shared" si="104"/>
        <v>theater</v>
      </c>
      <c r="R1702" t="str">
        <f t="shared" si="105"/>
        <v>plays</v>
      </c>
      <c r="S1702" s="12">
        <f t="shared" si="106"/>
        <v>42157.652511574073</v>
      </c>
      <c r="T1702" s="12">
        <f t="shared" si="107"/>
        <v>42187.652511574073</v>
      </c>
    </row>
    <row r="1703" spans="1:20" ht="48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>E1703/D1703</f>
        <v>1.0266285714285714</v>
      </c>
      <c r="P1703" s="7">
        <f>E1703/L1703</f>
        <v>106.62314540059347</v>
      </c>
      <c r="Q1703" t="str">
        <f t="shared" si="104"/>
        <v>film &amp; video</v>
      </c>
      <c r="R1703" t="str">
        <f t="shared" si="105"/>
        <v>documentary</v>
      </c>
      <c r="S1703" s="12">
        <f t="shared" si="106"/>
        <v>42647.446597222224</v>
      </c>
      <c r="T1703" s="12">
        <f t="shared" si="107"/>
        <v>42682.488263888896</v>
      </c>
    </row>
    <row r="1704" spans="1:20" ht="32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>E1704/D1704</f>
        <v>1.0265010000000001</v>
      </c>
      <c r="P1704" s="7">
        <f>E1704/L1704</f>
        <v>106.9271875</v>
      </c>
      <c r="Q1704" t="str">
        <f t="shared" si="104"/>
        <v>theater</v>
      </c>
      <c r="R1704" t="str">
        <f t="shared" si="105"/>
        <v>musical</v>
      </c>
      <c r="S1704" s="12">
        <f t="shared" si="106"/>
        <v>41788.167187500003</v>
      </c>
      <c r="T1704" s="12">
        <f t="shared" si="107"/>
        <v>41823.167187500003</v>
      </c>
    </row>
    <row r="1705" spans="1:20" ht="48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>E1705/D1705</f>
        <v>1.026467741935484</v>
      </c>
      <c r="P1705" s="7">
        <f>E1705/L1705</f>
        <v>134.26371308016877</v>
      </c>
      <c r="Q1705" t="str">
        <f t="shared" si="104"/>
        <v>theater</v>
      </c>
      <c r="R1705" t="str">
        <f t="shared" si="105"/>
        <v>plays</v>
      </c>
      <c r="S1705" s="12">
        <f t="shared" si="106"/>
        <v>42445.19430555556</v>
      </c>
      <c r="T1705" s="12">
        <f t="shared" si="107"/>
        <v>42489.19430555556</v>
      </c>
    </row>
    <row r="1706" spans="1:20" ht="48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>E1706/D1706</f>
        <v>1.02645125</v>
      </c>
      <c r="P1706" s="7">
        <f>E1706/L1706</f>
        <v>87.357553191489373</v>
      </c>
      <c r="Q1706" t="str">
        <f t="shared" si="104"/>
        <v>theater</v>
      </c>
      <c r="R1706" t="str">
        <f t="shared" si="105"/>
        <v>plays</v>
      </c>
      <c r="S1706" s="12">
        <f t="shared" si="106"/>
        <v>41798.94027777778</v>
      </c>
      <c r="T1706" s="12">
        <f t="shared" si="107"/>
        <v>41828.94027777778</v>
      </c>
    </row>
    <row r="1707" spans="1:20" ht="48" x14ac:dyDescent="0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>E1707/D1707</f>
        <v>1.026375</v>
      </c>
      <c r="P1707" s="7">
        <f>E1707/L1707</f>
        <v>132.43548387096774</v>
      </c>
      <c r="Q1707" t="str">
        <f t="shared" si="104"/>
        <v>music</v>
      </c>
      <c r="R1707" t="str">
        <f t="shared" si="105"/>
        <v>pop</v>
      </c>
      <c r="S1707" s="12">
        <f t="shared" si="106"/>
        <v>40848.198333333334</v>
      </c>
      <c r="T1707" s="12">
        <f t="shared" si="107"/>
        <v>40908.239999999998</v>
      </c>
    </row>
    <row r="1708" spans="1:20" ht="48" x14ac:dyDescent="0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>E1708/D1708</f>
        <v>1.026375</v>
      </c>
      <c r="P1708" s="7">
        <f>E1708/L1708</f>
        <v>70.784482758620683</v>
      </c>
      <c r="Q1708" t="str">
        <f t="shared" si="104"/>
        <v>music</v>
      </c>
      <c r="R1708" t="str">
        <f t="shared" si="105"/>
        <v>pop</v>
      </c>
      <c r="S1708" s="12">
        <f t="shared" si="106"/>
        <v>40845.14975694444</v>
      </c>
      <c r="T1708" s="12">
        <f t="shared" si="107"/>
        <v>40875.191423611112</v>
      </c>
    </row>
    <row r="1709" spans="1:20" ht="32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>E1709/D1709</f>
        <v>1.0263636363636364</v>
      </c>
      <c r="P1709" s="7">
        <f>E1709/L1709</f>
        <v>68.01204819277109</v>
      </c>
      <c r="Q1709" t="str">
        <f t="shared" si="104"/>
        <v>music</v>
      </c>
      <c r="R1709" t="str">
        <f t="shared" si="105"/>
        <v>rock</v>
      </c>
      <c r="S1709" s="12">
        <f t="shared" si="106"/>
        <v>42515.71775462963</v>
      </c>
      <c r="T1709" s="12">
        <f t="shared" si="107"/>
        <v>42546.165972222225</v>
      </c>
    </row>
    <row r="1710" spans="1:20" ht="48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>E1710/D1710</f>
        <v>1.0262857142857142</v>
      </c>
      <c r="P1710" s="7">
        <f>E1710/L1710</f>
        <v>156.17391304347825</v>
      </c>
      <c r="Q1710" t="str">
        <f t="shared" si="104"/>
        <v>photography</v>
      </c>
      <c r="R1710" t="str">
        <f t="shared" si="105"/>
        <v>photobooks</v>
      </c>
      <c r="S1710" s="12">
        <f t="shared" si="106"/>
        <v>41981.782060185185</v>
      </c>
      <c r="T1710" s="12">
        <f t="shared" si="107"/>
        <v>42026.782060185185</v>
      </c>
    </row>
    <row r="1711" spans="1:20" ht="48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>E1711/D1711</f>
        <v>1.0261176470588236</v>
      </c>
      <c r="P1711" s="7">
        <f>E1711/L1711</f>
        <v>242.27777777777777</v>
      </c>
      <c r="Q1711" t="str">
        <f t="shared" si="104"/>
        <v>theater</v>
      </c>
      <c r="R1711" t="str">
        <f t="shared" si="105"/>
        <v>spaces</v>
      </c>
      <c r="S1711" s="12">
        <f t="shared" si="106"/>
        <v>41778.548055555555</v>
      </c>
      <c r="T1711" s="12">
        <f t="shared" si="107"/>
        <v>41838.548055555555</v>
      </c>
    </row>
    <row r="1712" spans="1:20" ht="48" x14ac:dyDescent="0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>E1712/D1712</f>
        <v>1.026</v>
      </c>
      <c r="P1712" s="7">
        <f>E1712/L1712</f>
        <v>148.57377049180329</v>
      </c>
      <c r="Q1712" t="str">
        <f t="shared" si="104"/>
        <v>photography</v>
      </c>
      <c r="R1712" t="str">
        <f t="shared" si="105"/>
        <v>photobooks</v>
      </c>
      <c r="S1712" s="12">
        <f t="shared" si="106"/>
        <v>42535.809490740736</v>
      </c>
      <c r="T1712" s="12">
        <f t="shared" si="107"/>
        <v>42565.809490740736</v>
      </c>
    </row>
    <row r="1713" spans="1:20" ht="64" x14ac:dyDescent="0.2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>E1713/D1713</f>
        <v>1.026</v>
      </c>
      <c r="P1713" s="7">
        <f>E1713/L1713</f>
        <v>44.608695652173914</v>
      </c>
      <c r="Q1713" t="str">
        <f t="shared" si="104"/>
        <v>music</v>
      </c>
      <c r="R1713" t="str">
        <f t="shared" si="105"/>
        <v>pop</v>
      </c>
      <c r="S1713" s="12">
        <f t="shared" si="106"/>
        <v>40313.930543981485</v>
      </c>
      <c r="T1713" s="12">
        <f t="shared" si="107"/>
        <v>40364.166666666664</v>
      </c>
    </row>
    <row r="1714" spans="1:20" ht="48" x14ac:dyDescent="0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>E1714/D1714</f>
        <v>1.026</v>
      </c>
      <c r="P1714" s="7">
        <f>E1714/L1714</f>
        <v>148.08247422680412</v>
      </c>
      <c r="Q1714" t="str">
        <f t="shared" si="104"/>
        <v>games</v>
      </c>
      <c r="R1714" t="str">
        <f t="shared" si="105"/>
        <v>tabletop games</v>
      </c>
      <c r="S1714" s="12">
        <f t="shared" si="106"/>
        <v>42776.082349537035</v>
      </c>
      <c r="T1714" s="12">
        <f t="shared" si="107"/>
        <v>42806.082349537035</v>
      </c>
    </row>
    <row r="1715" spans="1:20" ht="32" x14ac:dyDescent="0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>E1715/D1715</f>
        <v>1.026</v>
      </c>
      <c r="P1715" s="7">
        <f>E1715/L1715</f>
        <v>40.078125</v>
      </c>
      <c r="Q1715" t="str">
        <f t="shared" si="104"/>
        <v>music</v>
      </c>
      <c r="R1715" t="str">
        <f t="shared" si="105"/>
        <v>indie rock</v>
      </c>
      <c r="S1715" s="12">
        <f t="shared" si="106"/>
        <v>41004.72619212963</v>
      </c>
      <c r="T1715" s="12">
        <f t="shared" si="107"/>
        <v>41034.72619212963</v>
      </c>
    </row>
    <row r="1716" spans="1:20" ht="48" x14ac:dyDescent="0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>E1716/D1716</f>
        <v>1.026</v>
      </c>
      <c r="P1716" s="7">
        <f>E1716/L1716</f>
        <v>59.651162790697676</v>
      </c>
      <c r="Q1716" t="str">
        <f t="shared" si="104"/>
        <v>theater</v>
      </c>
      <c r="R1716" t="str">
        <f t="shared" si="105"/>
        <v>plays</v>
      </c>
      <c r="S1716" s="12">
        <f t="shared" si="106"/>
        <v>42294.429641203707</v>
      </c>
      <c r="T1716" s="12">
        <f t="shared" si="107"/>
        <v>42321.845138888893</v>
      </c>
    </row>
    <row r="1717" spans="1:20" ht="32" x14ac:dyDescent="0.2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>E1717/D1717</f>
        <v>1.026</v>
      </c>
      <c r="P1717" s="7">
        <f>E1717/L1717</f>
        <v>77.727272727272734</v>
      </c>
      <c r="Q1717" t="str">
        <f t="shared" si="104"/>
        <v>theater</v>
      </c>
      <c r="R1717" t="str">
        <f t="shared" si="105"/>
        <v>plays</v>
      </c>
      <c r="S1717" s="12">
        <f t="shared" si="106"/>
        <v>42417.585532407407</v>
      </c>
      <c r="T1717" s="12">
        <f t="shared" si="107"/>
        <v>42432.249305555553</v>
      </c>
    </row>
    <row r="1718" spans="1:20" ht="48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>E1718/D1718</f>
        <v>1.0259199999999999</v>
      </c>
      <c r="P1718" s="7">
        <f>E1718/L1718</f>
        <v>78.195121951219505</v>
      </c>
      <c r="Q1718" t="str">
        <f t="shared" si="104"/>
        <v>film &amp; video</v>
      </c>
      <c r="R1718" t="str">
        <f t="shared" si="105"/>
        <v>documentary</v>
      </c>
      <c r="S1718" s="12">
        <f t="shared" si="106"/>
        <v>41662.047500000001</v>
      </c>
      <c r="T1718" s="12">
        <f t="shared" si="107"/>
        <v>41692.047500000001</v>
      </c>
    </row>
    <row r="1719" spans="1:20" ht="48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>E1719/D1719</f>
        <v>1.0258775877587758</v>
      </c>
      <c r="P1719" s="7">
        <f>E1719/L1719</f>
        <v>77.271186440677965</v>
      </c>
      <c r="Q1719" t="str">
        <f t="shared" si="104"/>
        <v>publishing</v>
      </c>
      <c r="R1719" t="str">
        <f t="shared" si="105"/>
        <v>nonfiction</v>
      </c>
      <c r="S1719" s="12">
        <f t="shared" si="106"/>
        <v>41299.878148148149</v>
      </c>
      <c r="T1719" s="12">
        <f t="shared" si="107"/>
        <v>41329.878148148149</v>
      </c>
    </row>
    <row r="1720" spans="1:20" ht="48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>E1720/D1720</f>
        <v>1.0257499999999999</v>
      </c>
      <c r="P1720" s="7">
        <f>E1720/L1720</f>
        <v>62.166666666666664</v>
      </c>
      <c r="Q1720" t="str">
        <f t="shared" si="104"/>
        <v>music</v>
      </c>
      <c r="R1720" t="str">
        <f t="shared" si="105"/>
        <v>rock</v>
      </c>
      <c r="S1720" s="12">
        <f t="shared" si="106"/>
        <v>41451.062905092593</v>
      </c>
      <c r="T1720" s="12">
        <f t="shared" si="107"/>
        <v>41481.062905092593</v>
      </c>
    </row>
    <row r="1721" spans="1:20" ht="48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>E1721/D1721</f>
        <v>1.0257142857142858</v>
      </c>
      <c r="P1721" s="7">
        <f>E1721/L1721</f>
        <v>132.96296296296296</v>
      </c>
      <c r="Q1721" t="str">
        <f t="shared" si="104"/>
        <v>theater</v>
      </c>
      <c r="R1721" t="str">
        <f t="shared" si="105"/>
        <v>plays</v>
      </c>
      <c r="S1721" s="12">
        <f t="shared" si="106"/>
        <v>42036.995590277773</v>
      </c>
      <c r="T1721" s="12">
        <f t="shared" si="107"/>
        <v>42094.536111111112</v>
      </c>
    </row>
    <row r="1722" spans="1:20" ht="48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>E1722/D1722</f>
        <v>1.0254767441860466</v>
      </c>
      <c r="P1722" s="7">
        <f>E1722/L1722</f>
        <v>49.545505617977533</v>
      </c>
      <c r="Q1722" t="str">
        <f t="shared" si="104"/>
        <v>theater</v>
      </c>
      <c r="R1722" t="str">
        <f t="shared" si="105"/>
        <v>plays</v>
      </c>
      <c r="S1722" s="12">
        <f t="shared" si="106"/>
        <v>42465.491435185191</v>
      </c>
      <c r="T1722" s="12">
        <f t="shared" si="107"/>
        <v>42494.958333333328</v>
      </c>
    </row>
    <row r="1723" spans="1:20" ht="64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>E1723/D1723</f>
        <v>1.0250632911392406</v>
      </c>
      <c r="P1723" s="7">
        <f>E1723/L1723</f>
        <v>80.178217821782184</v>
      </c>
      <c r="Q1723" t="str">
        <f t="shared" si="104"/>
        <v>music</v>
      </c>
      <c r="R1723" t="str">
        <f t="shared" si="105"/>
        <v>pop</v>
      </c>
      <c r="S1723" s="12">
        <f t="shared" si="106"/>
        <v>42343.998043981483</v>
      </c>
      <c r="T1723" s="12">
        <f t="shared" si="107"/>
        <v>42386.875</v>
      </c>
    </row>
    <row r="1724" spans="1:20" ht="48" x14ac:dyDescent="0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>E1724/D1724</f>
        <v>1.0249999999999999</v>
      </c>
      <c r="P1724" s="7">
        <f>E1724/L1724</f>
        <v>15.76923076923077</v>
      </c>
      <c r="Q1724" t="str">
        <f t="shared" si="104"/>
        <v>film &amp; video</v>
      </c>
      <c r="R1724" t="str">
        <f t="shared" si="105"/>
        <v>shorts</v>
      </c>
      <c r="S1724" s="12">
        <f t="shared" si="106"/>
        <v>42042.615613425922</v>
      </c>
      <c r="T1724" s="12">
        <f t="shared" si="107"/>
        <v>42057.479166666672</v>
      </c>
    </row>
    <row r="1725" spans="1:20" ht="32" x14ac:dyDescent="0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>E1725/D1725</f>
        <v>1.0249999999999999</v>
      </c>
      <c r="P1725" s="7">
        <f>E1725/L1725</f>
        <v>34.745762711864408</v>
      </c>
      <c r="Q1725" t="str">
        <f t="shared" si="104"/>
        <v>theater</v>
      </c>
      <c r="R1725" t="str">
        <f t="shared" si="105"/>
        <v>plays</v>
      </c>
      <c r="S1725" s="12">
        <f t="shared" si="106"/>
        <v>42711.545196759253</v>
      </c>
      <c r="T1725" s="12">
        <f t="shared" si="107"/>
        <v>42741.545196759253</v>
      </c>
    </row>
    <row r="1726" spans="1:20" ht="48" x14ac:dyDescent="0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>E1726/D1726</f>
        <v>1.0249999999999999</v>
      </c>
      <c r="P1726" s="7">
        <f>E1726/L1726</f>
        <v>102.5</v>
      </c>
      <c r="Q1726" t="str">
        <f t="shared" si="104"/>
        <v>music</v>
      </c>
      <c r="R1726" t="str">
        <f t="shared" si="105"/>
        <v>rock</v>
      </c>
      <c r="S1726" s="12">
        <f t="shared" si="106"/>
        <v>41675.149525462963</v>
      </c>
      <c r="T1726" s="12">
        <f t="shared" si="107"/>
        <v>41715.107858796298</v>
      </c>
    </row>
    <row r="1727" spans="1:20" ht="32" x14ac:dyDescent="0.2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>E1727/D1727</f>
        <v>1.0249999999999999</v>
      </c>
      <c r="P1727" s="7">
        <f>E1727/L1727</f>
        <v>205</v>
      </c>
      <c r="Q1727" t="str">
        <f t="shared" si="104"/>
        <v>technology</v>
      </c>
      <c r="R1727" t="str">
        <f t="shared" si="105"/>
        <v>hardware</v>
      </c>
      <c r="S1727" s="12">
        <f t="shared" si="106"/>
        <v>42466.826180555552</v>
      </c>
      <c r="T1727" s="12">
        <f t="shared" si="107"/>
        <v>42496.826180555552</v>
      </c>
    </row>
    <row r="1728" spans="1:20" ht="32" x14ac:dyDescent="0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>E1728/D1728</f>
        <v>1.0249999999999999</v>
      </c>
      <c r="P1728" s="7">
        <f>E1728/L1728</f>
        <v>102.5</v>
      </c>
      <c r="Q1728" t="str">
        <f t="shared" si="104"/>
        <v>theater</v>
      </c>
      <c r="R1728" t="str">
        <f t="shared" si="105"/>
        <v>plays</v>
      </c>
      <c r="S1728" s="12">
        <f t="shared" si="106"/>
        <v>42550.701886574068</v>
      </c>
      <c r="T1728" s="12">
        <f t="shared" si="107"/>
        <v>42580.701886574068</v>
      </c>
    </row>
    <row r="1729" spans="1:20" ht="48" x14ac:dyDescent="0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>E1729/D1729</f>
        <v>1.0249999999999999</v>
      </c>
      <c r="P1729" s="7">
        <f>E1729/L1729</f>
        <v>73.214285714285708</v>
      </c>
      <c r="Q1729" t="str">
        <f t="shared" si="104"/>
        <v>theater</v>
      </c>
      <c r="R1729" t="str">
        <f t="shared" si="105"/>
        <v>plays</v>
      </c>
      <c r="S1729" s="12">
        <f t="shared" si="106"/>
        <v>42591.899988425925</v>
      </c>
      <c r="T1729" s="12">
        <f t="shared" si="107"/>
        <v>42622.166666666672</v>
      </c>
    </row>
    <row r="1730" spans="1:20" ht="32" x14ac:dyDescent="0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>E1730/D1730</f>
        <v>1.0249999999999999</v>
      </c>
      <c r="P1730" s="7">
        <f>E1730/L1730</f>
        <v>66.129032258064512</v>
      </c>
      <c r="Q1730" t="str">
        <f t="shared" si="104"/>
        <v>theater</v>
      </c>
      <c r="R1730" t="str">
        <f t="shared" si="105"/>
        <v>plays</v>
      </c>
      <c r="S1730" s="12">
        <f t="shared" si="106"/>
        <v>42120.531226851846</v>
      </c>
      <c r="T1730" s="12">
        <f t="shared" si="107"/>
        <v>42155.531226851846</v>
      </c>
    </row>
    <row r="1731" spans="1:20" ht="48" x14ac:dyDescent="0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>E1731/D1731</f>
        <v>1.0246666666666666</v>
      </c>
      <c r="P1731" s="7">
        <f>E1731/L1731</f>
        <v>111.37681159420291</v>
      </c>
      <c r="Q1731" t="str">
        <f t="shared" ref="Q1731:Q1794" si="108">LEFT(N1731, SEARCH("/",N1731)-1)</f>
        <v>film &amp; video</v>
      </c>
      <c r="R1731" t="str">
        <f t="shared" ref="R1731:R1794" si="109">RIGHT(N1731,LEN(N1731)-SEARCH("/",N1731,1))</f>
        <v>shorts</v>
      </c>
      <c r="S1731" s="12">
        <f t="shared" ref="S1731:S1794" si="110">(((J1731/60)/60)/24)+DATE(1970,1,1)</f>
        <v>40635.982488425929</v>
      </c>
      <c r="T1731" s="12">
        <f t="shared" ref="T1731:T1794" si="111">(((I1731/60)/60)/24)+DATE(1970,1,1)</f>
        <v>40657.982488425929</v>
      </c>
    </row>
    <row r="1732" spans="1:20" ht="48" x14ac:dyDescent="0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>E1732/D1732</f>
        <v>1.0246666666666666</v>
      </c>
      <c r="P1732" s="7">
        <f>E1732/L1732</f>
        <v>66.826086956521735</v>
      </c>
      <c r="Q1732" t="str">
        <f t="shared" si="108"/>
        <v>music</v>
      </c>
      <c r="R1732" t="str">
        <f t="shared" si="109"/>
        <v>indie rock</v>
      </c>
      <c r="S1732" s="12">
        <f t="shared" si="110"/>
        <v>41205.854537037041</v>
      </c>
      <c r="T1732" s="12">
        <f t="shared" si="111"/>
        <v>41265.896203703705</v>
      </c>
    </row>
    <row r="1733" spans="1:20" ht="48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>E1733/D1733</f>
        <v>1.0245669291338582</v>
      </c>
      <c r="P1733" s="7">
        <f>E1733/L1733</f>
        <v>35.551912568306008</v>
      </c>
      <c r="Q1733" t="str">
        <f t="shared" si="108"/>
        <v>music</v>
      </c>
      <c r="R1733" t="str">
        <f t="shared" si="109"/>
        <v>indie rock</v>
      </c>
      <c r="S1733" s="12">
        <f t="shared" si="110"/>
        <v>41680.583402777782</v>
      </c>
      <c r="T1733" s="12">
        <f t="shared" si="111"/>
        <v>41702.875</v>
      </c>
    </row>
    <row r="1734" spans="1:20" ht="48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>E1734/D1734</f>
        <v>1.0245398773006136</v>
      </c>
      <c r="P1734" s="7">
        <f>E1734/L1734</f>
        <v>165.34653465346534</v>
      </c>
      <c r="Q1734" t="str">
        <f t="shared" si="108"/>
        <v>photography</v>
      </c>
      <c r="R1734" t="str">
        <f t="shared" si="109"/>
        <v>photobooks</v>
      </c>
      <c r="S1734" s="12">
        <f t="shared" si="110"/>
        <v>42125.614895833336</v>
      </c>
      <c r="T1734" s="12">
        <f t="shared" si="111"/>
        <v>42155.614895833336</v>
      </c>
    </row>
    <row r="1735" spans="1:20" ht="48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>E1735/D1735</f>
        <v>1.0244597777777777</v>
      </c>
      <c r="P1735" s="7">
        <f>E1735/L1735</f>
        <v>231.66175879396985</v>
      </c>
      <c r="Q1735" t="str">
        <f t="shared" si="108"/>
        <v>theater</v>
      </c>
      <c r="R1735" t="str">
        <f t="shared" si="109"/>
        <v>musical</v>
      </c>
      <c r="S1735" s="12">
        <f t="shared" si="110"/>
        <v>41863.584120370368</v>
      </c>
      <c r="T1735" s="12">
        <f t="shared" si="111"/>
        <v>41893.584120370368</v>
      </c>
    </row>
    <row r="1736" spans="1:20" ht="48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>E1736/D1736</f>
        <v>1.0243783333333334</v>
      </c>
      <c r="P1736" s="7">
        <f>E1736/L1736</f>
        <v>55.371801801801809</v>
      </c>
      <c r="Q1736" t="str">
        <f t="shared" si="108"/>
        <v>photography</v>
      </c>
      <c r="R1736" t="str">
        <f t="shared" si="109"/>
        <v>photobooks</v>
      </c>
      <c r="S1736" s="12">
        <f t="shared" si="110"/>
        <v>42536.60701388889</v>
      </c>
      <c r="T1736" s="12">
        <f t="shared" si="111"/>
        <v>42566.60701388889</v>
      </c>
    </row>
    <row r="1737" spans="1:20" ht="48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>E1737/D1737</f>
        <v>1.0242424242424242</v>
      </c>
      <c r="P1737" s="7">
        <f>E1737/L1737</f>
        <v>40.238095238095241</v>
      </c>
      <c r="Q1737" t="str">
        <f t="shared" si="108"/>
        <v>theater</v>
      </c>
      <c r="R1737" t="str">
        <f t="shared" si="109"/>
        <v>plays</v>
      </c>
      <c r="S1737" s="12">
        <f t="shared" si="110"/>
        <v>42459.15861111111</v>
      </c>
      <c r="T1737" s="12">
        <f t="shared" si="111"/>
        <v>42518.905555555553</v>
      </c>
    </row>
    <row r="1738" spans="1:20" ht="48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>E1738/D1738</f>
        <v>1.0242285714285715</v>
      </c>
      <c r="P1738" s="7">
        <f>E1738/L1738</f>
        <v>219.92638036809817</v>
      </c>
      <c r="Q1738" t="str">
        <f t="shared" si="108"/>
        <v>food</v>
      </c>
      <c r="R1738" t="str">
        <f t="shared" si="109"/>
        <v>small batch</v>
      </c>
      <c r="S1738" s="12">
        <f t="shared" si="110"/>
        <v>42332.89980324074</v>
      </c>
      <c r="T1738" s="12">
        <f t="shared" si="111"/>
        <v>42363</v>
      </c>
    </row>
    <row r="1739" spans="1:20" ht="48" x14ac:dyDescent="0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>E1739/D1739</f>
        <v>1.024</v>
      </c>
      <c r="P1739" s="7">
        <f>E1739/L1739</f>
        <v>121.9047619047619</v>
      </c>
      <c r="Q1739" t="str">
        <f t="shared" si="108"/>
        <v>theater</v>
      </c>
      <c r="R1739" t="str">
        <f t="shared" si="109"/>
        <v>plays</v>
      </c>
      <c r="S1739" s="12">
        <f t="shared" si="110"/>
        <v>42451.496817129635</v>
      </c>
      <c r="T1739" s="12">
        <f t="shared" si="111"/>
        <v>42459.610416666663</v>
      </c>
    </row>
    <row r="1740" spans="1:20" ht="48" x14ac:dyDescent="0.2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>E1740/D1740</f>
        <v>1.024</v>
      </c>
      <c r="P1740" s="7">
        <f>E1740/L1740</f>
        <v>69.818181818181813</v>
      </c>
      <c r="Q1740" t="str">
        <f t="shared" si="108"/>
        <v>theater</v>
      </c>
      <c r="R1740" t="str">
        <f t="shared" si="109"/>
        <v>plays</v>
      </c>
      <c r="S1740" s="12">
        <f t="shared" si="110"/>
        <v>41815.774826388886</v>
      </c>
      <c r="T1740" s="12">
        <f t="shared" si="111"/>
        <v>41830.774826388886</v>
      </c>
    </row>
    <row r="1741" spans="1:20" ht="112" x14ac:dyDescent="0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>E1741/D1741</f>
        <v>1.024</v>
      </c>
      <c r="P1741" s="7">
        <f>E1741/L1741</f>
        <v>47.407407407407405</v>
      </c>
      <c r="Q1741" t="str">
        <f t="shared" si="108"/>
        <v>theater</v>
      </c>
      <c r="R1741" t="str">
        <f t="shared" si="109"/>
        <v>plays</v>
      </c>
      <c r="S1741" s="12">
        <f t="shared" si="110"/>
        <v>42203.680300925931</v>
      </c>
      <c r="T1741" s="12">
        <f t="shared" si="111"/>
        <v>42221.774999999994</v>
      </c>
    </row>
    <row r="1742" spans="1:20" ht="48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>E1742/D1742</f>
        <v>1.0236842105263158</v>
      </c>
      <c r="P1742" s="7">
        <f>E1742/L1742</f>
        <v>33.191126279863482</v>
      </c>
      <c r="Q1742" t="str">
        <f t="shared" si="108"/>
        <v>publishing</v>
      </c>
      <c r="R1742" t="str">
        <f t="shared" si="109"/>
        <v>radio &amp; podcasts</v>
      </c>
      <c r="S1742" s="12">
        <f t="shared" si="110"/>
        <v>40646.014456018522</v>
      </c>
      <c r="T1742" s="12">
        <f t="shared" si="111"/>
        <v>40706.014456018522</v>
      </c>
    </row>
    <row r="1743" spans="1:20" ht="16" x14ac:dyDescent="0.2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>E1743/D1743</f>
        <v>1.0235000000000001</v>
      </c>
      <c r="P1743" s="7">
        <f>E1743/L1743</f>
        <v>196.82692307692307</v>
      </c>
      <c r="Q1743" t="str">
        <f t="shared" si="108"/>
        <v>music</v>
      </c>
      <c r="R1743" t="str">
        <f t="shared" si="109"/>
        <v>rock</v>
      </c>
      <c r="S1743" s="12">
        <f t="shared" si="110"/>
        <v>42553.681979166664</v>
      </c>
      <c r="T1743" s="12">
        <f t="shared" si="111"/>
        <v>42583.681979166664</v>
      </c>
    </row>
    <row r="1744" spans="1:20" ht="48" x14ac:dyDescent="0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>E1744/D1744</f>
        <v>1.0235000000000001</v>
      </c>
      <c r="P1744" s="7">
        <f>E1744/L1744</f>
        <v>52.487179487179489</v>
      </c>
      <c r="Q1744" t="str">
        <f t="shared" si="108"/>
        <v>theater</v>
      </c>
      <c r="R1744" t="str">
        <f t="shared" si="109"/>
        <v>plays</v>
      </c>
      <c r="S1744" s="12">
        <f t="shared" si="110"/>
        <v>42503.559467592597</v>
      </c>
      <c r="T1744" s="12">
        <f t="shared" si="111"/>
        <v>42524.875</v>
      </c>
    </row>
    <row r="1745" spans="1:20" ht="48" x14ac:dyDescent="0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>E1745/D1745</f>
        <v>1.0235000000000001</v>
      </c>
      <c r="P1745" s="7">
        <f>E1745/L1745</f>
        <v>105.51546391752578</v>
      </c>
      <c r="Q1745" t="str">
        <f t="shared" si="108"/>
        <v>theater</v>
      </c>
      <c r="R1745" t="str">
        <f t="shared" si="109"/>
        <v>plays</v>
      </c>
      <c r="S1745" s="12">
        <f t="shared" si="110"/>
        <v>42118.556331018524</v>
      </c>
      <c r="T1745" s="12">
        <f t="shared" si="111"/>
        <v>42150.165972222225</v>
      </c>
    </row>
    <row r="1746" spans="1:20" ht="16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>E1746/D1746</f>
        <v>1.0234285714285714</v>
      </c>
      <c r="P1746" s="7">
        <f>E1746/L1746</f>
        <v>193.62162162162161</v>
      </c>
      <c r="Q1746" t="str">
        <f t="shared" si="108"/>
        <v>theater</v>
      </c>
      <c r="R1746" t="str">
        <f t="shared" si="109"/>
        <v>plays</v>
      </c>
      <c r="S1746" s="12">
        <f t="shared" si="110"/>
        <v>42323.70930555556</v>
      </c>
      <c r="T1746" s="12">
        <f t="shared" si="111"/>
        <v>42355.207638888889</v>
      </c>
    </row>
    <row r="1747" spans="1:20" ht="32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>E1747/D1747</f>
        <v>1.0233333333333334</v>
      </c>
      <c r="P1747" s="7">
        <f>E1747/L1747</f>
        <v>59.03846153846154</v>
      </c>
      <c r="Q1747" t="str">
        <f t="shared" si="108"/>
        <v>theater</v>
      </c>
      <c r="R1747" t="str">
        <f t="shared" si="109"/>
        <v>musical</v>
      </c>
      <c r="S1747" s="12">
        <f t="shared" si="110"/>
        <v>41747.471504629626</v>
      </c>
      <c r="T1747" s="12">
        <f t="shared" si="111"/>
        <v>41778.208333333336</v>
      </c>
    </row>
    <row r="1748" spans="1:20" ht="48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>E1748/D1748</f>
        <v>1.023236</v>
      </c>
      <c r="P1748" s="7">
        <f>E1748/L1748</f>
        <v>55.012688172043013</v>
      </c>
      <c r="Q1748" t="str">
        <f t="shared" si="108"/>
        <v>theater</v>
      </c>
      <c r="R1748" t="str">
        <f t="shared" si="109"/>
        <v>plays</v>
      </c>
      <c r="S1748" s="12">
        <f t="shared" si="110"/>
        <v>42575.130057870367</v>
      </c>
      <c r="T1748" s="12">
        <f t="shared" si="111"/>
        <v>42605.130057870367</v>
      </c>
    </row>
    <row r="1749" spans="1:20" ht="32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>E1749/D1749</f>
        <v>1.0232000000000001</v>
      </c>
      <c r="P1749" s="7">
        <f>E1749/L1749</f>
        <v>82.516129032258064</v>
      </c>
      <c r="Q1749" t="str">
        <f t="shared" si="108"/>
        <v>publishing</v>
      </c>
      <c r="R1749" t="str">
        <f t="shared" si="109"/>
        <v>nonfiction</v>
      </c>
      <c r="S1749" s="12">
        <f t="shared" si="110"/>
        <v>41226.95721064815</v>
      </c>
      <c r="T1749" s="12">
        <f t="shared" si="111"/>
        <v>41256.95721064815</v>
      </c>
    </row>
    <row r="1750" spans="1:20" ht="48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>E1750/D1750</f>
        <v>1.0230434782608695</v>
      </c>
      <c r="P1750" s="7">
        <f>E1750/L1750</f>
        <v>189.75806451612902</v>
      </c>
      <c r="Q1750" t="str">
        <f t="shared" si="108"/>
        <v>food</v>
      </c>
      <c r="R1750" t="str">
        <f t="shared" si="109"/>
        <v>small batch</v>
      </c>
      <c r="S1750" s="12">
        <f t="shared" si="110"/>
        <v>42423.602500000001</v>
      </c>
      <c r="T1750" s="12">
        <f t="shared" si="111"/>
        <v>42453.560833333337</v>
      </c>
    </row>
    <row r="1751" spans="1:20" ht="48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>E1751/D1751</f>
        <v>1.02298</v>
      </c>
      <c r="P1751" s="7">
        <f>E1751/L1751</f>
        <v>158.35603715170279</v>
      </c>
      <c r="Q1751" t="str">
        <f t="shared" si="108"/>
        <v>technology</v>
      </c>
      <c r="R1751" t="str">
        <f t="shared" si="109"/>
        <v>wearables</v>
      </c>
      <c r="S1751" s="12">
        <f t="shared" si="110"/>
        <v>42542.526423611111</v>
      </c>
      <c r="T1751" s="12">
        <f t="shared" si="111"/>
        <v>42601.165972222225</v>
      </c>
    </row>
    <row r="1752" spans="1:20" ht="48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>E1752/D1752</f>
        <v>1.0227272727272727</v>
      </c>
      <c r="P1752" s="7">
        <f>E1752/L1752</f>
        <v>59.210526315789473</v>
      </c>
      <c r="Q1752" t="str">
        <f t="shared" si="108"/>
        <v>theater</v>
      </c>
      <c r="R1752" t="str">
        <f t="shared" si="109"/>
        <v>plays</v>
      </c>
      <c r="S1752" s="12">
        <f t="shared" si="110"/>
        <v>42073.660694444443</v>
      </c>
      <c r="T1752" s="12">
        <f t="shared" si="111"/>
        <v>42095.165972222225</v>
      </c>
    </row>
    <row r="1753" spans="1:20" ht="48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>E1753/D1753</f>
        <v>1.0227200000000001</v>
      </c>
      <c r="P1753" s="7">
        <f>E1753/L1753</f>
        <v>115.69230769230769</v>
      </c>
      <c r="Q1753" t="str">
        <f t="shared" si="108"/>
        <v>food</v>
      </c>
      <c r="R1753" t="str">
        <f t="shared" si="109"/>
        <v>small batch</v>
      </c>
      <c r="S1753" s="12">
        <f t="shared" si="110"/>
        <v>41771.572256944448</v>
      </c>
      <c r="T1753" s="12">
        <f t="shared" si="111"/>
        <v>41801.572256944448</v>
      </c>
    </row>
    <row r="1754" spans="1:20" ht="32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>E1754/D1754</f>
        <v>1.0226</v>
      </c>
      <c r="P1754" s="7">
        <f>E1754/L1754</f>
        <v>141.42340425531913</v>
      </c>
      <c r="Q1754" t="str">
        <f t="shared" si="108"/>
        <v>publishing</v>
      </c>
      <c r="R1754" t="str">
        <f t="shared" si="109"/>
        <v>nonfiction</v>
      </c>
      <c r="S1754" s="12">
        <f t="shared" si="110"/>
        <v>41401.648217592592</v>
      </c>
      <c r="T1754" s="12">
        <f t="shared" si="111"/>
        <v>41436.648217592592</v>
      </c>
    </row>
    <row r="1755" spans="1:20" ht="48" x14ac:dyDescent="0.2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>E1755/D1755</f>
        <v>1.0225</v>
      </c>
      <c r="P1755" s="7">
        <f>E1755/L1755</f>
        <v>108.77659574468085</v>
      </c>
      <c r="Q1755" t="str">
        <f t="shared" si="108"/>
        <v>food</v>
      </c>
      <c r="R1755" t="str">
        <f t="shared" si="109"/>
        <v>small batch</v>
      </c>
      <c r="S1755" s="12">
        <f t="shared" si="110"/>
        <v>42407.637557870374</v>
      </c>
      <c r="T1755" s="12">
        <f t="shared" si="111"/>
        <v>42452.595891203702</v>
      </c>
    </row>
    <row r="1756" spans="1:20" ht="48" x14ac:dyDescent="0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>E1756/D1756</f>
        <v>1.0225</v>
      </c>
      <c r="P1756" s="7">
        <f>E1756/L1756</f>
        <v>85.208333333333329</v>
      </c>
      <c r="Q1756" t="str">
        <f t="shared" si="108"/>
        <v>theater</v>
      </c>
      <c r="R1756" t="str">
        <f t="shared" si="109"/>
        <v>plays</v>
      </c>
      <c r="S1756" s="12">
        <f t="shared" si="110"/>
        <v>42044.184988425928</v>
      </c>
      <c r="T1756" s="12">
        <f t="shared" si="111"/>
        <v>42074.143321759257</v>
      </c>
    </row>
    <row r="1757" spans="1:20" ht="48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>E1757/D1757</f>
        <v>1.0224343076923077</v>
      </c>
      <c r="P1757" s="7">
        <f>E1757/L1757</f>
        <v>147.68495555555555</v>
      </c>
      <c r="Q1757" t="str">
        <f t="shared" si="108"/>
        <v>technology</v>
      </c>
      <c r="R1757" t="str">
        <f t="shared" si="109"/>
        <v>hardware</v>
      </c>
      <c r="S1757" s="12">
        <f t="shared" si="110"/>
        <v>42199.365844907406</v>
      </c>
      <c r="T1757" s="12">
        <f t="shared" si="111"/>
        <v>42229.365844907406</v>
      </c>
    </row>
    <row r="1758" spans="1:20" ht="48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>E1758/D1758</f>
        <v>1.0224133333333334</v>
      </c>
      <c r="P1758" s="7">
        <f>E1758/L1758</f>
        <v>108.00140845070422</v>
      </c>
      <c r="Q1758" t="str">
        <f t="shared" si="108"/>
        <v>theater</v>
      </c>
      <c r="R1758" t="str">
        <f t="shared" si="109"/>
        <v>spaces</v>
      </c>
      <c r="S1758" s="12">
        <f t="shared" si="110"/>
        <v>42322.653749999998</v>
      </c>
      <c r="T1758" s="12">
        <f t="shared" si="111"/>
        <v>42362.653749999998</v>
      </c>
    </row>
    <row r="1759" spans="1:20" ht="48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>E1759/D1759</f>
        <v>1.0223636363636364</v>
      </c>
      <c r="P1759" s="7">
        <f>E1759/L1759</f>
        <v>66.152941176470591</v>
      </c>
      <c r="Q1759" t="str">
        <f t="shared" si="108"/>
        <v>theater</v>
      </c>
      <c r="R1759" t="str">
        <f t="shared" si="109"/>
        <v>plays</v>
      </c>
      <c r="S1759" s="12">
        <f t="shared" si="110"/>
        <v>41829.599791666667</v>
      </c>
      <c r="T1759" s="12">
        <f t="shared" si="111"/>
        <v>41889.599791666667</v>
      </c>
    </row>
    <row r="1760" spans="1:20" ht="48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>E1760/D1760</f>
        <v>1.0223333333333333</v>
      </c>
      <c r="P1760" s="7">
        <f>E1760/L1760</f>
        <v>127.79166666666667</v>
      </c>
      <c r="Q1760" t="str">
        <f t="shared" si="108"/>
        <v>theater</v>
      </c>
      <c r="R1760" t="str">
        <f t="shared" si="109"/>
        <v>plays</v>
      </c>
      <c r="S1760" s="12">
        <f t="shared" si="110"/>
        <v>42292.701053240744</v>
      </c>
      <c r="T1760" s="12">
        <f t="shared" si="111"/>
        <v>42322.742719907401</v>
      </c>
    </row>
    <row r="1761" spans="1:20" ht="48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>E1761/D1761</f>
        <v>1.0223076923076924</v>
      </c>
      <c r="P1761" s="7">
        <f>E1761/L1761</f>
        <v>61.527777777777779</v>
      </c>
      <c r="Q1761" t="str">
        <f t="shared" si="108"/>
        <v>photography</v>
      </c>
      <c r="R1761" t="str">
        <f t="shared" si="109"/>
        <v>photobooks</v>
      </c>
      <c r="S1761" s="12">
        <f t="shared" si="110"/>
        <v>42731.755787037036</v>
      </c>
      <c r="T1761" s="12">
        <f t="shared" si="111"/>
        <v>42766.755787037036</v>
      </c>
    </row>
    <row r="1762" spans="1:20" ht="48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>E1762/D1762</f>
        <v>1.022</v>
      </c>
      <c r="P1762" s="7">
        <f>E1762/L1762</f>
        <v>82.41935483870968</v>
      </c>
      <c r="Q1762" t="str">
        <f t="shared" si="108"/>
        <v>publishing</v>
      </c>
      <c r="R1762" t="str">
        <f t="shared" si="109"/>
        <v>nonfiction</v>
      </c>
      <c r="S1762" s="12">
        <f t="shared" si="110"/>
        <v>42040.638020833328</v>
      </c>
      <c r="T1762" s="12">
        <f t="shared" si="111"/>
        <v>42070.638020833328</v>
      </c>
    </row>
    <row r="1763" spans="1:20" ht="48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>E1763/D1763</f>
        <v>1.0218750000000001</v>
      </c>
      <c r="P1763" s="7">
        <f>E1763/L1763</f>
        <v>46.714285714285715</v>
      </c>
      <c r="Q1763" t="str">
        <f t="shared" si="108"/>
        <v>theater</v>
      </c>
      <c r="R1763" t="str">
        <f t="shared" si="109"/>
        <v>plays</v>
      </c>
      <c r="S1763" s="12">
        <f t="shared" si="110"/>
        <v>41868.924050925925</v>
      </c>
      <c r="T1763" s="12">
        <f t="shared" si="111"/>
        <v>41898.875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>E1764/D1764</f>
        <v>1.0218</v>
      </c>
      <c r="P1764" s="7">
        <f>E1764/L1764</f>
        <v>136.84821428571428</v>
      </c>
      <c r="Q1764" t="str">
        <f t="shared" si="108"/>
        <v>theater</v>
      </c>
      <c r="R1764" t="str">
        <f t="shared" si="109"/>
        <v>plays</v>
      </c>
      <c r="S1764" s="12">
        <f t="shared" si="110"/>
        <v>42769.574999999997</v>
      </c>
      <c r="T1764" s="12">
        <f t="shared" si="111"/>
        <v>42790.574999999997</v>
      </c>
    </row>
    <row r="1765" spans="1:20" ht="64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>E1765/D1765</f>
        <v>1.0214714285714286</v>
      </c>
      <c r="P1765" s="7">
        <f>E1765/L1765</f>
        <v>68.09809523809524</v>
      </c>
      <c r="Q1765" t="str">
        <f t="shared" si="108"/>
        <v>film &amp; video</v>
      </c>
      <c r="R1765" t="str">
        <f t="shared" si="109"/>
        <v>documentary</v>
      </c>
      <c r="S1765" s="12">
        <f t="shared" si="110"/>
        <v>41904.851875</v>
      </c>
      <c r="T1765" s="12">
        <f t="shared" si="111"/>
        <v>41929.5</v>
      </c>
    </row>
    <row r="1766" spans="1:20" ht="48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>E1766/D1766</f>
        <v>1.0213333333333334</v>
      </c>
      <c r="P1766" s="7">
        <f>E1766/L1766</f>
        <v>106.57391304347826</v>
      </c>
      <c r="Q1766" t="str">
        <f t="shared" si="108"/>
        <v>theater</v>
      </c>
      <c r="R1766" t="str">
        <f t="shared" si="109"/>
        <v>plays</v>
      </c>
      <c r="S1766" s="12">
        <f t="shared" si="110"/>
        <v>42337.792511574073</v>
      </c>
      <c r="T1766" s="12">
        <f t="shared" si="111"/>
        <v>42374.996527777781</v>
      </c>
    </row>
    <row r="1767" spans="1:20" ht="48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>E1767/D1767</f>
        <v>1.02125</v>
      </c>
      <c r="P1767" s="7">
        <f>E1767/L1767</f>
        <v>57.535211267605632</v>
      </c>
      <c r="Q1767" t="str">
        <f t="shared" si="108"/>
        <v>music</v>
      </c>
      <c r="R1767" t="str">
        <f t="shared" si="109"/>
        <v>classical music</v>
      </c>
      <c r="S1767" s="12">
        <f t="shared" si="110"/>
        <v>41546.75105324074</v>
      </c>
      <c r="T1767" s="12">
        <f t="shared" si="111"/>
        <v>41565.165972222225</v>
      </c>
    </row>
    <row r="1768" spans="1:20" ht="48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>E1768/D1768</f>
        <v>1.0212366666666666</v>
      </c>
      <c r="P1768" s="7">
        <f>E1768/L1768</f>
        <v>88.037643678160919</v>
      </c>
      <c r="Q1768" t="str">
        <f t="shared" si="108"/>
        <v>music</v>
      </c>
      <c r="R1768" t="str">
        <f t="shared" si="109"/>
        <v>rock</v>
      </c>
      <c r="S1768" s="12">
        <f t="shared" si="110"/>
        <v>41388.021261574075</v>
      </c>
      <c r="T1768" s="12">
        <f t="shared" si="111"/>
        <v>41418.021261574075</v>
      </c>
    </row>
    <row r="1769" spans="1:20" ht="48" x14ac:dyDescent="0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>E1769/D1769</f>
        <v>1.0209999999999999</v>
      </c>
      <c r="P1769" s="7">
        <f>E1769/L1769</f>
        <v>150.14705882352942</v>
      </c>
      <c r="Q1769" t="str">
        <f t="shared" si="108"/>
        <v>theater</v>
      </c>
      <c r="R1769" t="str">
        <f t="shared" si="109"/>
        <v>plays</v>
      </c>
      <c r="S1769" s="12">
        <f t="shared" si="110"/>
        <v>42318.702094907407</v>
      </c>
      <c r="T1769" s="12">
        <f t="shared" si="111"/>
        <v>42348.702094907407</v>
      </c>
    </row>
    <row r="1770" spans="1:20" ht="48" x14ac:dyDescent="0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>E1770/D1770</f>
        <v>1.0209999999999999</v>
      </c>
      <c r="P1770" s="7">
        <f>E1770/L1770</f>
        <v>48.61904761904762</v>
      </c>
      <c r="Q1770" t="str">
        <f t="shared" si="108"/>
        <v>music</v>
      </c>
      <c r="R1770" t="str">
        <f t="shared" si="109"/>
        <v>electronic music</v>
      </c>
      <c r="S1770" s="12">
        <f t="shared" si="110"/>
        <v>42119.822476851856</v>
      </c>
      <c r="T1770" s="12">
        <f t="shared" si="111"/>
        <v>42142.208333333328</v>
      </c>
    </row>
    <row r="1771" spans="1:20" ht="48" x14ac:dyDescent="0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>E1771/D1771</f>
        <v>1.0209999999999999</v>
      </c>
      <c r="P1771" s="7">
        <f>E1771/L1771</f>
        <v>66.586956521739125</v>
      </c>
      <c r="Q1771" t="str">
        <f t="shared" si="108"/>
        <v>theater</v>
      </c>
      <c r="R1771" t="str">
        <f t="shared" si="109"/>
        <v>plays</v>
      </c>
      <c r="S1771" s="12">
        <f t="shared" si="110"/>
        <v>41971.002152777779</v>
      </c>
      <c r="T1771" s="12">
        <f t="shared" si="111"/>
        <v>42004</v>
      </c>
    </row>
    <row r="1772" spans="1:20" ht="48" x14ac:dyDescent="0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>E1772/D1772</f>
        <v>1.0209999999999999</v>
      </c>
      <c r="P1772" s="7">
        <f>E1772/L1772</f>
        <v>53.177083333333336</v>
      </c>
      <c r="Q1772" t="str">
        <f t="shared" si="108"/>
        <v>theater</v>
      </c>
      <c r="R1772" t="str">
        <f t="shared" si="109"/>
        <v>plays</v>
      </c>
      <c r="S1772" s="12">
        <f t="shared" si="110"/>
        <v>42172.757638888885</v>
      </c>
      <c r="T1772" s="12">
        <f t="shared" si="111"/>
        <v>42202.757638888885</v>
      </c>
    </row>
    <row r="1773" spans="1:20" ht="32" x14ac:dyDescent="0.2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>E1773/D1773</f>
        <v>1.0209999999999999</v>
      </c>
      <c r="P1773" s="7">
        <f>E1773/L1773</f>
        <v>120.11764705882354</v>
      </c>
      <c r="Q1773" t="str">
        <f t="shared" si="108"/>
        <v>theater</v>
      </c>
      <c r="R1773" t="str">
        <f t="shared" si="109"/>
        <v>plays</v>
      </c>
      <c r="S1773" s="12">
        <f t="shared" si="110"/>
        <v>42152.765717592592</v>
      </c>
      <c r="T1773" s="12">
        <f t="shared" si="111"/>
        <v>42188.765717592592</v>
      </c>
    </row>
    <row r="1774" spans="1:20" ht="48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>E1774/D1774</f>
        <v>1.0209523809523811</v>
      </c>
      <c r="P1774" s="7">
        <f>E1774/L1774</f>
        <v>83.75</v>
      </c>
      <c r="Q1774" t="str">
        <f t="shared" si="108"/>
        <v>film &amp; video</v>
      </c>
      <c r="R1774" t="str">
        <f t="shared" si="109"/>
        <v>television</v>
      </c>
      <c r="S1774" s="12">
        <f t="shared" si="110"/>
        <v>42286.660891203705</v>
      </c>
      <c r="T1774" s="12">
        <f t="shared" si="111"/>
        <v>42316.702557870376</v>
      </c>
    </row>
    <row r="1775" spans="1:20" ht="48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>E1775/D1775</f>
        <v>1.0208358208955224</v>
      </c>
      <c r="P1775" s="7">
        <f>E1775/L1775</f>
        <v>119.99298245614035</v>
      </c>
      <c r="Q1775" t="str">
        <f t="shared" si="108"/>
        <v>film &amp; video</v>
      </c>
      <c r="R1775" t="str">
        <f t="shared" si="109"/>
        <v>documentary</v>
      </c>
      <c r="S1775" s="12">
        <f t="shared" si="110"/>
        <v>42111.970995370371</v>
      </c>
      <c r="T1775" s="12">
        <f t="shared" si="111"/>
        <v>42156.097222222219</v>
      </c>
    </row>
    <row r="1776" spans="1:20" ht="48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>E1776/D1776</f>
        <v>1.0208333333333333</v>
      </c>
      <c r="P1776" s="7">
        <f>E1776/L1776</f>
        <v>42.241379310344826</v>
      </c>
      <c r="Q1776" t="str">
        <f t="shared" si="108"/>
        <v>music</v>
      </c>
      <c r="R1776" t="str">
        <f t="shared" si="109"/>
        <v>indie rock</v>
      </c>
      <c r="S1776" s="12">
        <f t="shared" si="110"/>
        <v>41925.906689814816</v>
      </c>
      <c r="T1776" s="12">
        <f t="shared" si="111"/>
        <v>41955.94835648148</v>
      </c>
    </row>
    <row r="1777" spans="1:20" ht="48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>E1777/D1777</f>
        <v>1.02069375</v>
      </c>
      <c r="P1777" s="7">
        <f>E1777/L1777</f>
        <v>255.17343750000001</v>
      </c>
      <c r="Q1777" t="str">
        <f t="shared" si="108"/>
        <v>theater</v>
      </c>
      <c r="R1777" t="str">
        <f t="shared" si="109"/>
        <v>musical</v>
      </c>
      <c r="S1777" s="12">
        <f t="shared" si="110"/>
        <v>41754.564328703702</v>
      </c>
      <c r="T1777" s="12">
        <f t="shared" si="111"/>
        <v>41784.564328703702</v>
      </c>
    </row>
    <row r="1778" spans="1:20" ht="32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>E1778/D1778</f>
        <v>1.0206</v>
      </c>
      <c r="P1778" s="7">
        <f>E1778/L1778</f>
        <v>86.491525423728817</v>
      </c>
      <c r="Q1778" t="str">
        <f t="shared" si="108"/>
        <v>theater</v>
      </c>
      <c r="R1778" t="str">
        <f t="shared" si="109"/>
        <v>spaces</v>
      </c>
      <c r="S1778" s="12">
        <f t="shared" si="110"/>
        <v>42381.686840277776</v>
      </c>
      <c r="T1778" s="12">
        <f t="shared" si="111"/>
        <v>42411.686840277776</v>
      </c>
    </row>
    <row r="1779" spans="1:20" ht="48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>E1779/D1779</f>
        <v>1.0205</v>
      </c>
      <c r="P1779" s="7">
        <f>E1779/L1779</f>
        <v>88.739130434782609</v>
      </c>
      <c r="Q1779" t="str">
        <f t="shared" si="108"/>
        <v>theater</v>
      </c>
      <c r="R1779" t="str">
        <f t="shared" si="109"/>
        <v>plays</v>
      </c>
      <c r="S1779" s="12">
        <f t="shared" si="110"/>
        <v>41928.170497685183</v>
      </c>
      <c r="T1779" s="12">
        <f t="shared" si="111"/>
        <v>41949.249305555553</v>
      </c>
    </row>
    <row r="1780" spans="1:20" ht="32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>E1780/D1780</f>
        <v>1.0204444444444445</v>
      </c>
      <c r="P1780" s="7">
        <f>E1780/L1780</f>
        <v>72.888888888888886</v>
      </c>
      <c r="Q1780" t="str">
        <f t="shared" si="108"/>
        <v>theater</v>
      </c>
      <c r="R1780" t="str">
        <f t="shared" si="109"/>
        <v>plays</v>
      </c>
      <c r="S1780" s="12">
        <f t="shared" si="110"/>
        <v>41943.753032407411</v>
      </c>
      <c r="T1780" s="12">
        <f t="shared" si="111"/>
        <v>41973.794699074075</v>
      </c>
    </row>
    <row r="1781" spans="1:20" ht="48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>E1781/D1781</f>
        <v>1.0203333333333333</v>
      </c>
      <c r="P1781" s="7">
        <f>E1781/L1781</f>
        <v>141.71296296296296</v>
      </c>
      <c r="Q1781" t="str">
        <f t="shared" si="108"/>
        <v>theater</v>
      </c>
      <c r="R1781" t="str">
        <f t="shared" si="109"/>
        <v>plays</v>
      </c>
      <c r="S1781" s="12">
        <f t="shared" si="110"/>
        <v>42697.850844907407</v>
      </c>
      <c r="T1781" s="12">
        <f t="shared" si="111"/>
        <v>42745.208333333328</v>
      </c>
    </row>
    <row r="1782" spans="1:20" ht="48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>E1782/D1782</f>
        <v>1.0203333333333333</v>
      </c>
      <c r="P1782" s="7">
        <f>E1782/L1782</f>
        <v>235.46153846153845</v>
      </c>
      <c r="Q1782" t="str">
        <f t="shared" si="108"/>
        <v>theater</v>
      </c>
      <c r="R1782" t="str">
        <f t="shared" si="109"/>
        <v>plays</v>
      </c>
      <c r="S1782" s="12">
        <f t="shared" si="110"/>
        <v>42055.277199074073</v>
      </c>
      <c r="T1782" s="12">
        <f t="shared" si="111"/>
        <v>42082.610416666663</v>
      </c>
    </row>
    <row r="1783" spans="1:20" ht="48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>E1783/D1783</f>
        <v>1.0202863333333334</v>
      </c>
      <c r="P1783" s="7">
        <f>E1783/L1783</f>
        <v>58.413339694656486</v>
      </c>
      <c r="Q1783" t="str">
        <f t="shared" si="108"/>
        <v>film &amp; video</v>
      </c>
      <c r="R1783" t="str">
        <f t="shared" si="109"/>
        <v>documentary</v>
      </c>
      <c r="S1783" s="12">
        <f t="shared" si="110"/>
        <v>41926.73778935185</v>
      </c>
      <c r="T1783" s="12">
        <f t="shared" si="111"/>
        <v>41957.125</v>
      </c>
    </row>
    <row r="1784" spans="1:20" ht="48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>E1784/D1784</f>
        <v>1.0202500000000001</v>
      </c>
      <c r="P1784" s="7">
        <f>E1784/L1784</f>
        <v>204.05</v>
      </c>
      <c r="Q1784" t="str">
        <f t="shared" si="108"/>
        <v>theater</v>
      </c>
      <c r="R1784" t="str">
        <f t="shared" si="109"/>
        <v>plays</v>
      </c>
      <c r="S1784" s="12">
        <f t="shared" si="110"/>
        <v>42186.855879629627</v>
      </c>
      <c r="T1784" s="12">
        <f t="shared" si="111"/>
        <v>42216.855879629627</v>
      </c>
    </row>
    <row r="1785" spans="1:20" ht="32" x14ac:dyDescent="0.2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>E1785/D1785</f>
        <v>1.02</v>
      </c>
      <c r="P1785" s="7">
        <f>E1785/L1785</f>
        <v>134.21052631578948</v>
      </c>
      <c r="Q1785" t="str">
        <f t="shared" si="108"/>
        <v>publishing</v>
      </c>
      <c r="R1785" t="str">
        <f t="shared" si="109"/>
        <v>nonfiction</v>
      </c>
      <c r="S1785" s="12">
        <f t="shared" si="110"/>
        <v>40429.836435185185</v>
      </c>
      <c r="T1785" s="12">
        <f t="shared" si="111"/>
        <v>40459.836435185185</v>
      </c>
    </row>
    <row r="1786" spans="1:20" ht="48" x14ac:dyDescent="0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>E1786/D1786</f>
        <v>1.02</v>
      </c>
      <c r="P1786" s="7">
        <f>E1786/L1786</f>
        <v>107.1</v>
      </c>
      <c r="Q1786" t="str">
        <f t="shared" si="108"/>
        <v>technology</v>
      </c>
      <c r="R1786" t="str">
        <f t="shared" si="109"/>
        <v>space exploration</v>
      </c>
      <c r="S1786" s="12">
        <f t="shared" si="110"/>
        <v>41730.708472222221</v>
      </c>
      <c r="T1786" s="12">
        <f t="shared" si="111"/>
        <v>41759.208333333336</v>
      </c>
    </row>
    <row r="1787" spans="1:20" ht="48" x14ac:dyDescent="0.2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>E1787/D1787</f>
        <v>1.02</v>
      </c>
      <c r="P1787" s="7">
        <f>E1787/L1787</f>
        <v>58.620689655172413</v>
      </c>
      <c r="Q1787" t="str">
        <f t="shared" si="108"/>
        <v>theater</v>
      </c>
      <c r="R1787" t="str">
        <f t="shared" si="109"/>
        <v>plays</v>
      </c>
      <c r="S1787" s="12">
        <f t="shared" si="110"/>
        <v>41880.061006944445</v>
      </c>
      <c r="T1787" s="12">
        <f t="shared" si="111"/>
        <v>41908.065972222219</v>
      </c>
    </row>
    <row r="1788" spans="1:20" ht="48" x14ac:dyDescent="0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>E1788/D1788</f>
        <v>1.02</v>
      </c>
      <c r="P1788" s="7">
        <f>E1788/L1788</f>
        <v>99</v>
      </c>
      <c r="Q1788" t="str">
        <f t="shared" si="108"/>
        <v>theater</v>
      </c>
      <c r="R1788" t="str">
        <f t="shared" si="109"/>
        <v>plays</v>
      </c>
      <c r="S1788" s="12">
        <f t="shared" si="110"/>
        <v>42460.335312499999</v>
      </c>
      <c r="T1788" s="12">
        <f t="shared" si="111"/>
        <v>42488.249305555553</v>
      </c>
    </row>
    <row r="1789" spans="1:20" ht="48" x14ac:dyDescent="0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>E1789/D1789</f>
        <v>1.02</v>
      </c>
      <c r="P1789" s="7">
        <f>E1789/L1789</f>
        <v>24.285714285714285</v>
      </c>
      <c r="Q1789" t="str">
        <f t="shared" si="108"/>
        <v>theater</v>
      </c>
      <c r="R1789" t="str">
        <f t="shared" si="109"/>
        <v>plays</v>
      </c>
      <c r="S1789" s="12">
        <f t="shared" si="110"/>
        <v>42223.394363425927</v>
      </c>
      <c r="T1789" s="12">
        <f t="shared" si="111"/>
        <v>42251.394363425927</v>
      </c>
    </row>
    <row r="1790" spans="1:20" ht="48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>E1790/D1790</f>
        <v>1.0196000000000001</v>
      </c>
      <c r="P1790" s="7">
        <f>E1790/L1790</f>
        <v>39.828125</v>
      </c>
      <c r="Q1790" t="str">
        <f t="shared" si="108"/>
        <v>theater</v>
      </c>
      <c r="R1790" t="str">
        <f t="shared" si="109"/>
        <v>plays</v>
      </c>
      <c r="S1790" s="12">
        <f t="shared" si="110"/>
        <v>42184.572881944448</v>
      </c>
      <c r="T1790" s="12">
        <f t="shared" si="111"/>
        <v>42214.708333333328</v>
      </c>
    </row>
    <row r="1791" spans="1:20" ht="48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>E1791/D1791</f>
        <v>1.0195000000000001</v>
      </c>
      <c r="P1791" s="7">
        <f>E1791/L1791</f>
        <v>60.865671641791046</v>
      </c>
      <c r="Q1791" t="str">
        <f t="shared" si="108"/>
        <v>food</v>
      </c>
      <c r="R1791" t="str">
        <f t="shared" si="109"/>
        <v>small batch</v>
      </c>
      <c r="S1791" s="12">
        <f t="shared" si="110"/>
        <v>41918.670115740737</v>
      </c>
      <c r="T1791" s="12">
        <f t="shared" si="111"/>
        <v>41948.731944444444</v>
      </c>
    </row>
    <row r="1792" spans="1:20" ht="32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>E1792/D1792</f>
        <v>1.0193333333333334</v>
      </c>
      <c r="P1792" s="7">
        <f>E1792/L1792</f>
        <v>55.6</v>
      </c>
      <c r="Q1792" t="str">
        <f t="shared" si="108"/>
        <v>theater</v>
      </c>
      <c r="R1792" t="str">
        <f t="shared" si="109"/>
        <v>plays</v>
      </c>
      <c r="S1792" s="12">
        <f t="shared" si="110"/>
        <v>42270.7269212963</v>
      </c>
      <c r="T1792" s="12">
        <f t="shared" si="111"/>
        <v>42306.167361111111</v>
      </c>
    </row>
    <row r="1793" spans="1:20" ht="48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>E1793/D1793</f>
        <v>1.0192000000000001</v>
      </c>
      <c r="P1793" s="7">
        <f>E1793/L1793</f>
        <v>51.474747474747474</v>
      </c>
      <c r="Q1793" t="str">
        <f t="shared" si="108"/>
        <v>publishing</v>
      </c>
      <c r="R1793" t="str">
        <f t="shared" si="109"/>
        <v>nonfiction</v>
      </c>
      <c r="S1793" s="12">
        <f t="shared" si="110"/>
        <v>41789.330312500002</v>
      </c>
      <c r="T1793" s="12">
        <f t="shared" si="111"/>
        <v>41829.330312500002</v>
      </c>
    </row>
    <row r="1794" spans="1:20" ht="48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>E1794/D1794</f>
        <v>1.0190833333333333</v>
      </c>
      <c r="P1794" s="7">
        <f>E1794/L1794</f>
        <v>103.63559322033899</v>
      </c>
      <c r="Q1794" t="str">
        <f t="shared" si="108"/>
        <v>photography</v>
      </c>
      <c r="R1794" t="str">
        <f t="shared" si="109"/>
        <v>photobooks</v>
      </c>
      <c r="S1794" s="12">
        <f t="shared" si="110"/>
        <v>42636.868518518517</v>
      </c>
      <c r="T1794" s="12">
        <f t="shared" si="111"/>
        <v>42666.868518518517</v>
      </c>
    </row>
    <row r="1795" spans="1:20" ht="48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>E1795/D1795</f>
        <v>1.0190760000000001</v>
      </c>
      <c r="P1795" s="7">
        <f>E1795/L1795</f>
        <v>37.466029411764708</v>
      </c>
      <c r="Q1795" t="str">
        <f t="shared" ref="Q1795:Q1858" si="112">LEFT(N1795, SEARCH("/",N1795)-1)</f>
        <v>publishing</v>
      </c>
      <c r="R1795" t="str">
        <f t="shared" ref="R1795:R1858" si="113">RIGHT(N1795,LEN(N1795)-SEARCH("/",N1795,1))</f>
        <v>nonfiction</v>
      </c>
      <c r="S1795" s="12">
        <f t="shared" ref="S1795:S1858" si="114">(((J1795/60)/60)/24)+DATE(1970,1,1)</f>
        <v>41383.605057870373</v>
      </c>
      <c r="T1795" s="12">
        <f t="shared" ref="T1795:T1858" si="115">(((I1795/60)/60)/24)+DATE(1970,1,1)</f>
        <v>41414.02847222222</v>
      </c>
    </row>
    <row r="1796" spans="1:20" ht="48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>E1796/D1796</f>
        <v>1.019047619047619</v>
      </c>
      <c r="P1796" s="7">
        <f>E1796/L1796</f>
        <v>164.61538461538461</v>
      </c>
      <c r="Q1796" t="str">
        <f t="shared" si="112"/>
        <v>theater</v>
      </c>
      <c r="R1796" t="str">
        <f t="shared" si="113"/>
        <v>plays</v>
      </c>
      <c r="S1796" s="12">
        <f t="shared" si="114"/>
        <v>42411.942291666666</v>
      </c>
      <c r="T1796" s="12">
        <f t="shared" si="115"/>
        <v>42434.041666666672</v>
      </c>
    </row>
    <row r="1797" spans="1:20" ht="48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>E1797/D1797</f>
        <v>1.0189999999999999</v>
      </c>
      <c r="P1797" s="7">
        <f>E1797/L1797</f>
        <v>221.52173913043478</v>
      </c>
      <c r="Q1797" t="str">
        <f t="shared" si="112"/>
        <v>film &amp; video</v>
      </c>
      <c r="R1797" t="str">
        <f t="shared" si="113"/>
        <v>television</v>
      </c>
      <c r="S1797" s="12">
        <f t="shared" si="114"/>
        <v>42089.83289351852</v>
      </c>
      <c r="T1797" s="12">
        <f t="shared" si="115"/>
        <v>42119.83289351852</v>
      </c>
    </row>
    <row r="1798" spans="1:20" ht="48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>E1798/D1798</f>
        <v>1.01875</v>
      </c>
      <c r="P1798" s="7">
        <f>E1798/L1798</f>
        <v>58.214285714285715</v>
      </c>
      <c r="Q1798" t="str">
        <f t="shared" si="112"/>
        <v>music</v>
      </c>
      <c r="R1798" t="str">
        <f t="shared" si="113"/>
        <v>rock</v>
      </c>
      <c r="S1798" s="12">
        <f t="shared" si="114"/>
        <v>41177.060381944444</v>
      </c>
      <c r="T1798" s="12">
        <f t="shared" si="115"/>
        <v>41227.102048611108</v>
      </c>
    </row>
    <row r="1799" spans="1:20" ht="48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>E1799/D1799</f>
        <v>1.018723404255319</v>
      </c>
      <c r="P1799" s="7">
        <f>E1799/L1799</f>
        <v>230.19230769230768</v>
      </c>
      <c r="Q1799" t="str">
        <f t="shared" si="112"/>
        <v>publishing</v>
      </c>
      <c r="R1799" t="str">
        <f t="shared" si="113"/>
        <v>nonfiction</v>
      </c>
      <c r="S1799" s="12">
        <f t="shared" si="114"/>
        <v>41963.506168981476</v>
      </c>
      <c r="T1799" s="12">
        <f t="shared" si="115"/>
        <v>41991.506168981476</v>
      </c>
    </row>
    <row r="1800" spans="1:20" ht="48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>E1800/D1800</f>
        <v>1.0186206896551724</v>
      </c>
      <c r="P1800" s="7">
        <f>E1800/L1800</f>
        <v>44.757575757575758</v>
      </c>
      <c r="Q1800" t="str">
        <f t="shared" si="112"/>
        <v>theater</v>
      </c>
      <c r="R1800" t="str">
        <f t="shared" si="113"/>
        <v>plays</v>
      </c>
      <c r="S1800" s="12">
        <f t="shared" si="114"/>
        <v>42193.723912037036</v>
      </c>
      <c r="T1800" s="12">
        <f t="shared" si="115"/>
        <v>42223.723912037036</v>
      </c>
    </row>
    <row r="1801" spans="1:20" ht="48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>E1801/D1801</f>
        <v>1.0185</v>
      </c>
      <c r="P1801" s="7">
        <f>E1801/L1801</f>
        <v>165.16216216216216</v>
      </c>
      <c r="Q1801" t="str">
        <f t="shared" si="112"/>
        <v>music</v>
      </c>
      <c r="R1801" t="str">
        <f t="shared" si="113"/>
        <v>classical music</v>
      </c>
      <c r="S1801" s="12">
        <f t="shared" si="114"/>
        <v>42618.625428240746</v>
      </c>
      <c r="T1801" s="12">
        <f t="shared" si="115"/>
        <v>42643.185416666667</v>
      </c>
    </row>
    <row r="1802" spans="1:20" ht="48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>E1802/D1802</f>
        <v>1.0183333333333333</v>
      </c>
      <c r="P1802" s="7">
        <f>E1802/L1802</f>
        <v>33.944444444444443</v>
      </c>
      <c r="Q1802" t="str">
        <f t="shared" si="112"/>
        <v>theater</v>
      </c>
      <c r="R1802" t="str">
        <f t="shared" si="113"/>
        <v>plays</v>
      </c>
      <c r="S1802" s="12">
        <f t="shared" si="114"/>
        <v>42192.64707175926</v>
      </c>
      <c r="T1802" s="12">
        <f t="shared" si="115"/>
        <v>42222.64707175926</v>
      </c>
    </row>
    <row r="1803" spans="1:20" ht="48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>E1803/D1803</f>
        <v>1.0183333333333333</v>
      </c>
      <c r="P1803" s="7">
        <f>E1803/L1803</f>
        <v>61.1</v>
      </c>
      <c r="Q1803" t="str">
        <f t="shared" si="112"/>
        <v>theater</v>
      </c>
      <c r="R1803" t="str">
        <f t="shared" si="113"/>
        <v>plays</v>
      </c>
      <c r="S1803" s="12">
        <f t="shared" si="114"/>
        <v>41753.515856481477</v>
      </c>
      <c r="T1803" s="12">
        <f t="shared" si="115"/>
        <v>41781.921527777777</v>
      </c>
    </row>
    <row r="1804" spans="1:20" ht="48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>E1804/D1804</f>
        <v>1.0182857142857142</v>
      </c>
      <c r="P1804" s="7">
        <f>E1804/L1804</f>
        <v>104.82352941176471</v>
      </c>
      <c r="Q1804" t="str">
        <f t="shared" si="112"/>
        <v>film &amp; video</v>
      </c>
      <c r="R1804" t="str">
        <f t="shared" si="113"/>
        <v>documentary</v>
      </c>
      <c r="S1804" s="12">
        <f t="shared" si="114"/>
        <v>41379.515775462962</v>
      </c>
      <c r="T1804" s="12">
        <f t="shared" si="115"/>
        <v>41411.165972222225</v>
      </c>
    </row>
    <row r="1805" spans="1:20" ht="48" x14ac:dyDescent="0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>E1805/D1805</f>
        <v>1.0182500000000001</v>
      </c>
      <c r="P1805" s="7">
        <f>E1805/L1805</f>
        <v>177.08695652173913</v>
      </c>
      <c r="Q1805" t="str">
        <f t="shared" si="112"/>
        <v>theater</v>
      </c>
      <c r="R1805" t="str">
        <f t="shared" si="113"/>
        <v>plays</v>
      </c>
      <c r="S1805" s="12">
        <f t="shared" si="114"/>
        <v>42602.576712962968</v>
      </c>
      <c r="T1805" s="12">
        <f t="shared" si="115"/>
        <v>42621.15625</v>
      </c>
    </row>
    <row r="1806" spans="1:20" ht="48" x14ac:dyDescent="0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>E1806/D1806</f>
        <v>1.0182500000000001</v>
      </c>
      <c r="P1806" s="7">
        <f>E1806/L1806</f>
        <v>84.854166666666671</v>
      </c>
      <c r="Q1806" t="str">
        <f t="shared" si="112"/>
        <v>theater</v>
      </c>
      <c r="R1806" t="str">
        <f t="shared" si="113"/>
        <v>plays</v>
      </c>
      <c r="S1806" s="12">
        <f t="shared" si="114"/>
        <v>41846.667326388888</v>
      </c>
      <c r="T1806" s="12">
        <f t="shared" si="115"/>
        <v>41867.667326388888</v>
      </c>
    </row>
    <row r="1807" spans="1:20" ht="48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>E1807/D1807</f>
        <v>1.0181818181818181</v>
      </c>
      <c r="P1807" s="7">
        <f>E1807/L1807</f>
        <v>62.921348314606739</v>
      </c>
      <c r="Q1807" t="str">
        <f t="shared" si="112"/>
        <v>theater</v>
      </c>
      <c r="R1807" t="str">
        <f t="shared" si="113"/>
        <v>plays</v>
      </c>
      <c r="S1807" s="12">
        <f t="shared" si="114"/>
        <v>41026.953055555554</v>
      </c>
      <c r="T1807" s="12">
        <f t="shared" si="115"/>
        <v>41061.953055555554</v>
      </c>
    </row>
    <row r="1808" spans="1:20" ht="32" x14ac:dyDescent="0.2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>E1808/D1808</f>
        <v>1.018</v>
      </c>
      <c r="P1808" s="7">
        <f>E1808/L1808</f>
        <v>82.540540540540547</v>
      </c>
      <c r="Q1808" t="str">
        <f t="shared" si="112"/>
        <v>music</v>
      </c>
      <c r="R1808" t="str">
        <f t="shared" si="113"/>
        <v>rock</v>
      </c>
      <c r="S1808" s="12">
        <f t="shared" si="114"/>
        <v>40751.814432870371</v>
      </c>
      <c r="T1808" s="12">
        <f t="shared" si="115"/>
        <v>40811.814432870371</v>
      </c>
    </row>
    <row r="1809" spans="1:20" ht="48" x14ac:dyDescent="0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>E1809/D1809</f>
        <v>1.018</v>
      </c>
      <c r="P1809" s="7">
        <f>E1809/L1809</f>
        <v>140.85534591194968</v>
      </c>
      <c r="Q1809" t="str">
        <f t="shared" si="112"/>
        <v>music</v>
      </c>
      <c r="R1809" t="str">
        <f t="shared" si="113"/>
        <v>rock</v>
      </c>
      <c r="S1809" s="12">
        <f t="shared" si="114"/>
        <v>41449.585162037038</v>
      </c>
      <c r="T1809" s="12">
        <f t="shared" si="115"/>
        <v>41479.585162037038</v>
      </c>
    </row>
    <row r="1810" spans="1:20" ht="48" x14ac:dyDescent="0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>E1810/D1810</f>
        <v>1.018</v>
      </c>
      <c r="P1810" s="7">
        <f>E1810/L1810</f>
        <v>246.29032258064515</v>
      </c>
      <c r="Q1810" t="str">
        <f t="shared" si="112"/>
        <v>music</v>
      </c>
      <c r="R1810" t="str">
        <f t="shared" si="113"/>
        <v>rock</v>
      </c>
      <c r="S1810" s="12">
        <f t="shared" si="114"/>
        <v>41561.683553240742</v>
      </c>
      <c r="T1810" s="12">
        <f t="shared" si="115"/>
        <v>41591.725219907406</v>
      </c>
    </row>
    <row r="1811" spans="1:20" ht="48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>E1811/D1811</f>
        <v>1.0176666666666667</v>
      </c>
      <c r="P1811" s="7">
        <f>E1811/L1811</f>
        <v>125.12295081967213</v>
      </c>
      <c r="Q1811" t="str">
        <f t="shared" si="112"/>
        <v>theater</v>
      </c>
      <c r="R1811" t="str">
        <f t="shared" si="113"/>
        <v>plays</v>
      </c>
      <c r="S1811" s="12">
        <f t="shared" si="114"/>
        <v>42567.840069444443</v>
      </c>
      <c r="T1811" s="12">
        <f t="shared" si="115"/>
        <v>42597.840069444443</v>
      </c>
    </row>
    <row r="1812" spans="1:20" ht="32" x14ac:dyDescent="0.2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>E1812/D1812</f>
        <v>1.0175000000000001</v>
      </c>
      <c r="P1812" s="7">
        <f>E1812/L1812</f>
        <v>50.875</v>
      </c>
      <c r="Q1812" t="str">
        <f t="shared" si="112"/>
        <v>music</v>
      </c>
      <c r="R1812" t="str">
        <f t="shared" si="113"/>
        <v>rock</v>
      </c>
      <c r="S1812" s="12">
        <f t="shared" si="114"/>
        <v>41745.84542824074</v>
      </c>
      <c r="T1812" s="12">
        <f t="shared" si="115"/>
        <v>41779.207638888889</v>
      </c>
    </row>
    <row r="1813" spans="1:20" ht="48" x14ac:dyDescent="0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>E1813/D1813</f>
        <v>1.0175000000000001</v>
      </c>
      <c r="P1813" s="7">
        <f>E1813/L1813</f>
        <v>75.370370370370367</v>
      </c>
      <c r="Q1813" t="str">
        <f t="shared" si="112"/>
        <v>theater</v>
      </c>
      <c r="R1813" t="str">
        <f t="shared" si="113"/>
        <v>musical</v>
      </c>
      <c r="S1813" s="12">
        <f t="shared" si="114"/>
        <v>42546.862233796302</v>
      </c>
      <c r="T1813" s="12">
        <f t="shared" si="115"/>
        <v>42575.958333333328</v>
      </c>
    </row>
    <row r="1814" spans="1:20" ht="48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>E1814/D1814</f>
        <v>1.0173000000000001</v>
      </c>
      <c r="P1814" s="7">
        <f>E1814/L1814</f>
        <v>141.29166666666666</v>
      </c>
      <c r="Q1814" t="str">
        <f t="shared" si="112"/>
        <v>theater</v>
      </c>
      <c r="R1814" t="str">
        <f t="shared" si="113"/>
        <v>plays</v>
      </c>
      <c r="S1814" s="12">
        <f t="shared" si="114"/>
        <v>42239.957962962959</v>
      </c>
      <c r="T1814" s="12">
        <f t="shared" si="115"/>
        <v>42260</v>
      </c>
    </row>
    <row r="1815" spans="1:20" ht="48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>E1815/D1815</f>
        <v>1.0172910662824208</v>
      </c>
      <c r="P1815" s="7">
        <f>E1815/L1815</f>
        <v>25.214285714285715</v>
      </c>
      <c r="Q1815" t="str">
        <f t="shared" si="112"/>
        <v>technology</v>
      </c>
      <c r="R1815" t="str">
        <f t="shared" si="113"/>
        <v>space exploration</v>
      </c>
      <c r="S1815" s="12">
        <f t="shared" si="114"/>
        <v>41989.913136574076</v>
      </c>
      <c r="T1815" s="12">
        <f t="shared" si="115"/>
        <v>42019.913136574076</v>
      </c>
    </row>
    <row r="1816" spans="1:20" ht="48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>E1816/D1816</f>
        <v>1.0172463768115942</v>
      </c>
      <c r="P1816" s="7">
        <f>E1816/L1816</f>
        <v>107.98461538461538</v>
      </c>
      <c r="Q1816" t="str">
        <f t="shared" si="112"/>
        <v>music</v>
      </c>
      <c r="R1816" t="str">
        <f t="shared" si="113"/>
        <v>rock</v>
      </c>
      <c r="S1816" s="12">
        <f t="shared" si="114"/>
        <v>41950.29483796296</v>
      </c>
      <c r="T1816" s="12">
        <f t="shared" si="115"/>
        <v>41990.332638888889</v>
      </c>
    </row>
    <row r="1817" spans="1:20" ht="48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>E1817/D1817</f>
        <v>1.0172264</v>
      </c>
      <c r="P1817" s="7">
        <f>E1817/L1817</f>
        <v>85.337785234899329</v>
      </c>
      <c r="Q1817" t="str">
        <f t="shared" si="112"/>
        <v>film &amp; video</v>
      </c>
      <c r="R1817" t="str">
        <f t="shared" si="113"/>
        <v>documentary</v>
      </c>
      <c r="S1817" s="12">
        <f t="shared" si="114"/>
        <v>40626.959930555553</v>
      </c>
      <c r="T1817" s="12">
        <f t="shared" si="115"/>
        <v>40657.959930555553</v>
      </c>
    </row>
    <row r="1818" spans="1:20" ht="48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>E1818/D1818</f>
        <v>1.0171957671957672</v>
      </c>
      <c r="P1818" s="7">
        <f>E1818/L1818</f>
        <v>196.34042553191489</v>
      </c>
      <c r="Q1818" t="str">
        <f t="shared" si="112"/>
        <v>music</v>
      </c>
      <c r="R1818" t="str">
        <f t="shared" si="113"/>
        <v>indie rock</v>
      </c>
      <c r="S1818" s="12">
        <f t="shared" si="114"/>
        <v>42267.746782407412</v>
      </c>
      <c r="T1818" s="12">
        <f t="shared" si="115"/>
        <v>42297.746782407412</v>
      </c>
    </row>
    <row r="1819" spans="1:20" ht="16" x14ac:dyDescent="0.2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>E1819/D1819</f>
        <v>1.0166666666666666</v>
      </c>
      <c r="P1819" s="7">
        <f>E1819/L1819</f>
        <v>148.78048780487805</v>
      </c>
      <c r="Q1819" t="str">
        <f t="shared" si="112"/>
        <v>music</v>
      </c>
      <c r="R1819" t="str">
        <f t="shared" si="113"/>
        <v>rock</v>
      </c>
      <c r="S1819" s="12">
        <f t="shared" si="114"/>
        <v>41718.878182870372</v>
      </c>
      <c r="T1819" s="12">
        <f t="shared" si="115"/>
        <v>41748.878182870372</v>
      </c>
    </row>
    <row r="1820" spans="1:20" ht="48" x14ac:dyDescent="0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>E1820/D1820</f>
        <v>1.0166666666666666</v>
      </c>
      <c r="P1820" s="7">
        <f>E1820/L1820</f>
        <v>43.571428571428569</v>
      </c>
      <c r="Q1820" t="str">
        <f t="shared" si="112"/>
        <v>music</v>
      </c>
      <c r="R1820" t="str">
        <f t="shared" si="113"/>
        <v>indie rock</v>
      </c>
      <c r="S1820" s="12">
        <f t="shared" si="114"/>
        <v>41192.758506944447</v>
      </c>
      <c r="T1820" s="12">
        <f t="shared" si="115"/>
        <v>41208.165972222225</v>
      </c>
    </row>
    <row r="1821" spans="1:20" ht="48" x14ac:dyDescent="0.2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>E1821/D1821</f>
        <v>1.0166666666666666</v>
      </c>
      <c r="P1821" s="7">
        <f>E1821/L1821</f>
        <v>61</v>
      </c>
      <c r="Q1821" t="str">
        <f t="shared" si="112"/>
        <v>theater</v>
      </c>
      <c r="R1821" t="str">
        <f t="shared" si="113"/>
        <v>plays</v>
      </c>
      <c r="S1821" s="12">
        <f t="shared" si="114"/>
        <v>42167.533159722225</v>
      </c>
      <c r="T1821" s="12">
        <f t="shared" si="115"/>
        <v>42197.533159722225</v>
      </c>
    </row>
    <row r="1822" spans="1:20" ht="32" x14ac:dyDescent="0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>E1822/D1822</f>
        <v>1.0166666666666666</v>
      </c>
      <c r="P1822" s="7">
        <f>E1822/L1822</f>
        <v>152.5</v>
      </c>
      <c r="Q1822" t="str">
        <f t="shared" si="112"/>
        <v>theater</v>
      </c>
      <c r="R1822" t="str">
        <f t="shared" si="113"/>
        <v>plays</v>
      </c>
      <c r="S1822" s="12">
        <f t="shared" si="114"/>
        <v>42512.58321759259</v>
      </c>
      <c r="T1822" s="12">
        <f t="shared" si="115"/>
        <v>42526.58321759259</v>
      </c>
    </row>
    <row r="1823" spans="1:20" ht="32" x14ac:dyDescent="0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>E1823/D1823</f>
        <v>1.0166666666666666</v>
      </c>
      <c r="P1823" s="7">
        <f>E1823/L1823</f>
        <v>78.205128205128204</v>
      </c>
      <c r="Q1823" t="str">
        <f t="shared" si="112"/>
        <v>theater</v>
      </c>
      <c r="R1823" t="str">
        <f t="shared" si="113"/>
        <v>plays</v>
      </c>
      <c r="S1823" s="12">
        <f t="shared" si="114"/>
        <v>42062.296412037031</v>
      </c>
      <c r="T1823" s="12">
        <f t="shared" si="115"/>
        <v>42095.207638888889</v>
      </c>
    </row>
    <row r="1824" spans="1:20" ht="48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>E1824/D1824</f>
        <v>1.0165</v>
      </c>
      <c r="P1824" s="7">
        <f>E1824/L1824</f>
        <v>32.269841269841272</v>
      </c>
      <c r="Q1824" t="str">
        <f t="shared" si="112"/>
        <v>theater</v>
      </c>
      <c r="R1824" t="str">
        <f t="shared" si="113"/>
        <v>plays</v>
      </c>
      <c r="S1824" s="12">
        <f t="shared" si="114"/>
        <v>42160.583043981482</v>
      </c>
      <c r="T1824" s="12">
        <f t="shared" si="115"/>
        <v>42175.583043981482</v>
      </c>
    </row>
    <row r="1825" spans="1:20" ht="48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>E1825/D1825</f>
        <v>1.0162500000000001</v>
      </c>
      <c r="P1825" s="7">
        <f>E1825/L1825</f>
        <v>86.489361702127653</v>
      </c>
      <c r="Q1825" t="str">
        <f t="shared" si="112"/>
        <v>music</v>
      </c>
      <c r="R1825" t="str">
        <f t="shared" si="113"/>
        <v>rock</v>
      </c>
      <c r="S1825" s="12">
        <f t="shared" si="114"/>
        <v>40750.340902777774</v>
      </c>
      <c r="T1825" s="12">
        <f t="shared" si="115"/>
        <v>40810.340902777774</v>
      </c>
    </row>
    <row r="1826" spans="1:20" ht="48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>E1826/D1826</f>
        <v>1.01606</v>
      </c>
      <c r="P1826" s="7">
        <f>E1826/L1826</f>
        <v>164.94480519480518</v>
      </c>
      <c r="Q1826" t="str">
        <f t="shared" si="112"/>
        <v>theater</v>
      </c>
      <c r="R1826" t="str">
        <f t="shared" si="113"/>
        <v>spaces</v>
      </c>
      <c r="S1826" s="12">
        <f t="shared" si="114"/>
        <v>42612.149780092594</v>
      </c>
      <c r="T1826" s="12">
        <f t="shared" si="115"/>
        <v>42647.165972222225</v>
      </c>
    </row>
    <row r="1827" spans="1:20" ht="48" x14ac:dyDescent="0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>E1827/D1827</f>
        <v>1.016</v>
      </c>
      <c r="P1827" s="7">
        <f>E1827/L1827</f>
        <v>105.3170731707317</v>
      </c>
      <c r="Q1827" t="str">
        <f t="shared" si="112"/>
        <v>film &amp; video</v>
      </c>
      <c r="R1827" t="str">
        <f t="shared" si="113"/>
        <v>documentary</v>
      </c>
      <c r="S1827" s="12">
        <f t="shared" si="114"/>
        <v>42184.626250000001</v>
      </c>
      <c r="T1827" s="12">
        <f t="shared" si="115"/>
        <v>42217.626250000001</v>
      </c>
    </row>
    <row r="1828" spans="1:20" ht="48" x14ac:dyDescent="0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>E1828/D1828</f>
        <v>1.016</v>
      </c>
      <c r="P1828" s="7">
        <f>E1828/L1828</f>
        <v>42.333333333333336</v>
      </c>
      <c r="Q1828" t="str">
        <f t="shared" si="112"/>
        <v>music</v>
      </c>
      <c r="R1828" t="str">
        <f t="shared" si="113"/>
        <v>electronic music</v>
      </c>
      <c r="S1828" s="12">
        <f t="shared" si="114"/>
        <v>40946.882245370369</v>
      </c>
      <c r="T1828" s="12">
        <f t="shared" si="115"/>
        <v>41006.166666666664</v>
      </c>
    </row>
    <row r="1829" spans="1:20" ht="32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>E1829/D1829</f>
        <v>1.016</v>
      </c>
      <c r="P1829" s="7">
        <f>E1829/L1829</f>
        <v>177.2093023255814</v>
      </c>
      <c r="Q1829" t="str">
        <f t="shared" si="112"/>
        <v>music</v>
      </c>
      <c r="R1829" t="str">
        <f t="shared" si="113"/>
        <v>classical music</v>
      </c>
      <c r="S1829" s="12">
        <f t="shared" si="114"/>
        <v>41961.807372685187</v>
      </c>
      <c r="T1829" s="12">
        <f t="shared" si="115"/>
        <v>41994.1875</v>
      </c>
    </row>
    <row r="1830" spans="1:20" ht="48" x14ac:dyDescent="0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>E1830/D1830</f>
        <v>1.016</v>
      </c>
      <c r="P1830" s="7">
        <f>E1830/L1830</f>
        <v>203.2</v>
      </c>
      <c r="Q1830" t="str">
        <f t="shared" si="112"/>
        <v>theater</v>
      </c>
      <c r="R1830" t="str">
        <f t="shared" si="113"/>
        <v>plays</v>
      </c>
      <c r="S1830" s="12">
        <f t="shared" si="114"/>
        <v>42380.884872685187</v>
      </c>
      <c r="T1830" s="12">
        <f t="shared" si="115"/>
        <v>42398.249305555553</v>
      </c>
    </row>
    <row r="1831" spans="1:20" ht="48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>E1831/D1831</f>
        <v>1.0156000000000001</v>
      </c>
      <c r="P1831" s="7">
        <f>E1831/L1831</f>
        <v>137.24324324324326</v>
      </c>
      <c r="Q1831" t="str">
        <f t="shared" si="112"/>
        <v>theater</v>
      </c>
      <c r="R1831" t="str">
        <f t="shared" si="113"/>
        <v>plays</v>
      </c>
      <c r="S1831" s="12">
        <f t="shared" si="114"/>
        <v>41880.76357638889</v>
      </c>
      <c r="T1831" s="12">
        <f t="shared" si="115"/>
        <v>41895.166666666664</v>
      </c>
    </row>
    <row r="1832" spans="1:20" ht="48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>E1832/D1832</f>
        <v>1.01552</v>
      </c>
      <c r="P1832" s="7">
        <f>E1832/L1832</f>
        <v>119.1924882629108</v>
      </c>
      <c r="Q1832" t="str">
        <f t="shared" si="112"/>
        <v>theater</v>
      </c>
      <c r="R1832" t="str">
        <f t="shared" si="113"/>
        <v>plays</v>
      </c>
      <c r="S1832" s="12">
        <f t="shared" si="114"/>
        <v>41918.742175925923</v>
      </c>
      <c r="T1832" s="12">
        <f t="shared" si="115"/>
        <v>41948.783842592595</v>
      </c>
    </row>
    <row r="1833" spans="1:20" ht="48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>E1833/D1833</f>
        <v>1.0155000000000001</v>
      </c>
      <c r="P1833" s="7">
        <f>E1833/L1833</f>
        <v>92.318181818181813</v>
      </c>
      <c r="Q1833" t="str">
        <f t="shared" si="112"/>
        <v>film &amp; video</v>
      </c>
      <c r="R1833" t="str">
        <f t="shared" si="113"/>
        <v>documentary</v>
      </c>
      <c r="S1833" s="12">
        <f t="shared" si="114"/>
        <v>40806.870949074073</v>
      </c>
      <c r="T1833" s="12">
        <f t="shared" si="115"/>
        <v>40866.912615740745</v>
      </c>
    </row>
    <row r="1834" spans="1:20" ht="48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>E1834/D1834</f>
        <v>1.0153353333333335</v>
      </c>
      <c r="P1834" s="7">
        <f>E1834/L1834</f>
        <v>149.31401960784314</v>
      </c>
      <c r="Q1834" t="str">
        <f t="shared" si="112"/>
        <v>food</v>
      </c>
      <c r="R1834" t="str">
        <f t="shared" si="113"/>
        <v>small batch</v>
      </c>
      <c r="S1834" s="12">
        <f t="shared" si="114"/>
        <v>41902.07240740741</v>
      </c>
      <c r="T1834" s="12">
        <f t="shared" si="115"/>
        <v>41940.132638888892</v>
      </c>
    </row>
    <row r="1835" spans="1:20" ht="48" x14ac:dyDescent="0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>E1835/D1835</f>
        <v>1.0153333333333334</v>
      </c>
      <c r="P1835" s="7">
        <f>E1835/L1835</f>
        <v>67.389380530973455</v>
      </c>
      <c r="Q1835" t="str">
        <f t="shared" si="112"/>
        <v>music</v>
      </c>
      <c r="R1835" t="str">
        <f t="shared" si="113"/>
        <v>rock</v>
      </c>
      <c r="S1835" s="12">
        <f t="shared" si="114"/>
        <v>41664.684108796297</v>
      </c>
      <c r="T1835" s="12">
        <f t="shared" si="115"/>
        <v>41694.684108796297</v>
      </c>
    </row>
    <row r="1836" spans="1:20" ht="48" x14ac:dyDescent="0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>E1836/D1836</f>
        <v>1.0153333333333334</v>
      </c>
      <c r="P1836" s="7">
        <f>E1836/L1836</f>
        <v>80.15789473684211</v>
      </c>
      <c r="Q1836" t="str">
        <f t="shared" si="112"/>
        <v>theater</v>
      </c>
      <c r="R1836" t="str">
        <f t="shared" si="113"/>
        <v>plays</v>
      </c>
      <c r="S1836" s="12">
        <f t="shared" si="114"/>
        <v>41841.26489583333</v>
      </c>
      <c r="T1836" s="12">
        <f t="shared" si="115"/>
        <v>41864.207638888889</v>
      </c>
    </row>
    <row r="1837" spans="1:20" ht="48" x14ac:dyDescent="0.2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>E1837/D1837</f>
        <v>1.0153333333333334</v>
      </c>
      <c r="P1837" s="7">
        <f>E1837/L1837</f>
        <v>53.438596491228068</v>
      </c>
      <c r="Q1837" t="str">
        <f t="shared" si="112"/>
        <v>theater</v>
      </c>
      <c r="R1837" t="str">
        <f t="shared" si="113"/>
        <v>plays</v>
      </c>
      <c r="S1837" s="12">
        <f t="shared" si="114"/>
        <v>41878.946574074071</v>
      </c>
      <c r="T1837" s="12">
        <f t="shared" si="115"/>
        <v>41908.946574074071</v>
      </c>
    </row>
    <row r="1838" spans="1:20" ht="48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>E1838/D1838</f>
        <v>1.0152222222222222</v>
      </c>
      <c r="P1838" s="7">
        <f>E1838/L1838</f>
        <v>51.044692737430168</v>
      </c>
      <c r="Q1838" t="str">
        <f t="shared" si="112"/>
        <v>music</v>
      </c>
      <c r="R1838" t="str">
        <f t="shared" si="113"/>
        <v>rock</v>
      </c>
      <c r="S1838" s="12">
        <f t="shared" si="114"/>
        <v>41800.959490740745</v>
      </c>
      <c r="T1838" s="12">
        <f t="shared" si="115"/>
        <v>41830.959490740745</v>
      </c>
    </row>
    <row r="1839" spans="1:20" ht="48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>E1839/D1839</f>
        <v>1.0151515151515151</v>
      </c>
      <c r="P1839" s="7">
        <f>E1839/L1839</f>
        <v>145.65217391304347</v>
      </c>
      <c r="Q1839" t="str">
        <f t="shared" si="112"/>
        <v>theater</v>
      </c>
      <c r="R1839" t="str">
        <f t="shared" si="113"/>
        <v>plays</v>
      </c>
      <c r="S1839" s="12">
        <f t="shared" si="114"/>
        <v>42521.010370370372</v>
      </c>
      <c r="T1839" s="12">
        <f t="shared" si="115"/>
        <v>42543.163194444445</v>
      </c>
    </row>
    <row r="1840" spans="1:20" ht="48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>E1840/D1840</f>
        <v>1.0150693333333334</v>
      </c>
      <c r="P1840" s="7">
        <f>E1840/L1840</f>
        <v>154.42231237322514</v>
      </c>
      <c r="Q1840" t="str">
        <f t="shared" si="112"/>
        <v>film &amp; video</v>
      </c>
      <c r="R1840" t="str">
        <f t="shared" si="113"/>
        <v>documentary</v>
      </c>
      <c r="S1840" s="12">
        <f t="shared" si="114"/>
        <v>40812.803229166668</v>
      </c>
      <c r="T1840" s="12">
        <f t="shared" si="115"/>
        <v>40845.165972222225</v>
      </c>
    </row>
    <row r="1841" spans="1:20" ht="48" x14ac:dyDescent="0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>E1841/D1841</f>
        <v>1.0149999999999999</v>
      </c>
      <c r="P1841" s="7">
        <f>E1841/L1841</f>
        <v>39.03846153846154</v>
      </c>
      <c r="Q1841" t="str">
        <f t="shared" si="112"/>
        <v>music</v>
      </c>
      <c r="R1841" t="str">
        <f t="shared" si="113"/>
        <v>rock</v>
      </c>
      <c r="S1841" s="12">
        <f t="shared" si="114"/>
        <v>41082.069467592592</v>
      </c>
      <c r="T1841" s="12">
        <f t="shared" si="115"/>
        <v>41112.069467592592</v>
      </c>
    </row>
    <row r="1842" spans="1:20" ht="48" x14ac:dyDescent="0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>E1842/D1842</f>
        <v>1.0149999999999999</v>
      </c>
      <c r="P1842" s="7">
        <f>E1842/L1842</f>
        <v>53.421052631578945</v>
      </c>
      <c r="Q1842" t="str">
        <f t="shared" si="112"/>
        <v>music</v>
      </c>
      <c r="R1842" t="str">
        <f t="shared" si="113"/>
        <v>electronic music</v>
      </c>
      <c r="S1842" s="12">
        <f t="shared" si="114"/>
        <v>42205.718888888892</v>
      </c>
      <c r="T1842" s="12">
        <f t="shared" si="115"/>
        <v>42235.718888888892</v>
      </c>
    </row>
    <row r="1843" spans="1:20" ht="48" x14ac:dyDescent="0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>E1843/D1843</f>
        <v>1.0149999999999999</v>
      </c>
      <c r="P1843" s="7">
        <f>E1843/L1843</f>
        <v>116</v>
      </c>
      <c r="Q1843" t="str">
        <f t="shared" si="112"/>
        <v>theater</v>
      </c>
      <c r="R1843" t="str">
        <f t="shared" si="113"/>
        <v>plays</v>
      </c>
      <c r="S1843" s="12">
        <f t="shared" si="114"/>
        <v>42137.395798611105</v>
      </c>
      <c r="T1843" s="12">
        <f t="shared" si="115"/>
        <v>42171.458333333328</v>
      </c>
    </row>
    <row r="1844" spans="1:20" ht="48" x14ac:dyDescent="0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>E1844/D1844</f>
        <v>1.0149999999999999</v>
      </c>
      <c r="P1844" s="7">
        <f>E1844/L1844</f>
        <v>105</v>
      </c>
      <c r="Q1844" t="str">
        <f t="shared" si="112"/>
        <v>theater</v>
      </c>
      <c r="R1844" t="str">
        <f t="shared" si="113"/>
        <v>plays</v>
      </c>
      <c r="S1844" s="12">
        <f t="shared" si="114"/>
        <v>41829.734259259261</v>
      </c>
      <c r="T1844" s="12">
        <f t="shared" si="115"/>
        <v>41874.734259259261</v>
      </c>
    </row>
    <row r="1845" spans="1:20" ht="48" x14ac:dyDescent="0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>E1845/D1845</f>
        <v>1.0149999999999999</v>
      </c>
      <c r="P1845" s="7">
        <f>E1845/L1845</f>
        <v>106.84210526315789</v>
      </c>
      <c r="Q1845" t="str">
        <f t="shared" si="112"/>
        <v>theater</v>
      </c>
      <c r="R1845" t="str">
        <f t="shared" si="113"/>
        <v>plays</v>
      </c>
      <c r="S1845" s="12">
        <f t="shared" si="114"/>
        <v>42505.738032407404</v>
      </c>
      <c r="T1845" s="12">
        <f t="shared" si="115"/>
        <v>42525.738032407404</v>
      </c>
    </row>
    <row r="1846" spans="1:20" ht="32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>E1846/D1846</f>
        <v>1.0148571428571429</v>
      </c>
      <c r="P1846" s="7">
        <f>E1846/L1846</f>
        <v>35.520000000000003</v>
      </c>
      <c r="Q1846" t="str">
        <f t="shared" si="112"/>
        <v>technology</v>
      </c>
      <c r="R1846" t="str">
        <f t="shared" si="113"/>
        <v>space exploration</v>
      </c>
      <c r="S1846" s="12">
        <f t="shared" si="114"/>
        <v>41617.912662037037</v>
      </c>
      <c r="T1846" s="12">
        <f t="shared" si="115"/>
        <v>41631.912662037037</v>
      </c>
    </row>
    <row r="1847" spans="1:20" ht="48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>E1847/D1847</f>
        <v>1.0145454545454546</v>
      </c>
      <c r="P1847" s="7">
        <f>E1847/L1847</f>
        <v>113.87755102040816</v>
      </c>
      <c r="Q1847" t="str">
        <f t="shared" si="112"/>
        <v>music</v>
      </c>
      <c r="R1847" t="str">
        <f t="shared" si="113"/>
        <v>rock</v>
      </c>
      <c r="S1847" s="12">
        <f t="shared" si="114"/>
        <v>40973.038541666669</v>
      </c>
      <c r="T1847" s="12">
        <f t="shared" si="115"/>
        <v>40993.996874999997</v>
      </c>
    </row>
    <row r="1848" spans="1:20" ht="48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>E1848/D1848</f>
        <v>1.0144545454545455</v>
      </c>
      <c r="P1848" s="7">
        <f>E1848/L1848</f>
        <v>67.835866261398181</v>
      </c>
      <c r="Q1848" t="str">
        <f t="shared" si="112"/>
        <v>photography</v>
      </c>
      <c r="R1848" t="str">
        <f t="shared" si="113"/>
        <v>photobooks</v>
      </c>
      <c r="S1848" s="12">
        <f t="shared" si="114"/>
        <v>42426.542592592596</v>
      </c>
      <c r="T1848" s="12">
        <f t="shared" si="115"/>
        <v>42454.916666666672</v>
      </c>
    </row>
    <row r="1849" spans="1:20" ht="48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>E1849/D1849</f>
        <v>1.0144444444444445</v>
      </c>
      <c r="P1849" s="7">
        <f>E1849/L1849</f>
        <v>114.125</v>
      </c>
      <c r="Q1849" t="str">
        <f t="shared" si="112"/>
        <v>theater</v>
      </c>
      <c r="R1849" t="str">
        <f t="shared" si="113"/>
        <v>plays</v>
      </c>
      <c r="S1849" s="12">
        <f t="shared" si="114"/>
        <v>41851.200150462959</v>
      </c>
      <c r="T1849" s="12">
        <f t="shared" si="115"/>
        <v>41881.200150462959</v>
      </c>
    </row>
    <row r="1850" spans="1:20" ht="48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>E1850/D1850</f>
        <v>1.0143766666666667</v>
      </c>
      <c r="P1850" s="7">
        <f>E1850/L1850</f>
        <v>160.16473684210527</v>
      </c>
      <c r="Q1850" t="str">
        <f t="shared" si="112"/>
        <v>film &amp; video</v>
      </c>
      <c r="R1850" t="str">
        <f t="shared" si="113"/>
        <v>documentary</v>
      </c>
      <c r="S1850" s="12">
        <f t="shared" si="114"/>
        <v>41543.735995370371</v>
      </c>
      <c r="T1850" s="12">
        <f t="shared" si="115"/>
        <v>41583.777662037035</v>
      </c>
    </row>
    <row r="1851" spans="1:20" ht="48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>E1851/D1851</f>
        <v>1.0142857142857142</v>
      </c>
      <c r="P1851" s="7">
        <f>E1851/L1851</f>
        <v>59.166666666666664</v>
      </c>
      <c r="Q1851" t="str">
        <f t="shared" si="112"/>
        <v>theater</v>
      </c>
      <c r="R1851" t="str">
        <f t="shared" si="113"/>
        <v>plays</v>
      </c>
      <c r="S1851" s="12">
        <f t="shared" si="114"/>
        <v>42230.662731481483</v>
      </c>
      <c r="T1851" s="12">
        <f t="shared" si="115"/>
        <v>42245.165972222225</v>
      </c>
    </row>
    <row r="1852" spans="1:20" ht="48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>E1852/D1852</f>
        <v>1.0142500000000001</v>
      </c>
      <c r="P1852" s="7">
        <f>E1852/L1852</f>
        <v>202.85</v>
      </c>
      <c r="Q1852" t="str">
        <f t="shared" si="112"/>
        <v>theater</v>
      </c>
      <c r="R1852" t="str">
        <f t="shared" si="113"/>
        <v>plays</v>
      </c>
      <c r="S1852" s="12">
        <f t="shared" si="114"/>
        <v>42064.220069444447</v>
      </c>
      <c r="T1852" s="12">
        <f t="shared" si="115"/>
        <v>42094.178402777776</v>
      </c>
    </row>
    <row r="1853" spans="1:20" ht="48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>E1853/D1853</f>
        <v>1.0142212307692309</v>
      </c>
      <c r="P1853" s="7">
        <f>E1853/L1853</f>
        <v>74.575090497737563</v>
      </c>
      <c r="Q1853" t="str">
        <f t="shared" si="112"/>
        <v>music</v>
      </c>
      <c r="R1853" t="str">
        <f t="shared" si="113"/>
        <v>faith</v>
      </c>
      <c r="S1853" s="12">
        <f t="shared" si="114"/>
        <v>42774.121342592596</v>
      </c>
      <c r="T1853" s="12">
        <f t="shared" si="115"/>
        <v>42823.083333333328</v>
      </c>
    </row>
    <row r="1854" spans="1:20" ht="48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>E1854/D1854</f>
        <v>1.0141935483870967</v>
      </c>
      <c r="P1854" s="7">
        <f>E1854/L1854</f>
        <v>302.30769230769232</v>
      </c>
      <c r="Q1854" t="str">
        <f t="shared" si="112"/>
        <v>theater</v>
      </c>
      <c r="R1854" t="str">
        <f t="shared" si="113"/>
        <v>plays</v>
      </c>
      <c r="S1854" s="12">
        <f t="shared" si="114"/>
        <v>41851.771354166667</v>
      </c>
      <c r="T1854" s="12">
        <f t="shared" si="115"/>
        <v>41870.666666666664</v>
      </c>
    </row>
    <row r="1855" spans="1:20" ht="48" x14ac:dyDescent="0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>E1855/D1855</f>
        <v>1.014</v>
      </c>
      <c r="P1855" s="7">
        <f>E1855/L1855</f>
        <v>72.428571428571431</v>
      </c>
      <c r="Q1855" t="str">
        <f t="shared" si="112"/>
        <v>publishing</v>
      </c>
      <c r="R1855" t="str">
        <f t="shared" si="113"/>
        <v>nonfiction</v>
      </c>
      <c r="S1855" s="12">
        <f t="shared" si="114"/>
        <v>41346.042673611111</v>
      </c>
      <c r="T1855" s="12">
        <f t="shared" si="115"/>
        <v>41376.042673611111</v>
      </c>
    </row>
    <row r="1856" spans="1:20" ht="32" x14ac:dyDescent="0.2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>E1856/D1856</f>
        <v>1.014</v>
      </c>
      <c r="P1856" s="7">
        <f>E1856/L1856</f>
        <v>97.5</v>
      </c>
      <c r="Q1856" t="str">
        <f t="shared" si="112"/>
        <v>music</v>
      </c>
      <c r="R1856" t="str">
        <f t="shared" si="113"/>
        <v>pop</v>
      </c>
      <c r="S1856" s="12">
        <f t="shared" si="114"/>
        <v>41962.596574074079</v>
      </c>
      <c r="T1856" s="12">
        <f t="shared" si="115"/>
        <v>41992.596574074079</v>
      </c>
    </row>
    <row r="1857" spans="1:20" ht="48" x14ac:dyDescent="0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>E1857/D1857</f>
        <v>1.014</v>
      </c>
      <c r="P1857" s="7">
        <f>E1857/L1857</f>
        <v>76.05</v>
      </c>
      <c r="Q1857" t="str">
        <f t="shared" si="112"/>
        <v>music</v>
      </c>
      <c r="R1857" t="str">
        <f t="shared" si="113"/>
        <v>rock</v>
      </c>
      <c r="S1857" s="12">
        <f t="shared" si="114"/>
        <v>40666.973541666666</v>
      </c>
      <c r="T1857" s="12">
        <f t="shared" si="115"/>
        <v>40705.125</v>
      </c>
    </row>
    <row r="1858" spans="1:20" ht="48" x14ac:dyDescent="0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>E1858/D1858</f>
        <v>1.014</v>
      </c>
      <c r="P1858" s="7">
        <f>E1858/L1858</f>
        <v>36.474820143884891</v>
      </c>
      <c r="Q1858" t="str">
        <f t="shared" si="112"/>
        <v>theater</v>
      </c>
      <c r="R1858" t="str">
        <f t="shared" si="113"/>
        <v>plays</v>
      </c>
      <c r="S1858" s="12">
        <f t="shared" si="114"/>
        <v>42201.675011574072</v>
      </c>
      <c r="T1858" s="12">
        <f t="shared" si="115"/>
        <v>42216.666666666672</v>
      </c>
    </row>
    <row r="1859" spans="1:20" ht="48" x14ac:dyDescent="0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>E1859/D1859</f>
        <v>1.014</v>
      </c>
      <c r="P1859" s="7">
        <f>E1859/L1859</f>
        <v>110.21739130434783</v>
      </c>
      <c r="Q1859" t="str">
        <f t="shared" ref="Q1859:Q1922" si="116">LEFT(N1859, SEARCH("/",N1859)-1)</f>
        <v>theater</v>
      </c>
      <c r="R1859" t="str">
        <f t="shared" ref="R1859:R1922" si="117">RIGHT(N1859,LEN(N1859)-SEARCH("/",N1859,1))</f>
        <v>plays</v>
      </c>
      <c r="S1859" s="12">
        <f t="shared" ref="S1859:S1922" si="118">(((J1859/60)/60)/24)+DATE(1970,1,1)</f>
        <v>41993.824340277773</v>
      </c>
      <c r="T1859" s="12">
        <f t="shared" ref="T1859:T1922" si="119">(((I1859/60)/60)/24)+DATE(1970,1,1)</f>
        <v>42010.25</v>
      </c>
    </row>
    <row r="1860" spans="1:20" ht="48" x14ac:dyDescent="0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>E1860/D1860</f>
        <v>1.014</v>
      </c>
      <c r="P1860" s="7">
        <f>E1860/L1860</f>
        <v>56.333333333333336</v>
      </c>
      <c r="Q1860" t="str">
        <f t="shared" si="116"/>
        <v>theater</v>
      </c>
      <c r="R1860" t="str">
        <f t="shared" si="117"/>
        <v>plays</v>
      </c>
      <c r="S1860" s="12">
        <f t="shared" si="118"/>
        <v>42536.815648148149</v>
      </c>
      <c r="T1860" s="12">
        <f t="shared" si="119"/>
        <v>42566.815648148149</v>
      </c>
    </row>
    <row r="1861" spans="1:20" ht="48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>E1861/D1861</f>
        <v>1.0138461538461538</v>
      </c>
      <c r="P1861" s="7">
        <f>E1861/L1861</f>
        <v>201.22137404580153</v>
      </c>
      <c r="Q1861" t="str">
        <f t="shared" si="116"/>
        <v>film &amp; video</v>
      </c>
      <c r="R1861" t="str">
        <f t="shared" si="117"/>
        <v>documentary</v>
      </c>
      <c r="S1861" s="12">
        <f t="shared" si="118"/>
        <v>41719.667986111112</v>
      </c>
      <c r="T1861" s="12">
        <f t="shared" si="119"/>
        <v>41749.667986111112</v>
      </c>
    </row>
    <row r="1862" spans="1:20" ht="32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>E1862/D1862</f>
        <v>1.0137777777777779</v>
      </c>
      <c r="P1862" s="7">
        <f>E1862/L1862</f>
        <v>126.72222222222223</v>
      </c>
      <c r="Q1862" t="str">
        <f t="shared" si="116"/>
        <v>theater</v>
      </c>
      <c r="R1862" t="str">
        <f t="shared" si="117"/>
        <v>plays</v>
      </c>
      <c r="S1862" s="12">
        <f t="shared" si="118"/>
        <v>42697.082673611112</v>
      </c>
      <c r="T1862" s="12">
        <f t="shared" si="119"/>
        <v>42718.665972222225</v>
      </c>
    </row>
    <row r="1863" spans="1:20" ht="48" x14ac:dyDescent="0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>E1863/D1863</f>
        <v>1.0137499999999999</v>
      </c>
      <c r="P1863" s="7">
        <f>E1863/L1863</f>
        <v>139.82758620689654</v>
      </c>
      <c r="Q1863" t="str">
        <f t="shared" si="116"/>
        <v>film &amp; video</v>
      </c>
      <c r="R1863" t="str">
        <f t="shared" si="117"/>
        <v>documentary</v>
      </c>
      <c r="S1863" s="12">
        <f t="shared" si="118"/>
        <v>42163.897916666669</v>
      </c>
      <c r="T1863" s="12">
        <f t="shared" si="119"/>
        <v>42208.132638888885</v>
      </c>
    </row>
    <row r="1864" spans="1:20" ht="48" x14ac:dyDescent="0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>E1864/D1864</f>
        <v>1.0137499999999999</v>
      </c>
      <c r="P1864" s="7">
        <f>E1864/L1864</f>
        <v>126.71875</v>
      </c>
      <c r="Q1864" t="str">
        <f t="shared" si="116"/>
        <v>theater</v>
      </c>
      <c r="R1864" t="str">
        <f t="shared" si="117"/>
        <v>musical</v>
      </c>
      <c r="S1864" s="12">
        <f t="shared" si="118"/>
        <v>42004.703865740739</v>
      </c>
      <c r="T1864" s="12">
        <f t="shared" si="119"/>
        <v>42034.703865740739</v>
      </c>
    </row>
    <row r="1865" spans="1:20" ht="48" x14ac:dyDescent="0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>E1865/D1865</f>
        <v>1.0137499999999999</v>
      </c>
      <c r="P1865" s="7">
        <f>E1865/L1865</f>
        <v>142.28070175438597</v>
      </c>
      <c r="Q1865" t="str">
        <f t="shared" si="116"/>
        <v>theater</v>
      </c>
      <c r="R1865" t="str">
        <f t="shared" si="117"/>
        <v>plays</v>
      </c>
      <c r="S1865" s="12">
        <f t="shared" si="118"/>
        <v>42041.714178240742</v>
      </c>
      <c r="T1865" s="12">
        <f t="shared" si="119"/>
        <v>42071.67251157407</v>
      </c>
    </row>
    <row r="1866" spans="1:20" ht="48" x14ac:dyDescent="0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>E1866/D1866</f>
        <v>1.0135000000000001</v>
      </c>
      <c r="P1866" s="7">
        <f>E1866/L1866</f>
        <v>126.6875</v>
      </c>
      <c r="Q1866" t="str">
        <f t="shared" si="116"/>
        <v>film &amp; video</v>
      </c>
      <c r="R1866" t="str">
        <f t="shared" si="117"/>
        <v>television</v>
      </c>
      <c r="S1866" s="12">
        <f t="shared" si="118"/>
        <v>41789.21398148148</v>
      </c>
      <c r="T1866" s="12">
        <f t="shared" si="119"/>
        <v>41809.166666666664</v>
      </c>
    </row>
    <row r="1867" spans="1:20" ht="64" x14ac:dyDescent="0.2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>E1867/D1867</f>
        <v>1.0135000000000001</v>
      </c>
      <c r="P1867" s="7">
        <f>E1867/L1867</f>
        <v>112.61111111111111</v>
      </c>
      <c r="Q1867" t="str">
        <f t="shared" si="116"/>
        <v>music</v>
      </c>
      <c r="R1867" t="str">
        <f t="shared" si="117"/>
        <v>rock</v>
      </c>
      <c r="S1867" s="12">
        <f t="shared" si="118"/>
        <v>41502.882928240739</v>
      </c>
      <c r="T1867" s="12">
        <f t="shared" si="119"/>
        <v>41532.881944444445</v>
      </c>
    </row>
    <row r="1868" spans="1:20" ht="48" x14ac:dyDescent="0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>E1868/D1868</f>
        <v>1.0135000000000001</v>
      </c>
      <c r="P1868" s="7">
        <f>E1868/L1868</f>
        <v>72.392857142857139</v>
      </c>
      <c r="Q1868" t="str">
        <f t="shared" si="116"/>
        <v>theater</v>
      </c>
      <c r="R1868" t="str">
        <f t="shared" si="117"/>
        <v>plays</v>
      </c>
      <c r="S1868" s="12">
        <f t="shared" si="118"/>
        <v>42037.598958333328</v>
      </c>
      <c r="T1868" s="12">
        <f t="shared" si="119"/>
        <v>42067.598958333328</v>
      </c>
    </row>
    <row r="1869" spans="1:20" ht="48" x14ac:dyDescent="0.2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>E1869/D1869</f>
        <v>1.0133333333333334</v>
      </c>
      <c r="P1869" s="7">
        <f>E1869/L1869</f>
        <v>347.84615384615387</v>
      </c>
      <c r="Q1869" t="str">
        <f t="shared" si="116"/>
        <v>film &amp; video</v>
      </c>
      <c r="R1869" t="str">
        <f t="shared" si="117"/>
        <v>documentary</v>
      </c>
      <c r="S1869" s="12">
        <f t="shared" si="118"/>
        <v>40255.744629629626</v>
      </c>
      <c r="T1869" s="12">
        <f t="shared" si="119"/>
        <v>40300.806944444441</v>
      </c>
    </row>
    <row r="1870" spans="1:20" ht="48" x14ac:dyDescent="0.2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>E1870/D1870</f>
        <v>1.0133333333333334</v>
      </c>
      <c r="P1870" s="7">
        <f>E1870/L1870</f>
        <v>81.066666666666663</v>
      </c>
      <c r="Q1870" t="str">
        <f t="shared" si="116"/>
        <v>music</v>
      </c>
      <c r="R1870" t="str">
        <f t="shared" si="117"/>
        <v>rock</v>
      </c>
      <c r="S1870" s="12">
        <f t="shared" si="118"/>
        <v>41123.022268518522</v>
      </c>
      <c r="T1870" s="12">
        <f t="shared" si="119"/>
        <v>41169.170138888891</v>
      </c>
    </row>
    <row r="1871" spans="1:20" ht="48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>E1871/D1871</f>
        <v>1.0133294117647058</v>
      </c>
      <c r="P1871" s="7">
        <f>E1871/L1871</f>
        <v>589.95205479452056</v>
      </c>
      <c r="Q1871" t="str">
        <f t="shared" si="116"/>
        <v>film &amp; video</v>
      </c>
      <c r="R1871" t="str">
        <f t="shared" si="117"/>
        <v>documentary</v>
      </c>
      <c r="S1871" s="12">
        <f t="shared" si="118"/>
        <v>40870.774409722224</v>
      </c>
      <c r="T1871" s="12">
        <f t="shared" si="119"/>
        <v>40915.774409722224</v>
      </c>
    </row>
    <row r="1872" spans="1:20" ht="48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>E1872/D1872</f>
        <v>1.0133000000000001</v>
      </c>
      <c r="P1872" s="7">
        <f>E1872/L1872</f>
        <v>99.343137254901961</v>
      </c>
      <c r="Q1872" t="str">
        <f t="shared" si="116"/>
        <v>theater</v>
      </c>
      <c r="R1872" t="str">
        <f t="shared" si="117"/>
        <v>plays</v>
      </c>
      <c r="S1872" s="12">
        <f t="shared" si="118"/>
        <v>42561.783877314811</v>
      </c>
      <c r="T1872" s="12">
        <f t="shared" si="119"/>
        <v>42593.165972222225</v>
      </c>
    </row>
    <row r="1873" spans="1:20" ht="48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>E1873/D1873</f>
        <v>1.0132258064516129</v>
      </c>
      <c r="P1873" s="7">
        <f>E1873/L1873</f>
        <v>54.912587412587413</v>
      </c>
      <c r="Q1873" t="str">
        <f t="shared" si="116"/>
        <v>theater</v>
      </c>
      <c r="R1873" t="str">
        <f t="shared" si="117"/>
        <v>plays</v>
      </c>
      <c r="S1873" s="12">
        <f t="shared" si="118"/>
        <v>42400.704537037032</v>
      </c>
      <c r="T1873" s="12">
        <f t="shared" si="119"/>
        <v>42444.875</v>
      </c>
    </row>
    <row r="1874" spans="1:20" ht="48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>E1874/D1874</f>
        <v>1.0132000000000001</v>
      </c>
      <c r="P1874" s="7">
        <f>E1874/L1874</f>
        <v>53.893617021276597</v>
      </c>
      <c r="Q1874" t="str">
        <f t="shared" si="116"/>
        <v>music</v>
      </c>
      <c r="R1874" t="str">
        <f t="shared" si="117"/>
        <v>metal</v>
      </c>
      <c r="S1874" s="12">
        <f t="shared" si="118"/>
        <v>41923.838692129626</v>
      </c>
      <c r="T1874" s="12">
        <f t="shared" si="119"/>
        <v>41953.88035879629</v>
      </c>
    </row>
    <row r="1875" spans="1:20" ht="48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>E1875/D1875</f>
        <v>1.0131677953348381</v>
      </c>
      <c r="P1875" s="7">
        <f>E1875/L1875</f>
        <v>299.22222222222223</v>
      </c>
      <c r="Q1875" t="str">
        <f t="shared" si="116"/>
        <v>photography</v>
      </c>
      <c r="R1875" t="str">
        <f t="shared" si="117"/>
        <v>photobooks</v>
      </c>
      <c r="S1875" s="12">
        <f t="shared" si="118"/>
        <v>42161.770833333328</v>
      </c>
      <c r="T1875" s="12">
        <f t="shared" si="119"/>
        <v>42193.770833333328</v>
      </c>
    </row>
    <row r="1876" spans="1:20" ht="48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>E1876/D1876</f>
        <v>1.013157894736842</v>
      </c>
      <c r="P1876" s="7">
        <f>E1876/L1876</f>
        <v>287.31343283582089</v>
      </c>
      <c r="Q1876" t="str">
        <f t="shared" si="116"/>
        <v>film &amp; video</v>
      </c>
      <c r="R1876" t="str">
        <f t="shared" si="117"/>
        <v>documentary</v>
      </c>
      <c r="S1876" s="12">
        <f t="shared" si="118"/>
        <v>41019.793032407404</v>
      </c>
      <c r="T1876" s="12">
        <f t="shared" si="119"/>
        <v>41049.793032407404</v>
      </c>
    </row>
    <row r="1877" spans="1:20" ht="48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>E1877/D1877</f>
        <v>1.0130622</v>
      </c>
      <c r="P1877" s="7">
        <f>E1877/L1877</f>
        <v>82.496921824104234</v>
      </c>
      <c r="Q1877" t="str">
        <f t="shared" si="116"/>
        <v>music</v>
      </c>
      <c r="R1877" t="str">
        <f t="shared" si="117"/>
        <v>indie rock</v>
      </c>
      <c r="S1877" s="12">
        <f t="shared" si="118"/>
        <v>41851.962916666671</v>
      </c>
      <c r="T1877" s="12">
        <f t="shared" si="119"/>
        <v>41880.041666666664</v>
      </c>
    </row>
    <row r="1878" spans="1:20" ht="48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>E1878/D1878</f>
        <v>1.0129975</v>
      </c>
      <c r="P1878" s="7">
        <f>E1878/L1878</f>
        <v>76.45264150943396</v>
      </c>
      <c r="Q1878" t="str">
        <f t="shared" si="116"/>
        <v>film &amp; video</v>
      </c>
      <c r="R1878" t="str">
        <f t="shared" si="117"/>
        <v>television</v>
      </c>
      <c r="S1878" s="12">
        <f t="shared" si="118"/>
        <v>41842.292997685188</v>
      </c>
      <c r="T1878" s="12">
        <f t="shared" si="119"/>
        <v>41872.292997685188</v>
      </c>
    </row>
    <row r="1879" spans="1:20" ht="48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>E1879/D1879</f>
        <v>1.0128333333333333</v>
      </c>
      <c r="P1879" s="7">
        <f>E1879/L1879</f>
        <v>110.49090909090908</v>
      </c>
      <c r="Q1879" t="str">
        <f t="shared" si="116"/>
        <v>music</v>
      </c>
      <c r="R1879" t="str">
        <f t="shared" si="117"/>
        <v>indie rock</v>
      </c>
      <c r="S1879" s="12">
        <f t="shared" si="118"/>
        <v>40763.707546296297</v>
      </c>
      <c r="T1879" s="12">
        <f t="shared" si="119"/>
        <v>40823.707546296297</v>
      </c>
    </row>
    <row r="1880" spans="1:20" ht="32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>E1880/D1880</f>
        <v>1.0126500000000001</v>
      </c>
      <c r="P1880" s="7">
        <f>E1880/L1880</f>
        <v>168.77500000000001</v>
      </c>
      <c r="Q1880" t="str">
        <f t="shared" si="116"/>
        <v>publishing</v>
      </c>
      <c r="R1880" t="str">
        <f t="shared" si="117"/>
        <v>nonfiction</v>
      </c>
      <c r="S1880" s="12">
        <f t="shared" si="118"/>
        <v>42382.74009259259</v>
      </c>
      <c r="T1880" s="12">
        <f t="shared" si="119"/>
        <v>42412.74009259259</v>
      </c>
    </row>
    <row r="1881" spans="1:20" ht="48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>E1881/D1881</f>
        <v>1.012576923076923</v>
      </c>
      <c r="P1881" s="7">
        <f>E1881/L1881</f>
        <v>70.771505376344081</v>
      </c>
      <c r="Q1881" t="str">
        <f t="shared" si="116"/>
        <v>theater</v>
      </c>
      <c r="R1881" t="str">
        <f t="shared" si="117"/>
        <v>plays</v>
      </c>
      <c r="S1881" s="12">
        <f t="shared" si="118"/>
        <v>42059.085752314815</v>
      </c>
      <c r="T1881" s="12">
        <f t="shared" si="119"/>
        <v>42089.044085648144</v>
      </c>
    </row>
    <row r="1882" spans="1:20" ht="32" x14ac:dyDescent="0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>E1882/D1882</f>
        <v>1.0125</v>
      </c>
      <c r="P1882" s="7">
        <f>E1882/L1882</f>
        <v>38.942307692307693</v>
      </c>
      <c r="Q1882" t="str">
        <f t="shared" si="116"/>
        <v>music</v>
      </c>
      <c r="R1882" t="str">
        <f t="shared" si="117"/>
        <v>rock</v>
      </c>
      <c r="S1882" s="12">
        <f t="shared" si="118"/>
        <v>41638.342905092592</v>
      </c>
      <c r="T1882" s="12">
        <f t="shared" si="119"/>
        <v>41668.342905092592</v>
      </c>
    </row>
    <row r="1883" spans="1:20" ht="32" x14ac:dyDescent="0.2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>E1883/D1883</f>
        <v>1.0125</v>
      </c>
      <c r="P1883" s="7">
        <f>E1883/L1883</f>
        <v>52.826086956521742</v>
      </c>
      <c r="Q1883" t="str">
        <f t="shared" si="116"/>
        <v>music</v>
      </c>
      <c r="R1883" t="str">
        <f t="shared" si="117"/>
        <v>rock</v>
      </c>
      <c r="S1883" s="12">
        <f t="shared" si="118"/>
        <v>41607.83085648148</v>
      </c>
      <c r="T1883" s="12">
        <f t="shared" si="119"/>
        <v>41640.226388888892</v>
      </c>
    </row>
    <row r="1884" spans="1:20" ht="48" x14ac:dyDescent="0.2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>E1884/D1884</f>
        <v>1.0125</v>
      </c>
      <c r="P1884" s="7">
        <f>E1884/L1884</f>
        <v>53.289473684210527</v>
      </c>
      <c r="Q1884" t="str">
        <f t="shared" si="116"/>
        <v>music</v>
      </c>
      <c r="R1884" t="str">
        <f t="shared" si="117"/>
        <v>rock</v>
      </c>
      <c r="S1884" s="12">
        <f t="shared" si="118"/>
        <v>41817.854999999996</v>
      </c>
      <c r="T1884" s="12">
        <f t="shared" si="119"/>
        <v>41838.854999999996</v>
      </c>
    </row>
    <row r="1885" spans="1:20" ht="48" x14ac:dyDescent="0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>E1885/D1885</f>
        <v>1.0125</v>
      </c>
      <c r="P1885" s="7">
        <f>E1885/L1885</f>
        <v>115.71428571428571</v>
      </c>
      <c r="Q1885" t="str">
        <f t="shared" si="116"/>
        <v>music</v>
      </c>
      <c r="R1885" t="str">
        <f t="shared" si="117"/>
        <v>rock</v>
      </c>
      <c r="S1885" s="12">
        <f t="shared" si="118"/>
        <v>41074.727037037039</v>
      </c>
      <c r="T1885" s="12">
        <f t="shared" si="119"/>
        <v>41088.727037037039</v>
      </c>
    </row>
    <row r="1886" spans="1:20" ht="48" x14ac:dyDescent="0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>E1886/D1886</f>
        <v>1.0125</v>
      </c>
      <c r="P1886" s="7">
        <f>E1886/L1886</f>
        <v>24.545454545454547</v>
      </c>
      <c r="Q1886" t="str">
        <f t="shared" si="116"/>
        <v>theater</v>
      </c>
      <c r="R1886" t="str">
        <f t="shared" si="117"/>
        <v>plays</v>
      </c>
      <c r="S1886" s="12">
        <f t="shared" si="118"/>
        <v>42468.374606481477</v>
      </c>
      <c r="T1886" s="12">
        <f t="shared" si="119"/>
        <v>42498.374606481477</v>
      </c>
    </row>
    <row r="1887" spans="1:20" ht="48" x14ac:dyDescent="0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>E1887/D1887</f>
        <v>1.0125</v>
      </c>
      <c r="P1887" s="7">
        <f>E1887/L1887</f>
        <v>53.289473684210527</v>
      </c>
      <c r="Q1887" t="str">
        <f t="shared" si="116"/>
        <v>theater</v>
      </c>
      <c r="R1887" t="str">
        <f t="shared" si="117"/>
        <v>plays</v>
      </c>
      <c r="S1887" s="12">
        <f t="shared" si="118"/>
        <v>41800.526701388888</v>
      </c>
      <c r="T1887" s="12">
        <f t="shared" si="119"/>
        <v>41850.958333333336</v>
      </c>
    </row>
    <row r="1888" spans="1:20" ht="48" x14ac:dyDescent="0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>E1888/D1888</f>
        <v>1.0125</v>
      </c>
      <c r="P1888" s="7">
        <f>E1888/L1888</f>
        <v>63.28125</v>
      </c>
      <c r="Q1888" t="str">
        <f t="shared" si="116"/>
        <v>theater</v>
      </c>
      <c r="R1888" t="str">
        <f t="shared" si="117"/>
        <v>plays</v>
      </c>
      <c r="S1888" s="12">
        <f t="shared" si="118"/>
        <v>42155.142638888887</v>
      </c>
      <c r="T1888" s="12">
        <f t="shared" si="119"/>
        <v>42215.142638888887</v>
      </c>
    </row>
    <row r="1889" spans="1:20" ht="48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>E1889/D1889</f>
        <v>1.01248</v>
      </c>
      <c r="P1889" s="7">
        <f>E1889/L1889</f>
        <v>200.88888888888889</v>
      </c>
      <c r="Q1889" t="str">
        <f t="shared" si="116"/>
        <v>film &amp; video</v>
      </c>
      <c r="R1889" t="str">
        <f t="shared" si="117"/>
        <v>documentary</v>
      </c>
      <c r="S1889" s="12">
        <f t="shared" si="118"/>
        <v>41113.77238425926</v>
      </c>
      <c r="T1889" s="12">
        <f t="shared" si="119"/>
        <v>41143.77238425926</v>
      </c>
    </row>
    <row r="1890" spans="1:20" ht="32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>E1890/D1890</f>
        <v>1.012446</v>
      </c>
      <c r="P1890" s="7">
        <f>E1890/L1890</f>
        <v>44.66673529411765</v>
      </c>
      <c r="Q1890" t="str">
        <f t="shared" si="116"/>
        <v>publishing</v>
      </c>
      <c r="R1890" t="str">
        <f t="shared" si="117"/>
        <v>radio &amp; podcasts</v>
      </c>
      <c r="S1890" s="12">
        <f t="shared" si="118"/>
        <v>41899.645300925928</v>
      </c>
      <c r="T1890" s="12">
        <f t="shared" si="119"/>
        <v>41933</v>
      </c>
    </row>
    <row r="1891" spans="1:20" ht="48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>E1891/D1891</f>
        <v>1.0123076923076924</v>
      </c>
      <c r="P1891" s="7">
        <f>E1891/L1891</f>
        <v>41.125</v>
      </c>
      <c r="Q1891" t="str">
        <f t="shared" si="116"/>
        <v>theater</v>
      </c>
      <c r="R1891" t="str">
        <f t="shared" si="117"/>
        <v>plays</v>
      </c>
      <c r="S1891" s="12">
        <f t="shared" si="118"/>
        <v>42088.723692129628</v>
      </c>
      <c r="T1891" s="12">
        <f t="shared" si="119"/>
        <v>42115.723692129628</v>
      </c>
    </row>
    <row r="1892" spans="1:20" ht="48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>E1892/D1892</f>
        <v>1.0122777777777778</v>
      </c>
      <c r="P1892" s="7">
        <f>E1892/L1892</f>
        <v>109.10778443113773</v>
      </c>
      <c r="Q1892" t="str">
        <f t="shared" si="116"/>
        <v>music</v>
      </c>
      <c r="R1892" t="str">
        <f t="shared" si="117"/>
        <v>indie rock</v>
      </c>
      <c r="S1892" s="12">
        <f t="shared" si="118"/>
        <v>41834.695277777777</v>
      </c>
      <c r="T1892" s="12">
        <f t="shared" si="119"/>
        <v>41859.75</v>
      </c>
    </row>
    <row r="1893" spans="1:20" ht="48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>E1893/D1893</f>
        <v>1.0122222222222221</v>
      </c>
      <c r="P1893" s="7">
        <f>E1893/L1893</f>
        <v>159.82456140350877</v>
      </c>
      <c r="Q1893" t="str">
        <f t="shared" si="116"/>
        <v>film &amp; video</v>
      </c>
      <c r="R1893" t="str">
        <f t="shared" si="117"/>
        <v>television</v>
      </c>
      <c r="S1893" s="12">
        <f t="shared" si="118"/>
        <v>42516.047071759262</v>
      </c>
      <c r="T1893" s="12">
        <f t="shared" si="119"/>
        <v>42556.047071759262</v>
      </c>
    </row>
    <row r="1894" spans="1:20" ht="48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>E1894/D1894</f>
        <v>1.012</v>
      </c>
      <c r="P1894" s="7">
        <f>E1894/L1894</f>
        <v>79.89473684210526</v>
      </c>
      <c r="Q1894" t="str">
        <f t="shared" si="116"/>
        <v>theater</v>
      </c>
      <c r="R1894" t="str">
        <f t="shared" si="117"/>
        <v>plays</v>
      </c>
      <c r="S1894" s="12">
        <f t="shared" si="118"/>
        <v>41927.873784722222</v>
      </c>
      <c r="T1894" s="12">
        <f t="shared" si="119"/>
        <v>41950.770833333336</v>
      </c>
    </row>
    <row r="1895" spans="1:20" ht="48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>E1895/D1895</f>
        <v>1.0119047619047619</v>
      </c>
      <c r="P1895" s="7">
        <f>E1895/L1895</f>
        <v>47.222222222222221</v>
      </c>
      <c r="Q1895" t="str">
        <f t="shared" si="116"/>
        <v>music</v>
      </c>
      <c r="R1895" t="str">
        <f t="shared" si="117"/>
        <v>electronic music</v>
      </c>
      <c r="S1895" s="12">
        <f t="shared" si="118"/>
        <v>42299.776770833334</v>
      </c>
      <c r="T1895" s="12">
        <f t="shared" si="119"/>
        <v>42310.333333333328</v>
      </c>
    </row>
    <row r="1896" spans="1:20" ht="48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>E1896/D1896</f>
        <v>1.0119</v>
      </c>
      <c r="P1896" s="7">
        <f>E1896/L1896</f>
        <v>146.65217391304347</v>
      </c>
      <c r="Q1896" t="str">
        <f t="shared" si="116"/>
        <v>film &amp; video</v>
      </c>
      <c r="R1896" t="str">
        <f t="shared" si="117"/>
        <v>documentary</v>
      </c>
      <c r="S1896" s="12">
        <f t="shared" si="118"/>
        <v>42101.682372685187</v>
      </c>
      <c r="T1896" s="12">
        <f t="shared" si="119"/>
        <v>42139.791666666672</v>
      </c>
    </row>
    <row r="1897" spans="1:20" ht="48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>E1897/D1897</f>
        <v>1.0118888888888888</v>
      </c>
      <c r="P1897" s="7">
        <f>E1897/L1897</f>
        <v>254.38547486033519</v>
      </c>
      <c r="Q1897" t="str">
        <f t="shared" si="116"/>
        <v>film &amp; video</v>
      </c>
      <c r="R1897" t="str">
        <f t="shared" si="117"/>
        <v>documentary</v>
      </c>
      <c r="S1897" s="12">
        <f t="shared" si="118"/>
        <v>40194.920046296298</v>
      </c>
      <c r="T1897" s="12">
        <f t="shared" si="119"/>
        <v>40231.916666666664</v>
      </c>
    </row>
    <row r="1898" spans="1:20" ht="48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>E1898/D1898</f>
        <v>1.0118750000000001</v>
      </c>
      <c r="P1898" s="7">
        <f>E1898/L1898</f>
        <v>74.953703703703709</v>
      </c>
      <c r="Q1898" t="str">
        <f t="shared" si="116"/>
        <v>music</v>
      </c>
      <c r="R1898" t="str">
        <f t="shared" si="117"/>
        <v>rock</v>
      </c>
      <c r="S1898" s="12">
        <f t="shared" si="118"/>
        <v>41579.847997685189</v>
      </c>
      <c r="T1898" s="12">
        <f t="shared" si="119"/>
        <v>41609.889664351853</v>
      </c>
    </row>
    <row r="1899" spans="1:20" ht="48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>E1899/D1899</f>
        <v>1.0116833333333335</v>
      </c>
      <c r="P1899" s="7">
        <f>E1899/L1899</f>
        <v>97.904838709677421</v>
      </c>
      <c r="Q1899" t="str">
        <f t="shared" si="116"/>
        <v>film &amp; video</v>
      </c>
      <c r="R1899" t="str">
        <f t="shared" si="117"/>
        <v>documentary</v>
      </c>
      <c r="S1899" s="12">
        <f t="shared" si="118"/>
        <v>42047.128564814819</v>
      </c>
      <c r="T1899" s="12">
        <f t="shared" si="119"/>
        <v>42077.086898148147</v>
      </c>
    </row>
    <row r="1900" spans="1:20" ht="32" x14ac:dyDescent="0.2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>E1900/D1900</f>
        <v>1.0116666666666667</v>
      </c>
      <c r="P1900" s="7">
        <f>E1900/L1900</f>
        <v>126.45833333333333</v>
      </c>
      <c r="Q1900" t="str">
        <f t="shared" si="116"/>
        <v>theater</v>
      </c>
      <c r="R1900" t="str">
        <f t="shared" si="117"/>
        <v>plays</v>
      </c>
      <c r="S1900" s="12">
        <f t="shared" si="118"/>
        <v>42056.013124999998</v>
      </c>
      <c r="T1900" s="12">
        <f t="shared" si="119"/>
        <v>42075.166666666672</v>
      </c>
    </row>
    <row r="1901" spans="1:20" ht="48" x14ac:dyDescent="0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>E1901/D1901</f>
        <v>1.0116666666666667</v>
      </c>
      <c r="P1901" s="7">
        <f>E1901/L1901</f>
        <v>178.52941176470588</v>
      </c>
      <c r="Q1901" t="str">
        <f t="shared" si="116"/>
        <v>theater</v>
      </c>
      <c r="R1901" t="str">
        <f t="shared" si="117"/>
        <v>spaces</v>
      </c>
      <c r="S1901" s="12">
        <f t="shared" si="118"/>
        <v>42398.849259259259</v>
      </c>
      <c r="T1901" s="12">
        <f t="shared" si="119"/>
        <v>42430.249305555553</v>
      </c>
    </row>
    <row r="1902" spans="1:20" ht="48" x14ac:dyDescent="0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>E1902/D1902</f>
        <v>1.0116666666666667</v>
      </c>
      <c r="P1902" s="7">
        <f>E1902/L1902</f>
        <v>116.73076923076923</v>
      </c>
      <c r="Q1902" t="str">
        <f t="shared" si="116"/>
        <v>theater</v>
      </c>
      <c r="R1902" t="str">
        <f t="shared" si="117"/>
        <v>spaces</v>
      </c>
      <c r="S1902" s="12">
        <f t="shared" si="118"/>
        <v>42360.212025462963</v>
      </c>
      <c r="T1902" s="12">
        <f t="shared" si="119"/>
        <v>42390.212025462963</v>
      </c>
    </row>
    <row r="1903" spans="1:20" ht="48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>E1903/D1903</f>
        <v>1.0115151515151515</v>
      </c>
      <c r="P1903" s="7">
        <f>E1903/L1903</f>
        <v>45.108108108108105</v>
      </c>
      <c r="Q1903" t="str">
        <f t="shared" si="116"/>
        <v>theater</v>
      </c>
      <c r="R1903" t="str">
        <f t="shared" si="117"/>
        <v>plays</v>
      </c>
      <c r="S1903" s="12">
        <f t="shared" si="118"/>
        <v>42733.50136574074</v>
      </c>
      <c r="T1903" s="12">
        <f t="shared" si="119"/>
        <v>42753.50136574074</v>
      </c>
    </row>
    <row r="1904" spans="1:20" ht="48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>E1904/D1904</f>
        <v>1.0115000000000001</v>
      </c>
      <c r="P1904" s="7">
        <f>E1904/L1904</f>
        <v>103.21428571428571</v>
      </c>
      <c r="Q1904" t="str">
        <f t="shared" si="116"/>
        <v>theater</v>
      </c>
      <c r="R1904" t="str">
        <f t="shared" si="117"/>
        <v>plays</v>
      </c>
      <c r="S1904" s="12">
        <f t="shared" si="118"/>
        <v>42037.791238425925</v>
      </c>
      <c r="T1904" s="12">
        <f t="shared" si="119"/>
        <v>42067.791238425925</v>
      </c>
    </row>
    <row r="1905" spans="1:20" ht="48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>E1905/D1905</f>
        <v>1.0114333333333334</v>
      </c>
      <c r="P1905" s="7">
        <f>E1905/L1905</f>
        <v>123.34552845528455</v>
      </c>
      <c r="Q1905" t="str">
        <f t="shared" si="116"/>
        <v>food</v>
      </c>
      <c r="R1905" t="str">
        <f t="shared" si="117"/>
        <v>small batch</v>
      </c>
      <c r="S1905" s="12">
        <f t="shared" si="118"/>
        <v>41789.896805555552</v>
      </c>
      <c r="T1905" s="12">
        <f t="shared" si="119"/>
        <v>41819.896805555552</v>
      </c>
    </row>
    <row r="1906" spans="1:20" ht="48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>E1906/D1906</f>
        <v>1.0114285714285713</v>
      </c>
      <c r="P1906" s="7">
        <f>E1906/L1906</f>
        <v>51.304347826086953</v>
      </c>
      <c r="Q1906" t="str">
        <f t="shared" si="116"/>
        <v>music</v>
      </c>
      <c r="R1906" t="str">
        <f t="shared" si="117"/>
        <v>electronic music</v>
      </c>
      <c r="S1906" s="12">
        <f t="shared" si="118"/>
        <v>41452.060601851852</v>
      </c>
      <c r="T1906" s="12">
        <f t="shared" si="119"/>
        <v>41482.060601851852</v>
      </c>
    </row>
    <row r="1907" spans="1:20" ht="48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>E1907/D1907</f>
        <v>1.0113333333333334</v>
      </c>
      <c r="P1907" s="7">
        <f>E1907/L1907</f>
        <v>131.91304347826087</v>
      </c>
      <c r="Q1907" t="str">
        <f t="shared" si="116"/>
        <v>theater</v>
      </c>
      <c r="R1907" t="str">
        <f t="shared" si="117"/>
        <v>plays</v>
      </c>
      <c r="S1907" s="12">
        <f t="shared" si="118"/>
        <v>41862.864675925928</v>
      </c>
      <c r="T1907" s="12">
        <f t="shared" si="119"/>
        <v>41876.864675925928</v>
      </c>
    </row>
    <row r="1908" spans="1:20" ht="48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>E1908/D1908</f>
        <v>1.0111111111111111</v>
      </c>
      <c r="P1908" s="7">
        <f>E1908/L1908</f>
        <v>267.64705882352939</v>
      </c>
      <c r="Q1908" t="str">
        <f t="shared" si="116"/>
        <v>theater</v>
      </c>
      <c r="R1908" t="str">
        <f t="shared" si="117"/>
        <v>musical</v>
      </c>
      <c r="S1908" s="12">
        <f t="shared" si="118"/>
        <v>41771.814791666664</v>
      </c>
      <c r="T1908" s="12">
        <f t="shared" si="119"/>
        <v>41801.814791666664</v>
      </c>
    </row>
    <row r="1909" spans="1:20" ht="48" x14ac:dyDescent="0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>E1909/D1909</f>
        <v>1.0109999999999999</v>
      </c>
      <c r="P1909" s="7">
        <f>E1909/L1909</f>
        <v>168.5</v>
      </c>
      <c r="Q1909" t="str">
        <f t="shared" si="116"/>
        <v>photography</v>
      </c>
      <c r="R1909" t="str">
        <f t="shared" si="117"/>
        <v>photobooks</v>
      </c>
      <c r="S1909" s="12">
        <f t="shared" si="118"/>
        <v>42515.866446759261</v>
      </c>
      <c r="T1909" s="12">
        <f t="shared" si="119"/>
        <v>42530.866446759261</v>
      </c>
    </row>
    <row r="1910" spans="1:20" ht="48" x14ac:dyDescent="0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>E1910/D1910</f>
        <v>1.0109999999999999</v>
      </c>
      <c r="P1910" s="7">
        <f>E1910/L1910</f>
        <v>93.611111111111114</v>
      </c>
      <c r="Q1910" t="str">
        <f t="shared" si="116"/>
        <v>theater</v>
      </c>
      <c r="R1910" t="str">
        <f t="shared" si="117"/>
        <v>plays</v>
      </c>
      <c r="S1910" s="12">
        <f t="shared" si="118"/>
        <v>41806.395428240743</v>
      </c>
      <c r="T1910" s="12">
        <f t="shared" si="119"/>
        <v>41843.458333333336</v>
      </c>
    </row>
    <row r="1911" spans="1:20" ht="48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>E1911/D1911</f>
        <v>1.0106666666666666</v>
      </c>
      <c r="P1911" s="7">
        <f>E1911/L1911</f>
        <v>42.111111111111114</v>
      </c>
      <c r="Q1911" t="str">
        <f t="shared" si="116"/>
        <v>music</v>
      </c>
      <c r="R1911" t="str">
        <f t="shared" si="117"/>
        <v>rock</v>
      </c>
      <c r="S1911" s="12">
        <f t="shared" si="118"/>
        <v>41453.688530092593</v>
      </c>
      <c r="T1911" s="12">
        <f t="shared" si="119"/>
        <v>41513.688530092593</v>
      </c>
    </row>
    <row r="1912" spans="1:20" ht="48" x14ac:dyDescent="0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>E1912/D1912</f>
        <v>1.0105</v>
      </c>
      <c r="P1912" s="7">
        <f>E1912/L1912</f>
        <v>125.78838174273859</v>
      </c>
      <c r="Q1912" t="str">
        <f t="shared" si="116"/>
        <v>film &amp; video</v>
      </c>
      <c r="R1912" t="str">
        <f t="shared" si="117"/>
        <v>documentary</v>
      </c>
      <c r="S1912" s="12">
        <f t="shared" si="118"/>
        <v>41598.17597222222</v>
      </c>
      <c r="T1912" s="12">
        <f t="shared" si="119"/>
        <v>41630.208333333336</v>
      </c>
    </row>
    <row r="1913" spans="1:20" ht="48" x14ac:dyDescent="0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>E1913/D1913</f>
        <v>1.0105</v>
      </c>
      <c r="P1913" s="7">
        <f>E1913/L1913</f>
        <v>104.98701298701299</v>
      </c>
      <c r="Q1913" t="str">
        <f t="shared" si="116"/>
        <v>theater</v>
      </c>
      <c r="R1913" t="str">
        <f t="shared" si="117"/>
        <v>plays</v>
      </c>
      <c r="S1913" s="12">
        <f t="shared" si="118"/>
        <v>42053.732627314821</v>
      </c>
      <c r="T1913" s="12">
        <f t="shared" si="119"/>
        <v>42083.705555555556</v>
      </c>
    </row>
    <row r="1914" spans="1:20" ht="48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>E1914/D1914</f>
        <v>1.0103500000000001</v>
      </c>
      <c r="P1914" s="7">
        <f>E1914/L1914</f>
        <v>39.91506172839506</v>
      </c>
      <c r="Q1914" t="str">
        <f t="shared" si="116"/>
        <v>photography</v>
      </c>
      <c r="R1914" t="str">
        <f t="shared" si="117"/>
        <v>photobooks</v>
      </c>
      <c r="S1914" s="12">
        <f t="shared" si="118"/>
        <v>41809.385162037033</v>
      </c>
      <c r="T1914" s="12">
        <f t="shared" si="119"/>
        <v>41839.385162037033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>E1915/D1915</f>
        <v>1.0102</v>
      </c>
      <c r="P1915" s="7">
        <f>E1915/L1915</f>
        <v>41.743801652892564</v>
      </c>
      <c r="Q1915" t="str">
        <f t="shared" si="116"/>
        <v>technology</v>
      </c>
      <c r="R1915" t="str">
        <f t="shared" si="117"/>
        <v>hardware</v>
      </c>
      <c r="S1915" s="12">
        <f t="shared" si="118"/>
        <v>42303.617488425924</v>
      </c>
      <c r="T1915" s="12">
        <f t="shared" si="119"/>
        <v>42333.659155092595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>E1916/D1916</f>
        <v>1.010154</v>
      </c>
      <c r="P1916" s="7">
        <f>E1916/L1916</f>
        <v>55.502967032967035</v>
      </c>
      <c r="Q1916" t="str">
        <f t="shared" si="116"/>
        <v>theater</v>
      </c>
      <c r="R1916" t="str">
        <f t="shared" si="117"/>
        <v>musical</v>
      </c>
      <c r="S1916" s="12">
        <f t="shared" si="118"/>
        <v>41739.525300925925</v>
      </c>
      <c r="T1916" s="12">
        <f t="shared" si="119"/>
        <v>41764.525300925925</v>
      </c>
    </row>
    <row r="1917" spans="1:20" ht="48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>E1917/D1917</f>
        <v>1.0101333333333333</v>
      </c>
      <c r="P1917" s="7">
        <f>E1917/L1917</f>
        <v>270.57142857142856</v>
      </c>
      <c r="Q1917" t="str">
        <f t="shared" si="116"/>
        <v>technology</v>
      </c>
      <c r="R1917" t="str">
        <f t="shared" si="117"/>
        <v>space exploration</v>
      </c>
      <c r="S1917" s="12">
        <f t="shared" si="118"/>
        <v>41143.81821759259</v>
      </c>
      <c r="T1917" s="12">
        <f t="shared" si="119"/>
        <v>41173.81821759259</v>
      </c>
    </row>
    <row r="1918" spans="1:20" ht="48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>E1918/D1918</f>
        <v>1.0100533333333332</v>
      </c>
      <c r="P1918" s="7">
        <f>E1918/L1918</f>
        <v>38.848205128205123</v>
      </c>
      <c r="Q1918" t="str">
        <f t="shared" si="116"/>
        <v>music</v>
      </c>
      <c r="R1918" t="str">
        <f t="shared" si="117"/>
        <v>indie rock</v>
      </c>
      <c r="S1918" s="12">
        <f t="shared" si="118"/>
        <v>41022.645185185182</v>
      </c>
      <c r="T1918" s="12">
        <f t="shared" si="119"/>
        <v>41052.645185185182</v>
      </c>
    </row>
    <row r="1919" spans="1:20" ht="48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>E1919/D1919</f>
        <v>1.01004125</v>
      </c>
      <c r="P1919" s="7">
        <f>E1919/L1919</f>
        <v>87.829673913043479</v>
      </c>
      <c r="Q1919" t="str">
        <f t="shared" si="116"/>
        <v>music</v>
      </c>
      <c r="R1919" t="str">
        <f t="shared" si="117"/>
        <v>rock</v>
      </c>
      <c r="S1919" s="12">
        <f t="shared" si="118"/>
        <v>40536.111550925925</v>
      </c>
      <c r="T1919" s="12">
        <f t="shared" si="119"/>
        <v>40626.069884259261</v>
      </c>
    </row>
    <row r="1920" spans="1:20" ht="48" x14ac:dyDescent="0.2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>E1920/D1920</f>
        <v>1.01</v>
      </c>
      <c r="P1920" s="7">
        <f>E1920/L1920</f>
        <v>194.23076923076923</v>
      </c>
      <c r="Q1920" t="str">
        <f t="shared" si="116"/>
        <v>film &amp; video</v>
      </c>
      <c r="R1920" t="str">
        <f t="shared" si="117"/>
        <v>television</v>
      </c>
      <c r="S1920" s="12">
        <f t="shared" si="118"/>
        <v>42333.713206018518</v>
      </c>
      <c r="T1920" s="12">
        <f t="shared" si="119"/>
        <v>42363.713206018518</v>
      </c>
    </row>
    <row r="1921" spans="1:20" ht="48" x14ac:dyDescent="0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>E1921/D1921</f>
        <v>1.01</v>
      </c>
      <c r="P1921" s="7">
        <f>E1921/L1921</f>
        <v>65.161290322580641</v>
      </c>
      <c r="Q1921" t="str">
        <f t="shared" si="116"/>
        <v>theater</v>
      </c>
      <c r="R1921" t="str">
        <f t="shared" si="117"/>
        <v>plays</v>
      </c>
      <c r="S1921" s="12">
        <f t="shared" si="118"/>
        <v>42712.23474537037</v>
      </c>
      <c r="T1921" s="12">
        <f t="shared" si="119"/>
        <v>42735.707638888889</v>
      </c>
    </row>
    <row r="1922" spans="1:20" ht="16" x14ac:dyDescent="0.2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>E1922/D1922</f>
        <v>1.01</v>
      </c>
      <c r="P1922" s="7">
        <f>E1922/L1922</f>
        <v>53.157894736842103</v>
      </c>
      <c r="Q1922" t="str">
        <f t="shared" si="116"/>
        <v>music</v>
      </c>
      <c r="R1922" t="str">
        <f t="shared" si="117"/>
        <v>rock</v>
      </c>
      <c r="S1922" s="12">
        <f t="shared" si="118"/>
        <v>41657.923807870371</v>
      </c>
      <c r="T1922" s="12">
        <f t="shared" si="119"/>
        <v>41687.923807870371</v>
      </c>
    </row>
    <row r="1923" spans="1:20" ht="64" x14ac:dyDescent="0.2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>E1923/D1923</f>
        <v>1.01</v>
      </c>
      <c r="P1923" s="7">
        <f>E1923/L1923</f>
        <v>33.990384615384613</v>
      </c>
      <c r="Q1923" t="str">
        <f t="shared" ref="Q1923:Q1986" si="120">LEFT(N1923, SEARCH("/",N1923)-1)</f>
        <v>theater</v>
      </c>
      <c r="R1923" t="str">
        <f t="shared" ref="R1923:R1986" si="121">RIGHT(N1923,LEN(N1923)-SEARCH("/",N1923,1))</f>
        <v>plays</v>
      </c>
      <c r="S1923" s="12">
        <f t="shared" ref="S1923:S1986" si="122">(((J1923/60)/60)/24)+DATE(1970,1,1)</f>
        <v>40478.263923611114</v>
      </c>
      <c r="T1923" s="12">
        <f t="shared" ref="T1923:T1986" si="123">(((I1923/60)/60)/24)+DATE(1970,1,1)</f>
        <v>40568.166666666664</v>
      </c>
    </row>
    <row r="1924" spans="1:20" ht="32" x14ac:dyDescent="0.2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>E1924/D1924</f>
        <v>1.01</v>
      </c>
      <c r="P1924" s="7">
        <f>E1924/L1924</f>
        <v>98.536585365853654</v>
      </c>
      <c r="Q1924" t="str">
        <f t="shared" si="120"/>
        <v>theater</v>
      </c>
      <c r="R1924" t="str">
        <f t="shared" si="121"/>
        <v>plays</v>
      </c>
      <c r="S1924" s="12">
        <f t="shared" si="122"/>
        <v>41829.788252314815</v>
      </c>
      <c r="T1924" s="12">
        <f t="shared" si="123"/>
        <v>41839.208333333336</v>
      </c>
    </row>
    <row r="1925" spans="1:20" ht="48" x14ac:dyDescent="0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>E1925/D1925</f>
        <v>1.01</v>
      </c>
      <c r="P1925" s="7">
        <f>E1925/L1925</f>
        <v>66.44736842105263</v>
      </c>
      <c r="Q1925" t="str">
        <f t="shared" si="120"/>
        <v>theater</v>
      </c>
      <c r="R1925" t="str">
        <f t="shared" si="121"/>
        <v>plays</v>
      </c>
      <c r="S1925" s="12">
        <f t="shared" si="122"/>
        <v>42513.045798611114</v>
      </c>
      <c r="T1925" s="12">
        <f t="shared" si="123"/>
        <v>42543.045798611114</v>
      </c>
    </row>
    <row r="1926" spans="1:20" ht="48" x14ac:dyDescent="0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>E1926/D1926</f>
        <v>1.01</v>
      </c>
      <c r="P1926" s="7">
        <f>E1926/L1926</f>
        <v>96.19047619047619</v>
      </c>
      <c r="Q1926" t="str">
        <f t="shared" si="120"/>
        <v>theater</v>
      </c>
      <c r="R1926" t="str">
        <f t="shared" si="121"/>
        <v>plays</v>
      </c>
      <c r="S1926" s="12">
        <f t="shared" si="122"/>
        <v>41822.417939814812</v>
      </c>
      <c r="T1926" s="12">
        <f t="shared" si="123"/>
        <v>41852.417939814812</v>
      </c>
    </row>
    <row r="1927" spans="1:20" ht="48" x14ac:dyDescent="0.2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>E1927/D1927</f>
        <v>1.01</v>
      </c>
      <c r="P1927" s="7">
        <f>E1927/L1927</f>
        <v>84.166666666666671</v>
      </c>
      <c r="Q1927" t="str">
        <f t="shared" si="120"/>
        <v>theater</v>
      </c>
      <c r="R1927" t="str">
        <f t="shared" si="121"/>
        <v>plays</v>
      </c>
      <c r="S1927" s="12">
        <f t="shared" si="122"/>
        <v>42205.710879629631</v>
      </c>
      <c r="T1927" s="12">
        <f t="shared" si="123"/>
        <v>42235.710879629631</v>
      </c>
    </row>
    <row r="1928" spans="1:20" ht="16" x14ac:dyDescent="0.2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>E1928/D1928</f>
        <v>1.01</v>
      </c>
      <c r="P1928" s="7">
        <f>E1928/L1928</f>
        <v>64.468085106382972</v>
      </c>
      <c r="Q1928" t="str">
        <f t="shared" si="120"/>
        <v>theater</v>
      </c>
      <c r="R1928" t="str">
        <f t="shared" si="121"/>
        <v>plays</v>
      </c>
      <c r="S1928" s="12">
        <f t="shared" si="122"/>
        <v>42053.671666666662</v>
      </c>
      <c r="T1928" s="12">
        <f t="shared" si="123"/>
        <v>42083.630000000005</v>
      </c>
    </row>
    <row r="1929" spans="1:20" ht="48" x14ac:dyDescent="0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>E1929/D1929</f>
        <v>1.01</v>
      </c>
      <c r="P1929" s="7">
        <f>E1929/L1929</f>
        <v>51.794871794871796</v>
      </c>
      <c r="Q1929" t="str">
        <f t="shared" si="120"/>
        <v>theater</v>
      </c>
      <c r="R1929" t="str">
        <f t="shared" si="121"/>
        <v>plays</v>
      </c>
      <c r="S1929" s="12">
        <f t="shared" si="122"/>
        <v>42541.501516203702</v>
      </c>
      <c r="T1929" s="12">
        <f t="shared" si="123"/>
        <v>42571.501516203702</v>
      </c>
    </row>
    <row r="1930" spans="1:20" ht="48" x14ac:dyDescent="0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>E1930/D1930</f>
        <v>1.01</v>
      </c>
      <c r="P1930" s="7">
        <f>E1930/L1930</f>
        <v>36.071428571428569</v>
      </c>
      <c r="Q1930" t="str">
        <f t="shared" si="120"/>
        <v>theater</v>
      </c>
      <c r="R1930" t="str">
        <f t="shared" si="121"/>
        <v>plays</v>
      </c>
      <c r="S1930" s="12">
        <f t="shared" si="122"/>
        <v>42128.627893518518</v>
      </c>
      <c r="T1930" s="12">
        <f t="shared" si="123"/>
        <v>42158.627893518518</v>
      </c>
    </row>
    <row r="1931" spans="1:20" ht="48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>E1931/D1931</f>
        <v>1.0095190476190474</v>
      </c>
      <c r="P1931" s="7">
        <f>E1931/L1931</f>
        <v>78.518148148148143</v>
      </c>
      <c r="Q1931" t="str">
        <f t="shared" si="120"/>
        <v>theater</v>
      </c>
      <c r="R1931" t="str">
        <f t="shared" si="121"/>
        <v>plays</v>
      </c>
      <c r="S1931" s="12">
        <f t="shared" si="122"/>
        <v>42497.275706018518</v>
      </c>
      <c r="T1931" s="12">
        <f t="shared" si="123"/>
        <v>42535.904861111107</v>
      </c>
    </row>
    <row r="1932" spans="1:20" ht="32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>E1932/D1932</f>
        <v>1.0093333333333334</v>
      </c>
      <c r="P1932" s="7">
        <f>E1932/L1932</f>
        <v>147.70731707317074</v>
      </c>
      <c r="Q1932" t="str">
        <f t="shared" si="120"/>
        <v>film &amp; video</v>
      </c>
      <c r="R1932" t="str">
        <f t="shared" si="121"/>
        <v>television</v>
      </c>
      <c r="S1932" s="12">
        <f t="shared" si="122"/>
        <v>41808.02648148148</v>
      </c>
      <c r="T1932" s="12">
        <f t="shared" si="123"/>
        <v>41833.582638888889</v>
      </c>
    </row>
    <row r="1933" spans="1:20" ht="16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>E1933/D1933</f>
        <v>1.009304</v>
      </c>
      <c r="P1933" s="7">
        <f>E1933/L1933</f>
        <v>109.70695652173914</v>
      </c>
      <c r="Q1933" t="str">
        <f t="shared" si="120"/>
        <v>music</v>
      </c>
      <c r="R1933" t="str">
        <f t="shared" si="121"/>
        <v>rock</v>
      </c>
      <c r="S1933" s="12">
        <f t="shared" si="122"/>
        <v>41524.056921296295</v>
      </c>
      <c r="T1933" s="12">
        <f t="shared" si="123"/>
        <v>41554.056921296295</v>
      </c>
    </row>
    <row r="1934" spans="1:20" ht="32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>E1934/D1934</f>
        <v>1.00925</v>
      </c>
      <c r="P1934" s="7">
        <f>E1934/L1934</f>
        <v>45.875</v>
      </c>
      <c r="Q1934" t="str">
        <f t="shared" si="120"/>
        <v>music</v>
      </c>
      <c r="R1934" t="str">
        <f t="shared" si="121"/>
        <v>rock</v>
      </c>
      <c r="S1934" s="12">
        <f t="shared" si="122"/>
        <v>41774.737060185187</v>
      </c>
      <c r="T1934" s="12">
        <f t="shared" si="123"/>
        <v>41807.737060185187</v>
      </c>
    </row>
    <row r="1935" spans="1:20" ht="48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>E1935/D1935</f>
        <v>1.0092000000000001</v>
      </c>
      <c r="P1935" s="7">
        <f>E1935/L1935</f>
        <v>162.7741935483871</v>
      </c>
      <c r="Q1935" t="str">
        <f t="shared" si="120"/>
        <v>theater</v>
      </c>
      <c r="R1935" t="str">
        <f t="shared" si="121"/>
        <v>musical</v>
      </c>
      <c r="S1935" s="12">
        <f t="shared" si="122"/>
        <v>42101.584074074075</v>
      </c>
      <c r="T1935" s="12">
        <f t="shared" si="123"/>
        <v>42131.584074074075</v>
      </c>
    </row>
    <row r="1936" spans="1:20" ht="48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>E1936/D1936</f>
        <v>1.0090416666666666</v>
      </c>
      <c r="P1936" s="7">
        <f>E1936/L1936</f>
        <v>526.45652173913038</v>
      </c>
      <c r="Q1936" t="str">
        <f t="shared" si="120"/>
        <v>music</v>
      </c>
      <c r="R1936" t="str">
        <f t="shared" si="121"/>
        <v>indie rock</v>
      </c>
      <c r="S1936" s="12">
        <f t="shared" si="122"/>
        <v>41136.777812500004</v>
      </c>
      <c r="T1936" s="12">
        <f t="shared" si="123"/>
        <v>41184.777812500004</v>
      </c>
    </row>
    <row r="1937" spans="1:20" ht="48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>E1937/D1937</f>
        <v>1.009027027027027</v>
      </c>
      <c r="P1937" s="7">
        <f>E1937/L1937</f>
        <v>90.616504854368927</v>
      </c>
      <c r="Q1937" t="str">
        <f t="shared" si="120"/>
        <v>film &amp; video</v>
      </c>
      <c r="R1937" t="str">
        <f t="shared" si="121"/>
        <v>documentary</v>
      </c>
      <c r="S1937" s="12">
        <f t="shared" si="122"/>
        <v>40763.717256944445</v>
      </c>
      <c r="T1937" s="12">
        <f t="shared" si="123"/>
        <v>40794.125</v>
      </c>
    </row>
    <row r="1938" spans="1:20" ht="48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>E1938/D1938</f>
        <v>1.008955223880597</v>
      </c>
      <c r="P1938" s="7">
        <f>E1938/L1938</f>
        <v>41.728395061728392</v>
      </c>
      <c r="Q1938" t="str">
        <f t="shared" si="120"/>
        <v>music</v>
      </c>
      <c r="R1938" t="str">
        <f t="shared" si="121"/>
        <v>indie rock</v>
      </c>
      <c r="S1938" s="12">
        <f t="shared" si="122"/>
        <v>41067.949212962965</v>
      </c>
      <c r="T1938" s="12">
        <f t="shared" si="123"/>
        <v>41100.991666666669</v>
      </c>
    </row>
    <row r="1939" spans="1:20" ht="48" x14ac:dyDescent="0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>E1939/D1939</f>
        <v>1.0088571428571429</v>
      </c>
      <c r="P1939" s="7">
        <f>E1939/L1939</f>
        <v>90.538461538461533</v>
      </c>
      <c r="Q1939" t="str">
        <f t="shared" si="120"/>
        <v>theater</v>
      </c>
      <c r="R1939" t="str">
        <f t="shared" si="121"/>
        <v>musical</v>
      </c>
      <c r="S1939" s="12">
        <f t="shared" si="122"/>
        <v>42553.583425925928</v>
      </c>
      <c r="T1939" s="12">
        <f t="shared" si="123"/>
        <v>42611.708333333328</v>
      </c>
    </row>
    <row r="1940" spans="1:20" ht="64" x14ac:dyDescent="0.2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>E1940/D1940</f>
        <v>1.0088571428571429</v>
      </c>
      <c r="P1940" s="7">
        <f>E1940/L1940</f>
        <v>46.768211920529801</v>
      </c>
      <c r="Q1940" t="str">
        <f t="shared" si="120"/>
        <v>theater</v>
      </c>
      <c r="R1940" t="str">
        <f t="shared" si="121"/>
        <v>plays</v>
      </c>
      <c r="S1940" s="12">
        <f t="shared" si="122"/>
        <v>40883.949317129627</v>
      </c>
      <c r="T1940" s="12">
        <f t="shared" si="123"/>
        <v>40939.708333333336</v>
      </c>
    </row>
    <row r="1941" spans="1:20" ht="48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>E1941/D1941</f>
        <v>1.00880375</v>
      </c>
      <c r="P1941" s="7">
        <f>E1941/L1941</f>
        <v>116.96275362318841</v>
      </c>
      <c r="Q1941" t="str">
        <f t="shared" si="120"/>
        <v>music</v>
      </c>
      <c r="R1941" t="str">
        <f t="shared" si="121"/>
        <v>indie rock</v>
      </c>
      <c r="S1941" s="12">
        <f t="shared" si="122"/>
        <v>41591.964537037034</v>
      </c>
      <c r="T1941" s="12">
        <f t="shared" si="123"/>
        <v>41640.964537037034</v>
      </c>
    </row>
    <row r="1942" spans="1:20" ht="48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>E1942/D1942</f>
        <v>1.0087999999999999</v>
      </c>
      <c r="P1942" s="7">
        <f>E1942/L1942</f>
        <v>162.70967741935485</v>
      </c>
      <c r="Q1942" t="str">
        <f t="shared" si="120"/>
        <v>theater</v>
      </c>
      <c r="R1942" t="str">
        <f t="shared" si="121"/>
        <v>spaces</v>
      </c>
      <c r="S1942" s="12">
        <f t="shared" si="122"/>
        <v>42564.95380787037</v>
      </c>
      <c r="T1942" s="12">
        <f t="shared" si="123"/>
        <v>42609.95380787037</v>
      </c>
    </row>
    <row r="1943" spans="1:20" ht="48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>E1943/D1943</f>
        <v>1.00875</v>
      </c>
      <c r="P1943" s="7">
        <f>E1943/L1943</f>
        <v>72.053571428571431</v>
      </c>
      <c r="Q1943" t="str">
        <f t="shared" si="120"/>
        <v>theater</v>
      </c>
      <c r="R1943" t="str">
        <f t="shared" si="121"/>
        <v>plays</v>
      </c>
      <c r="S1943" s="12">
        <f t="shared" si="122"/>
        <v>41752.83457175926</v>
      </c>
      <c r="T1943" s="12">
        <f t="shared" si="123"/>
        <v>41782.83457175926</v>
      </c>
    </row>
    <row r="1944" spans="1:20" ht="48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>E1944/D1944</f>
        <v>1.0086153846153847</v>
      </c>
      <c r="P1944" s="7">
        <f>E1944/L1944</f>
        <v>211.48387096774192</v>
      </c>
      <c r="Q1944" t="str">
        <f t="shared" si="120"/>
        <v>photography</v>
      </c>
      <c r="R1944" t="str">
        <f t="shared" si="121"/>
        <v>photobooks</v>
      </c>
      <c r="S1944" s="12">
        <f t="shared" si="122"/>
        <v>42138.506377314814</v>
      </c>
      <c r="T1944" s="12">
        <f t="shared" si="123"/>
        <v>42168.506377314814</v>
      </c>
    </row>
    <row r="1945" spans="1:20" ht="48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>E1945/D1945</f>
        <v>1.0085714285714287</v>
      </c>
      <c r="P1945" s="7">
        <f>E1945/L1945</f>
        <v>88.25</v>
      </c>
      <c r="Q1945" t="str">
        <f t="shared" si="120"/>
        <v>theater</v>
      </c>
      <c r="R1945" t="str">
        <f t="shared" si="121"/>
        <v>plays</v>
      </c>
      <c r="S1945" s="12">
        <f t="shared" si="122"/>
        <v>41820.62809027778</v>
      </c>
      <c r="T1945" s="12">
        <f t="shared" si="123"/>
        <v>41841.165972222225</v>
      </c>
    </row>
    <row r="1946" spans="1:20" ht="48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>E1946/D1946</f>
        <v>1.0085533333333332</v>
      </c>
      <c r="P1946" s="7">
        <f>E1946/L1946</f>
        <v>63.03458333333333</v>
      </c>
      <c r="Q1946" t="str">
        <f t="shared" si="120"/>
        <v>music</v>
      </c>
      <c r="R1946" t="str">
        <f t="shared" si="121"/>
        <v>rock</v>
      </c>
      <c r="S1946" s="12">
        <f t="shared" si="122"/>
        <v>40978.125046296293</v>
      </c>
      <c r="T1946" s="12">
        <f t="shared" si="123"/>
        <v>41038.083379629628</v>
      </c>
    </row>
    <row r="1947" spans="1:20" ht="48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>E1947/D1947</f>
        <v>1.0085</v>
      </c>
      <c r="P1947" s="7">
        <f>E1947/L1947</f>
        <v>63.829113924050631</v>
      </c>
      <c r="Q1947" t="str">
        <f t="shared" si="120"/>
        <v>theater</v>
      </c>
      <c r="R1947" t="str">
        <f t="shared" si="121"/>
        <v>plays</v>
      </c>
      <c r="S1947" s="12">
        <f t="shared" si="122"/>
        <v>42753.205625000002</v>
      </c>
      <c r="T1947" s="12">
        <f t="shared" si="123"/>
        <v>42783.670138888891</v>
      </c>
    </row>
    <row r="1948" spans="1:20" ht="48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>E1948/D1948</f>
        <v>1.0084615384615385</v>
      </c>
      <c r="P1948" s="7">
        <f>E1948/L1948</f>
        <v>43.7</v>
      </c>
      <c r="Q1948" t="str">
        <f t="shared" si="120"/>
        <v>music</v>
      </c>
      <c r="R1948" t="str">
        <f t="shared" si="121"/>
        <v>classical music</v>
      </c>
      <c r="S1948" s="12">
        <f t="shared" si="122"/>
        <v>42228.634328703702</v>
      </c>
      <c r="T1948" s="12">
        <f t="shared" si="123"/>
        <v>42285.165972222225</v>
      </c>
    </row>
    <row r="1949" spans="1:20" ht="48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>E1949/D1949</f>
        <v>1.0084571428571429</v>
      </c>
      <c r="P1949" s="7">
        <f>E1949/L1949</f>
        <v>271.50769230769231</v>
      </c>
      <c r="Q1949" t="str">
        <f t="shared" si="120"/>
        <v>food</v>
      </c>
      <c r="R1949" t="str">
        <f t="shared" si="121"/>
        <v>small batch</v>
      </c>
      <c r="S1949" s="12">
        <f t="shared" si="122"/>
        <v>42770.201481481476</v>
      </c>
      <c r="T1949" s="12">
        <f t="shared" si="123"/>
        <v>42805.201481481476</v>
      </c>
    </row>
    <row r="1950" spans="1:20" ht="32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>E1950/D1950</f>
        <v>1.0084</v>
      </c>
      <c r="P1950" s="7">
        <f>E1950/L1950</f>
        <v>256.37288135593218</v>
      </c>
      <c r="Q1950" t="str">
        <f t="shared" si="120"/>
        <v>theater</v>
      </c>
      <c r="R1950" t="str">
        <f t="shared" si="121"/>
        <v>plays</v>
      </c>
      <c r="S1950" s="12">
        <f t="shared" si="122"/>
        <v>42772.833379629628</v>
      </c>
      <c r="T1950" s="12">
        <f t="shared" si="123"/>
        <v>42806.875</v>
      </c>
    </row>
    <row r="1951" spans="1:20" ht="48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>E1951/D1951</f>
        <v>1.00824</v>
      </c>
      <c r="P1951" s="7">
        <f>E1951/L1951</f>
        <v>1008.24</v>
      </c>
      <c r="Q1951" t="str">
        <f t="shared" si="120"/>
        <v>theater</v>
      </c>
      <c r="R1951" t="str">
        <f t="shared" si="121"/>
        <v>plays</v>
      </c>
      <c r="S1951" s="12">
        <f t="shared" si="122"/>
        <v>42116.710752314815</v>
      </c>
      <c r="T1951" s="12">
        <f t="shared" si="123"/>
        <v>42146.710752314815</v>
      </c>
    </row>
    <row r="1952" spans="1:20" ht="48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>E1952/D1952</f>
        <v>1.0082</v>
      </c>
      <c r="P1952" s="7">
        <f>E1952/L1952</f>
        <v>88.438596491228068</v>
      </c>
      <c r="Q1952" t="str">
        <f t="shared" si="120"/>
        <v>music</v>
      </c>
      <c r="R1952" t="str">
        <f t="shared" si="121"/>
        <v>classical music</v>
      </c>
      <c r="S1952" s="12">
        <f t="shared" si="122"/>
        <v>41068.520474537036</v>
      </c>
      <c r="T1952" s="12">
        <f t="shared" si="123"/>
        <v>41098.520474537036</v>
      </c>
    </row>
    <row r="1953" spans="1:20" ht="32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>E1953/D1953</f>
        <v>1.0080333333333333</v>
      </c>
      <c r="P1953" s="7">
        <f>E1953/L1953</f>
        <v>95.699367088607602</v>
      </c>
      <c r="Q1953" t="str">
        <f t="shared" si="120"/>
        <v>film &amp; video</v>
      </c>
      <c r="R1953" t="str">
        <f t="shared" si="121"/>
        <v>documentary</v>
      </c>
      <c r="S1953" s="12">
        <f t="shared" si="122"/>
        <v>41589.676886574074</v>
      </c>
      <c r="T1953" s="12">
        <f t="shared" si="123"/>
        <v>41619.676886574074</v>
      </c>
    </row>
    <row r="1954" spans="1:20" ht="48" x14ac:dyDescent="0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>E1954/D1954</f>
        <v>1.008</v>
      </c>
      <c r="P1954" s="7">
        <f>E1954/L1954</f>
        <v>35.492957746478872</v>
      </c>
      <c r="Q1954" t="str">
        <f t="shared" si="120"/>
        <v>theater</v>
      </c>
      <c r="R1954" t="str">
        <f t="shared" si="121"/>
        <v>plays</v>
      </c>
      <c r="S1954" s="12">
        <f t="shared" si="122"/>
        <v>42144.041851851856</v>
      </c>
      <c r="T1954" s="12">
        <f t="shared" si="123"/>
        <v>42174.041851851856</v>
      </c>
    </row>
    <row r="1955" spans="1:20" ht="48" x14ac:dyDescent="0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>E1955/D1955</f>
        <v>1.008</v>
      </c>
      <c r="P1955" s="7">
        <f>E1955/L1955</f>
        <v>63</v>
      </c>
      <c r="Q1955" t="str">
        <f t="shared" si="120"/>
        <v>theater</v>
      </c>
      <c r="R1955" t="str">
        <f t="shared" si="121"/>
        <v>plays</v>
      </c>
      <c r="S1955" s="12">
        <f t="shared" si="122"/>
        <v>41897.602037037039</v>
      </c>
      <c r="T1955" s="12">
        <f t="shared" si="123"/>
        <v>41927.602037037039</v>
      </c>
    </row>
    <row r="1956" spans="1:20" ht="48" x14ac:dyDescent="0.2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>E1956/D1956</f>
        <v>1.008</v>
      </c>
      <c r="P1956" s="7">
        <f>E1956/L1956</f>
        <v>114.54545454545455</v>
      </c>
      <c r="Q1956" t="str">
        <f t="shared" si="120"/>
        <v>theater</v>
      </c>
      <c r="R1956" t="str">
        <f t="shared" si="121"/>
        <v>plays</v>
      </c>
      <c r="S1956" s="12">
        <f t="shared" si="122"/>
        <v>41927.936157407406</v>
      </c>
      <c r="T1956" s="12">
        <f t="shared" si="123"/>
        <v>41948.977824074071</v>
      </c>
    </row>
    <row r="1957" spans="1:20" ht="32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>E1957/D1957</f>
        <v>1.0079166666666666</v>
      </c>
      <c r="P1957" s="7">
        <f>E1957/L1957</f>
        <v>60.475000000000001</v>
      </c>
      <c r="Q1957" t="str">
        <f t="shared" si="120"/>
        <v>theater</v>
      </c>
      <c r="R1957" t="str">
        <f t="shared" si="121"/>
        <v>plays</v>
      </c>
      <c r="S1957" s="12">
        <f t="shared" si="122"/>
        <v>42068.888391203705</v>
      </c>
      <c r="T1957" s="12">
        <f t="shared" si="123"/>
        <v>42098.846724537041</v>
      </c>
    </row>
    <row r="1958" spans="1:20" ht="48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>E1958/D1958</f>
        <v>1.0078823529411765</v>
      </c>
      <c r="P1958" s="7">
        <f>E1958/L1958</f>
        <v>125.98529411764706</v>
      </c>
      <c r="Q1958" t="str">
        <f t="shared" si="120"/>
        <v>food</v>
      </c>
      <c r="R1958" t="str">
        <f t="shared" si="121"/>
        <v>small batch</v>
      </c>
      <c r="S1958" s="12">
        <f t="shared" si="122"/>
        <v>42704.187118055561</v>
      </c>
      <c r="T1958" s="12">
        <f t="shared" si="123"/>
        <v>42738.178472222222</v>
      </c>
    </row>
    <row r="1959" spans="1:20" ht="32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>E1959/D1959</f>
        <v>1.0078754285714286</v>
      </c>
      <c r="P1959" s="7">
        <f>E1959/L1959</f>
        <v>131.13620817843866</v>
      </c>
      <c r="Q1959" t="str">
        <f t="shared" si="120"/>
        <v>theater</v>
      </c>
      <c r="R1959" t="str">
        <f t="shared" si="121"/>
        <v>plays</v>
      </c>
      <c r="S1959" s="12">
        <f t="shared" si="122"/>
        <v>42252.474351851852</v>
      </c>
      <c r="T1959" s="12">
        <f t="shared" si="123"/>
        <v>42276.165972222225</v>
      </c>
    </row>
    <row r="1960" spans="1:20" ht="48" x14ac:dyDescent="0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>E1960/D1960</f>
        <v>1.0075000000000001</v>
      </c>
      <c r="P1960" s="7">
        <f>E1960/L1960</f>
        <v>100.75</v>
      </c>
      <c r="Q1960" t="str">
        <f t="shared" si="120"/>
        <v>music</v>
      </c>
      <c r="R1960" t="str">
        <f t="shared" si="121"/>
        <v>pop</v>
      </c>
      <c r="S1960" s="12">
        <f t="shared" si="122"/>
        <v>40625.900694444441</v>
      </c>
      <c r="T1960" s="12">
        <f t="shared" si="123"/>
        <v>40659.290972222225</v>
      </c>
    </row>
    <row r="1961" spans="1:20" ht="48" x14ac:dyDescent="0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>E1961/D1961</f>
        <v>1.0075000000000001</v>
      </c>
      <c r="P1961" s="7">
        <f>E1961/L1961</f>
        <v>91.590909090909093</v>
      </c>
      <c r="Q1961" t="str">
        <f t="shared" si="120"/>
        <v>music</v>
      </c>
      <c r="R1961" t="str">
        <f t="shared" si="121"/>
        <v>indie rock</v>
      </c>
      <c r="S1961" s="12">
        <f t="shared" si="122"/>
        <v>41107.130150462966</v>
      </c>
      <c r="T1961" s="12">
        <f t="shared" si="123"/>
        <v>41137.130150462966</v>
      </c>
    </row>
    <row r="1962" spans="1:20" ht="32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>E1962/D1962</f>
        <v>1.0075000000000001</v>
      </c>
      <c r="P1962" s="7">
        <f>E1962/L1962</f>
        <v>95.952380952380949</v>
      </c>
      <c r="Q1962" t="str">
        <f t="shared" si="120"/>
        <v>theater</v>
      </c>
      <c r="R1962" t="str">
        <f t="shared" si="121"/>
        <v>plays</v>
      </c>
      <c r="S1962" s="12">
        <f t="shared" si="122"/>
        <v>42227.824212962965</v>
      </c>
      <c r="T1962" s="12">
        <f t="shared" si="123"/>
        <v>42253.57430555555</v>
      </c>
    </row>
    <row r="1963" spans="1:20" ht="48" x14ac:dyDescent="0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>E1963/D1963</f>
        <v>1.0075000000000001</v>
      </c>
      <c r="P1963" s="7">
        <f>E1963/L1963</f>
        <v>310</v>
      </c>
      <c r="Q1963" t="str">
        <f t="shared" si="120"/>
        <v>theater</v>
      </c>
      <c r="R1963" t="str">
        <f t="shared" si="121"/>
        <v>plays</v>
      </c>
      <c r="S1963" s="12">
        <f t="shared" si="122"/>
        <v>42102.866307870368</v>
      </c>
      <c r="T1963" s="12">
        <f t="shared" si="123"/>
        <v>42133.866307870368</v>
      </c>
    </row>
    <row r="1964" spans="1:20" ht="48" x14ac:dyDescent="0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>E1964/D1964</f>
        <v>1.0075000000000001</v>
      </c>
      <c r="P1964" s="7">
        <f>E1964/L1964</f>
        <v>61.060606060606062</v>
      </c>
      <c r="Q1964" t="str">
        <f t="shared" si="120"/>
        <v>theater</v>
      </c>
      <c r="R1964" t="str">
        <f t="shared" si="121"/>
        <v>plays</v>
      </c>
      <c r="S1964" s="12">
        <f t="shared" si="122"/>
        <v>42632.348310185189</v>
      </c>
      <c r="T1964" s="12">
        <f t="shared" si="123"/>
        <v>42663.204861111109</v>
      </c>
    </row>
    <row r="1965" spans="1:20" ht="48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>E1965/D1965</f>
        <v>1.0074285714285713</v>
      </c>
      <c r="P1965" s="7">
        <f>E1965/L1965</f>
        <v>76.652173913043484</v>
      </c>
      <c r="Q1965" t="str">
        <f t="shared" si="120"/>
        <v>theater</v>
      </c>
      <c r="R1965" t="str">
        <f t="shared" si="121"/>
        <v>plays</v>
      </c>
      <c r="S1965" s="12">
        <f t="shared" si="122"/>
        <v>42559.431203703702</v>
      </c>
      <c r="T1965" s="12">
        <f t="shared" si="123"/>
        <v>42583.957638888889</v>
      </c>
    </row>
    <row r="1966" spans="1:20" ht="48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>E1966/D1966</f>
        <v>1.0073333333333334</v>
      </c>
      <c r="P1966" s="7">
        <f>E1966/L1966</f>
        <v>215.85714285714286</v>
      </c>
      <c r="Q1966" t="str">
        <f t="shared" si="120"/>
        <v>film &amp; video</v>
      </c>
      <c r="R1966" t="str">
        <f t="shared" si="121"/>
        <v>documentary</v>
      </c>
      <c r="S1966" s="12">
        <f t="shared" si="122"/>
        <v>40924.650868055556</v>
      </c>
      <c r="T1966" s="12">
        <f t="shared" si="123"/>
        <v>40954.650868055556</v>
      </c>
    </row>
    <row r="1967" spans="1:20" ht="48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>E1967/D1967</f>
        <v>1.007161125319693</v>
      </c>
      <c r="P1967" s="7">
        <f>E1967/L1967</f>
        <v>53.945205479452056</v>
      </c>
      <c r="Q1967" t="str">
        <f t="shared" si="120"/>
        <v>theater</v>
      </c>
      <c r="R1967" t="str">
        <f t="shared" si="121"/>
        <v>spaces</v>
      </c>
      <c r="S1967" s="12">
        <f t="shared" si="122"/>
        <v>41780.745254629634</v>
      </c>
      <c r="T1967" s="12">
        <f t="shared" si="123"/>
        <v>41810.917361111111</v>
      </c>
    </row>
    <row r="1968" spans="1:20" ht="48" x14ac:dyDescent="0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>E1968/D1968</f>
        <v>1.0071428571428571</v>
      </c>
      <c r="P1968" s="7">
        <f>E1968/L1968</f>
        <v>103.17073170731707</v>
      </c>
      <c r="Q1968" t="str">
        <f t="shared" si="120"/>
        <v>theater</v>
      </c>
      <c r="R1968" t="str">
        <f t="shared" si="121"/>
        <v>spaces</v>
      </c>
      <c r="S1968" s="12">
        <f t="shared" si="122"/>
        <v>42163.29833333334</v>
      </c>
      <c r="T1968" s="12">
        <f t="shared" si="123"/>
        <v>42205.916666666672</v>
      </c>
    </row>
    <row r="1969" spans="1:20" ht="48" x14ac:dyDescent="0.2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>E1969/D1969</f>
        <v>1.0071428571428571</v>
      </c>
      <c r="P1969" s="7">
        <f>E1969/L1969</f>
        <v>33.571428571428569</v>
      </c>
      <c r="Q1969" t="str">
        <f t="shared" si="120"/>
        <v>theater</v>
      </c>
      <c r="R1969" t="str">
        <f t="shared" si="121"/>
        <v>plays</v>
      </c>
      <c r="S1969" s="12">
        <f t="shared" si="122"/>
        <v>41821.698599537034</v>
      </c>
      <c r="T1969" s="12">
        <f t="shared" si="123"/>
        <v>41851.698599537034</v>
      </c>
    </row>
    <row r="1970" spans="1:20" ht="48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>E1970/D1970</f>
        <v>1.0071379999999999</v>
      </c>
      <c r="P1970" s="7">
        <f>E1970/L1970</f>
        <v>25.692295918367346</v>
      </c>
      <c r="Q1970" t="str">
        <f t="shared" si="120"/>
        <v>theater</v>
      </c>
      <c r="R1970" t="str">
        <f t="shared" si="121"/>
        <v>plays</v>
      </c>
      <c r="S1970" s="12">
        <f t="shared" si="122"/>
        <v>41827.909942129627</v>
      </c>
      <c r="T1970" s="12">
        <f t="shared" si="123"/>
        <v>41857.897222222222</v>
      </c>
    </row>
    <row r="1971" spans="1:20" ht="48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>E1971/D1971</f>
        <v>1.0070033333333335</v>
      </c>
      <c r="P1971" s="7">
        <f>E1971/L1971</f>
        <v>53.469203539823013</v>
      </c>
      <c r="Q1971" t="str">
        <f t="shared" si="120"/>
        <v>music</v>
      </c>
      <c r="R1971" t="str">
        <f t="shared" si="121"/>
        <v>indie rock</v>
      </c>
      <c r="S1971" s="12">
        <f t="shared" si="122"/>
        <v>40502.815868055557</v>
      </c>
      <c r="T1971" s="12">
        <f t="shared" si="123"/>
        <v>40544.207638888889</v>
      </c>
    </row>
    <row r="1972" spans="1:20" ht="48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>E1972/D1972</f>
        <v>1.0069999999999999</v>
      </c>
      <c r="P1972" s="7">
        <f>E1972/L1972</f>
        <v>115.08571428571429</v>
      </c>
      <c r="Q1972" t="str">
        <f t="shared" si="120"/>
        <v>music</v>
      </c>
      <c r="R1972" t="str">
        <f t="shared" si="121"/>
        <v>indie rock</v>
      </c>
      <c r="S1972" s="12">
        <f t="shared" si="122"/>
        <v>40860.67050925926</v>
      </c>
      <c r="T1972" s="12">
        <f t="shared" si="123"/>
        <v>40891.207638888889</v>
      </c>
    </row>
    <row r="1973" spans="1:20" ht="48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>E1973/D1973</f>
        <v>1.0069333333333335</v>
      </c>
      <c r="P1973" s="7">
        <f>E1973/L1973</f>
        <v>137.30909090909091</v>
      </c>
      <c r="Q1973" t="str">
        <f t="shared" si="120"/>
        <v>music</v>
      </c>
      <c r="R1973" t="str">
        <f t="shared" si="121"/>
        <v>rock</v>
      </c>
      <c r="S1973" s="12">
        <f t="shared" si="122"/>
        <v>40747.012881944444</v>
      </c>
      <c r="T1973" s="12">
        <f t="shared" si="123"/>
        <v>40756.291666666664</v>
      </c>
    </row>
    <row r="1974" spans="1:20" ht="32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>E1974/D1974</f>
        <v>1.0067894736842105</v>
      </c>
      <c r="P1974" s="7">
        <f>E1974/L1974</f>
        <v>135.66666666666666</v>
      </c>
      <c r="Q1974" t="str">
        <f t="shared" si="120"/>
        <v>photography</v>
      </c>
      <c r="R1974" t="str">
        <f t="shared" si="121"/>
        <v>photobooks</v>
      </c>
      <c r="S1974" s="12">
        <f t="shared" si="122"/>
        <v>42052.628703703704</v>
      </c>
      <c r="T1974" s="12">
        <f t="shared" si="123"/>
        <v>42082.587037037039</v>
      </c>
    </row>
    <row r="1975" spans="1:20" ht="32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>E1975/D1975</f>
        <v>1.0067349999999999</v>
      </c>
      <c r="P1975" s="7">
        <f>E1975/L1975</f>
        <v>26.148961038961041</v>
      </c>
      <c r="Q1975" t="str">
        <f t="shared" si="120"/>
        <v>music</v>
      </c>
      <c r="R1975" t="str">
        <f t="shared" si="121"/>
        <v>pop</v>
      </c>
      <c r="S1975" s="12">
        <f t="shared" si="122"/>
        <v>42553.54414351852</v>
      </c>
      <c r="T1975" s="12">
        <f t="shared" si="123"/>
        <v>42583.54414351852</v>
      </c>
    </row>
    <row r="1976" spans="1:20" ht="48" x14ac:dyDescent="0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>E1976/D1976</f>
        <v>1.0066666666666666</v>
      </c>
      <c r="P1976" s="7">
        <f>E1976/L1976</f>
        <v>41.944444444444443</v>
      </c>
      <c r="Q1976" t="str">
        <f t="shared" si="120"/>
        <v>film &amp; video</v>
      </c>
      <c r="R1976" t="str">
        <f t="shared" si="121"/>
        <v>television</v>
      </c>
      <c r="S1976" s="12">
        <f t="shared" si="122"/>
        <v>41917.731736111113</v>
      </c>
      <c r="T1976" s="12">
        <f t="shared" si="123"/>
        <v>41947.773402777777</v>
      </c>
    </row>
    <row r="1977" spans="1:20" ht="48" x14ac:dyDescent="0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>E1977/D1977</f>
        <v>1.0066666666666666</v>
      </c>
      <c r="P1977" s="7">
        <f>E1977/L1977</f>
        <v>64.714285714285708</v>
      </c>
      <c r="Q1977" t="str">
        <f t="shared" si="120"/>
        <v>music</v>
      </c>
      <c r="R1977" t="str">
        <f t="shared" si="121"/>
        <v>pop</v>
      </c>
      <c r="S1977" s="12">
        <f t="shared" si="122"/>
        <v>41572.492974537039</v>
      </c>
      <c r="T1977" s="12">
        <f t="shared" si="123"/>
        <v>41602.534641203703</v>
      </c>
    </row>
    <row r="1978" spans="1:20" ht="48" x14ac:dyDescent="0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>E1978/D1978</f>
        <v>1.0066666666666666</v>
      </c>
      <c r="P1978" s="7">
        <f>E1978/L1978</f>
        <v>35.952380952380949</v>
      </c>
      <c r="Q1978" t="str">
        <f t="shared" si="120"/>
        <v>theater</v>
      </c>
      <c r="R1978" t="str">
        <f t="shared" si="121"/>
        <v>plays</v>
      </c>
      <c r="S1978" s="12">
        <f t="shared" si="122"/>
        <v>42233.763831018514</v>
      </c>
      <c r="T1978" s="12">
        <f t="shared" si="123"/>
        <v>42258.763831018514</v>
      </c>
    </row>
    <row r="1979" spans="1:20" ht="32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>E1979/D1979</f>
        <v>1.0066666666666666</v>
      </c>
      <c r="P1979" s="7">
        <f>E1979/L1979</f>
        <v>75.5</v>
      </c>
      <c r="Q1979" t="str">
        <f t="shared" si="120"/>
        <v>theater</v>
      </c>
      <c r="R1979" t="str">
        <f t="shared" si="121"/>
        <v>plays</v>
      </c>
      <c r="S1979" s="12">
        <f t="shared" si="122"/>
        <v>41775.858564814815</v>
      </c>
      <c r="T1979" s="12">
        <f t="shared" si="123"/>
        <v>41822.165972222225</v>
      </c>
    </row>
    <row r="1980" spans="1:20" ht="48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>E1980/D1980</f>
        <v>1.0066250000000001</v>
      </c>
      <c r="P1980" s="7">
        <f>E1980/L1980</f>
        <v>83.885416666666671</v>
      </c>
      <c r="Q1980" t="str">
        <f t="shared" si="120"/>
        <v>music</v>
      </c>
      <c r="R1980" t="str">
        <f t="shared" si="121"/>
        <v>rock</v>
      </c>
      <c r="S1980" s="12">
        <f t="shared" si="122"/>
        <v>40555.325937499998</v>
      </c>
      <c r="T1980" s="12">
        <f t="shared" si="123"/>
        <v>40605.325937499998</v>
      </c>
    </row>
    <row r="1981" spans="1:20" ht="48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>E1981/D1981</f>
        <v>1.0065</v>
      </c>
      <c r="P1981" s="7">
        <f>E1981/L1981</f>
        <v>145.86956521739131</v>
      </c>
      <c r="Q1981" t="str">
        <f t="shared" si="120"/>
        <v>theater</v>
      </c>
      <c r="R1981" t="str">
        <f t="shared" si="121"/>
        <v>plays</v>
      </c>
      <c r="S1981" s="12">
        <f t="shared" si="122"/>
        <v>42626.7503125</v>
      </c>
      <c r="T1981" s="12">
        <f t="shared" si="123"/>
        <v>42656.7503125</v>
      </c>
    </row>
    <row r="1982" spans="1:20" ht="48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>E1982/D1982</f>
        <v>1.00644</v>
      </c>
      <c r="P1982" s="7">
        <f>E1982/L1982</f>
        <v>25.161000000000001</v>
      </c>
      <c r="Q1982" t="str">
        <f t="shared" si="120"/>
        <v>theater</v>
      </c>
      <c r="R1982" t="str">
        <f t="shared" si="121"/>
        <v>plays</v>
      </c>
      <c r="S1982" s="12">
        <f t="shared" si="122"/>
        <v>42535.049849537041</v>
      </c>
      <c r="T1982" s="12">
        <f t="shared" si="123"/>
        <v>42556.049849537041</v>
      </c>
    </row>
    <row r="1983" spans="1:20" ht="48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>E1983/D1983</f>
        <v>1.0064</v>
      </c>
      <c r="P1983" s="7">
        <f>E1983/L1983</f>
        <v>141.74647887323943</v>
      </c>
      <c r="Q1983" t="str">
        <f t="shared" si="120"/>
        <v>film &amp; video</v>
      </c>
      <c r="R1983" t="str">
        <f t="shared" si="121"/>
        <v>documentary</v>
      </c>
      <c r="S1983" s="12">
        <f t="shared" si="122"/>
        <v>42089.72802083334</v>
      </c>
      <c r="T1983" s="12">
        <f t="shared" si="123"/>
        <v>42125.165972222225</v>
      </c>
    </row>
    <row r="1984" spans="1:20" ht="48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>E1984/D1984</f>
        <v>1.0063392857142857</v>
      </c>
      <c r="P1984" s="7">
        <f>E1984/L1984</f>
        <v>216.75</v>
      </c>
      <c r="Q1984" t="str">
        <f t="shared" si="120"/>
        <v>film &amp; video</v>
      </c>
      <c r="R1984" t="str">
        <f t="shared" si="121"/>
        <v>documentary</v>
      </c>
      <c r="S1984" s="12">
        <f t="shared" si="122"/>
        <v>42178.282372685186</v>
      </c>
      <c r="T1984" s="12">
        <f t="shared" si="123"/>
        <v>42208.282372685186</v>
      </c>
    </row>
    <row r="1985" spans="1:20" ht="48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>E1985/D1985</f>
        <v>1.0063375000000001</v>
      </c>
      <c r="P1985" s="7">
        <f>E1985/L1985</f>
        <v>35.003043478260871</v>
      </c>
      <c r="Q1985" t="str">
        <f t="shared" si="120"/>
        <v>technology</v>
      </c>
      <c r="R1985" t="str">
        <f t="shared" si="121"/>
        <v>hardware</v>
      </c>
      <c r="S1985" s="12">
        <f t="shared" si="122"/>
        <v>40102.918055555558</v>
      </c>
      <c r="T1985" s="12">
        <f t="shared" si="123"/>
        <v>40140.249305555553</v>
      </c>
    </row>
    <row r="1986" spans="1:20" ht="48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>E1986/D1986</f>
        <v>1.0061</v>
      </c>
      <c r="P1986" s="7">
        <f>E1986/L1986</f>
        <v>104.25906735751295</v>
      </c>
      <c r="Q1986" t="str">
        <f t="shared" si="120"/>
        <v>film &amp; video</v>
      </c>
      <c r="R1986" t="str">
        <f t="shared" si="121"/>
        <v>documentary</v>
      </c>
      <c r="S1986" s="12">
        <f t="shared" si="122"/>
        <v>40865.042256944449</v>
      </c>
      <c r="T1986" s="12">
        <f t="shared" si="123"/>
        <v>40895.040972222225</v>
      </c>
    </row>
    <row r="1987" spans="1:20" ht="48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>E1987/D1987</f>
        <v>1.0060706666666666</v>
      </c>
      <c r="P1987" s="7">
        <f>E1987/L1987</f>
        <v>97.993896103896105</v>
      </c>
      <c r="Q1987" t="str">
        <f t="shared" ref="Q1987:Q2050" si="124">LEFT(N1987, SEARCH("/",N1987)-1)</f>
        <v>music</v>
      </c>
      <c r="R1987" t="str">
        <f t="shared" ref="R1987:R2050" si="125">RIGHT(N1987,LEN(N1987)-SEARCH("/",N1987,1))</f>
        <v>rock</v>
      </c>
      <c r="S1987" s="12">
        <f t="shared" ref="S1987:S2050" si="126">(((J1987/60)/60)/24)+DATE(1970,1,1)</f>
        <v>40869.675173611111</v>
      </c>
      <c r="T1987" s="12">
        <f t="shared" ref="T1987:T2050" si="127">(((I1987/60)/60)/24)+DATE(1970,1,1)</f>
        <v>40929.342361111114</v>
      </c>
    </row>
    <row r="1988" spans="1:20" ht="48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>E1988/D1988</f>
        <v>1.0060606060606061</v>
      </c>
      <c r="P1988" s="7">
        <f>E1988/L1988</f>
        <v>55.333333333333336</v>
      </c>
      <c r="Q1988" t="str">
        <f t="shared" si="124"/>
        <v>theater</v>
      </c>
      <c r="R1988" t="str">
        <f t="shared" si="125"/>
        <v>plays</v>
      </c>
      <c r="S1988" s="12">
        <f t="shared" si="126"/>
        <v>42372.693055555559</v>
      </c>
      <c r="T1988" s="12">
        <f t="shared" si="127"/>
        <v>42402.693055555559</v>
      </c>
    </row>
    <row r="1989" spans="1:20" ht="32" x14ac:dyDescent="0.2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>E1989/D1989</f>
        <v>1.006</v>
      </c>
      <c r="P1989" s="7">
        <f>E1989/L1989</f>
        <v>52.94736842105263</v>
      </c>
      <c r="Q1989" t="str">
        <f t="shared" si="124"/>
        <v>music</v>
      </c>
      <c r="R1989" t="str">
        <f t="shared" si="125"/>
        <v>rock</v>
      </c>
      <c r="S1989" s="12">
        <f t="shared" si="126"/>
        <v>40948.042233796295</v>
      </c>
      <c r="T1989" s="12">
        <f t="shared" si="127"/>
        <v>40982.165972222225</v>
      </c>
    </row>
    <row r="1990" spans="1:20" ht="48" x14ac:dyDescent="0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>E1990/D1990</f>
        <v>1.006</v>
      </c>
      <c r="P1990" s="7">
        <f>E1990/L1990</f>
        <v>182.90909090909091</v>
      </c>
      <c r="Q1990" t="str">
        <f t="shared" si="124"/>
        <v>theater</v>
      </c>
      <c r="R1990" t="str">
        <f t="shared" si="125"/>
        <v>plays</v>
      </c>
      <c r="S1990" s="12">
        <f t="shared" si="126"/>
        <v>42702.917048611111</v>
      </c>
      <c r="T1990" s="12">
        <f t="shared" si="127"/>
        <v>42732.917048611111</v>
      </c>
    </row>
    <row r="1991" spans="1:20" ht="48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>E1991/D1991</f>
        <v>1.0058763157894737</v>
      </c>
      <c r="P1991" s="7">
        <f>E1991/L1991</f>
        <v>47.189259259259259</v>
      </c>
      <c r="Q1991" t="str">
        <f t="shared" si="124"/>
        <v>music</v>
      </c>
      <c r="R1991" t="str">
        <f t="shared" si="125"/>
        <v>pop</v>
      </c>
      <c r="S1991" s="12">
        <f t="shared" si="126"/>
        <v>41737.684664351851</v>
      </c>
      <c r="T1991" s="12">
        <f t="shared" si="127"/>
        <v>41782.684664351851</v>
      </c>
    </row>
    <row r="1992" spans="1:20" ht="48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>E1992/D1992</f>
        <v>1.0057142857142858</v>
      </c>
      <c r="P1992" s="7">
        <f>E1992/L1992</f>
        <v>234.66666666666666</v>
      </c>
      <c r="Q1992" t="str">
        <f t="shared" si="124"/>
        <v>theater</v>
      </c>
      <c r="R1992" t="str">
        <f t="shared" si="125"/>
        <v>spaces</v>
      </c>
      <c r="S1992" s="12">
        <f t="shared" si="126"/>
        <v>42170.846446759257</v>
      </c>
      <c r="T1992" s="12">
        <f t="shared" si="127"/>
        <v>42230.846446759257</v>
      </c>
    </row>
    <row r="1993" spans="1:20" ht="16" x14ac:dyDescent="0.2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>E1993/D1993</f>
        <v>1.0056666666666667</v>
      </c>
      <c r="P1993" s="7">
        <f>E1993/L1993</f>
        <v>143.66666666666666</v>
      </c>
      <c r="Q1993" t="str">
        <f t="shared" si="124"/>
        <v>technology</v>
      </c>
      <c r="R1993" t="str">
        <f t="shared" si="125"/>
        <v>wearables</v>
      </c>
      <c r="S1993" s="12">
        <f t="shared" si="126"/>
        <v>42209.593692129631</v>
      </c>
      <c r="T1993" s="12">
        <f t="shared" si="127"/>
        <v>42239.593692129631</v>
      </c>
    </row>
    <row r="1994" spans="1:20" ht="48" x14ac:dyDescent="0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>E1994/D1994</f>
        <v>1.0056666666666667</v>
      </c>
      <c r="P1994" s="7">
        <f>E1994/L1994</f>
        <v>88.735294117647058</v>
      </c>
      <c r="Q1994" t="str">
        <f t="shared" si="124"/>
        <v>theater</v>
      </c>
      <c r="R1994" t="str">
        <f t="shared" si="125"/>
        <v>plays</v>
      </c>
      <c r="S1994" s="12">
        <f t="shared" si="126"/>
        <v>42754.693842592591</v>
      </c>
      <c r="T1994" s="12">
        <f t="shared" si="127"/>
        <v>42782.958333333328</v>
      </c>
    </row>
    <row r="1995" spans="1:20" ht="48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>E1995/D1995</f>
        <v>1.0055555555555555</v>
      </c>
      <c r="P1995" s="7">
        <f>E1995/L1995</f>
        <v>60.333333333333336</v>
      </c>
      <c r="Q1995" t="str">
        <f t="shared" si="124"/>
        <v>theater</v>
      </c>
      <c r="R1995" t="str">
        <f t="shared" si="125"/>
        <v>plays</v>
      </c>
      <c r="S1995" s="12">
        <f t="shared" si="126"/>
        <v>41802.62090277778</v>
      </c>
      <c r="T1995" s="12">
        <f t="shared" si="127"/>
        <v>41822.62090277778</v>
      </c>
    </row>
    <row r="1996" spans="1:20" ht="48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>E1996/D1996</f>
        <v>1.00528</v>
      </c>
      <c r="P1996" s="7">
        <f>E1996/L1996</f>
        <v>239.35238095238094</v>
      </c>
      <c r="Q1996" t="str">
        <f t="shared" si="124"/>
        <v>technology</v>
      </c>
      <c r="R1996" t="str">
        <f t="shared" si="125"/>
        <v>wearables</v>
      </c>
      <c r="S1996" s="12">
        <f t="shared" si="126"/>
        <v>41956.017488425925</v>
      </c>
      <c r="T1996" s="12">
        <f t="shared" si="127"/>
        <v>41986.017488425925</v>
      </c>
    </row>
    <row r="1997" spans="1:20" ht="48" x14ac:dyDescent="0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>E1997/D1997</f>
        <v>1.0049999999999999</v>
      </c>
      <c r="P1997" s="7">
        <f>E1997/L1997</f>
        <v>158.68421052631578</v>
      </c>
      <c r="Q1997" t="str">
        <f t="shared" si="124"/>
        <v>film &amp; video</v>
      </c>
      <c r="R1997" t="str">
        <f t="shared" si="125"/>
        <v>television</v>
      </c>
      <c r="S1997" s="12">
        <f t="shared" si="126"/>
        <v>41780.068043981482</v>
      </c>
      <c r="T1997" s="12">
        <f t="shared" si="127"/>
        <v>41815.068043981482</v>
      </c>
    </row>
    <row r="1998" spans="1:20" ht="16" x14ac:dyDescent="0.2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>E1998/D1998</f>
        <v>1.0049999999999999</v>
      </c>
      <c r="P1998" s="7">
        <f>E1998/L1998</f>
        <v>186.11111111111111</v>
      </c>
      <c r="Q1998" t="str">
        <f t="shared" si="124"/>
        <v>film &amp; video</v>
      </c>
      <c r="R1998" t="str">
        <f t="shared" si="125"/>
        <v>shorts</v>
      </c>
      <c r="S1998" s="12">
        <f t="shared" si="126"/>
        <v>40987.776631944449</v>
      </c>
      <c r="T1998" s="12">
        <f t="shared" si="127"/>
        <v>41001.776631944449</v>
      </c>
    </row>
    <row r="1999" spans="1:20" ht="32" x14ac:dyDescent="0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>E1999/D1999</f>
        <v>1.0049999999999999</v>
      </c>
      <c r="P1999" s="7">
        <f>E1999/L1999</f>
        <v>62.8125</v>
      </c>
      <c r="Q1999" t="str">
        <f t="shared" si="124"/>
        <v>music</v>
      </c>
      <c r="R1999" t="str">
        <f t="shared" si="125"/>
        <v>rock</v>
      </c>
      <c r="S1999" s="12">
        <f t="shared" si="126"/>
        <v>40658.189826388887</v>
      </c>
      <c r="T1999" s="12">
        <f t="shared" si="127"/>
        <v>40696.249305555553</v>
      </c>
    </row>
    <row r="2000" spans="1:20" ht="48" x14ac:dyDescent="0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>E2000/D2000</f>
        <v>1.0049999999999999</v>
      </c>
      <c r="P2000" s="7">
        <f>E2000/L2000</f>
        <v>37.222222222222221</v>
      </c>
      <c r="Q2000" t="str">
        <f t="shared" si="124"/>
        <v>theater</v>
      </c>
      <c r="R2000" t="str">
        <f t="shared" si="125"/>
        <v>spaces</v>
      </c>
      <c r="S2000" s="12">
        <f t="shared" si="126"/>
        <v>42373.252280092594</v>
      </c>
      <c r="T2000" s="12">
        <f t="shared" si="127"/>
        <v>42433.252280092594</v>
      </c>
    </row>
    <row r="2001" spans="1:20" ht="32" x14ac:dyDescent="0.2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>E2001/D2001</f>
        <v>1.0049999999999999</v>
      </c>
      <c r="P2001" s="7">
        <f>E2001/L2001</f>
        <v>59.117647058823529</v>
      </c>
      <c r="Q2001" t="str">
        <f t="shared" si="124"/>
        <v>theater</v>
      </c>
      <c r="R2001" t="str">
        <f t="shared" si="125"/>
        <v>plays</v>
      </c>
      <c r="S2001" s="12">
        <f t="shared" si="126"/>
        <v>42236.623252314821</v>
      </c>
      <c r="T2001" s="12">
        <f t="shared" si="127"/>
        <v>42282.666666666672</v>
      </c>
    </row>
    <row r="2002" spans="1:20" ht="48" x14ac:dyDescent="0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>E2002/D2002</f>
        <v>1.0049999999999999</v>
      </c>
      <c r="P2002" s="7">
        <f>E2002/L2002</f>
        <v>18.272727272727273</v>
      </c>
      <c r="Q2002" t="str">
        <f t="shared" si="124"/>
        <v>theater</v>
      </c>
      <c r="R2002" t="str">
        <f t="shared" si="125"/>
        <v>plays</v>
      </c>
      <c r="S2002" s="12">
        <f t="shared" si="126"/>
        <v>42101.828819444447</v>
      </c>
      <c r="T2002" s="12">
        <f t="shared" si="127"/>
        <v>42123.958333333328</v>
      </c>
    </row>
    <row r="2003" spans="1:20" ht="48" x14ac:dyDescent="0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>E2003/D2003</f>
        <v>1.0049999999999999</v>
      </c>
      <c r="P2003" s="7">
        <f>E2003/L2003</f>
        <v>60.909090909090907</v>
      </c>
      <c r="Q2003" t="str">
        <f t="shared" si="124"/>
        <v>theater</v>
      </c>
      <c r="R2003" t="str">
        <f t="shared" si="125"/>
        <v>plays</v>
      </c>
      <c r="S2003" s="12">
        <f t="shared" si="126"/>
        <v>42191.363506944443</v>
      </c>
      <c r="T2003" s="12">
        <f t="shared" si="127"/>
        <v>42221.363506944443</v>
      </c>
    </row>
    <row r="2004" spans="1:20" ht="48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>E2004/D2004</f>
        <v>1.0049377777777779</v>
      </c>
      <c r="P2004" s="7">
        <f>E2004/L2004</f>
        <v>167.48962962962963</v>
      </c>
      <c r="Q2004" t="str">
        <f t="shared" si="124"/>
        <v>film &amp; video</v>
      </c>
      <c r="R2004" t="str">
        <f t="shared" si="125"/>
        <v>shorts</v>
      </c>
      <c r="S2004" s="12">
        <f t="shared" si="126"/>
        <v>40248.834999999999</v>
      </c>
      <c r="T2004" s="12">
        <f t="shared" si="127"/>
        <v>40338.791666666664</v>
      </c>
    </row>
    <row r="2005" spans="1:20" ht="48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>E2005/D2005</f>
        <v>1.0047999999999999</v>
      </c>
      <c r="P2005" s="7">
        <f>E2005/L2005</f>
        <v>122.53658536585365</v>
      </c>
      <c r="Q2005" t="str">
        <f t="shared" si="124"/>
        <v>theater</v>
      </c>
      <c r="R2005" t="str">
        <f t="shared" si="125"/>
        <v>plays</v>
      </c>
      <c r="S2005" s="12">
        <f t="shared" si="126"/>
        <v>41982.688611111109</v>
      </c>
      <c r="T2005" s="12">
        <f t="shared" si="127"/>
        <v>42012.688611111109</v>
      </c>
    </row>
    <row r="2006" spans="1:20" ht="32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>E2006/D2006</f>
        <v>1.0047368421052632</v>
      </c>
      <c r="P2006" s="7">
        <f>E2006/L2006</f>
        <v>190.9</v>
      </c>
      <c r="Q2006" t="str">
        <f t="shared" si="124"/>
        <v>music</v>
      </c>
      <c r="R2006" t="str">
        <f t="shared" si="125"/>
        <v>rock</v>
      </c>
      <c r="S2006" s="12">
        <f t="shared" si="126"/>
        <v>41620.87667824074</v>
      </c>
      <c r="T2006" s="12">
        <f t="shared" si="127"/>
        <v>41650.87667824074</v>
      </c>
    </row>
    <row r="2007" spans="1:20" ht="48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>E2007/D2007</f>
        <v>1.0046666666666666</v>
      </c>
      <c r="P2007" s="7">
        <f>E2007/L2007</f>
        <v>107.64285714285714</v>
      </c>
      <c r="Q2007" t="str">
        <f t="shared" si="124"/>
        <v>technology</v>
      </c>
      <c r="R2007" t="str">
        <f t="shared" si="125"/>
        <v>wearables</v>
      </c>
      <c r="S2007" s="12">
        <f t="shared" si="126"/>
        <v>42675.690393518518</v>
      </c>
      <c r="T2007" s="12">
        <f t="shared" si="127"/>
        <v>42705.732060185182</v>
      </c>
    </row>
    <row r="2008" spans="1:20" ht="64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>E2008/D2008</f>
        <v>1.0045999999999999</v>
      </c>
      <c r="P2008" s="7">
        <f>E2008/L2008</f>
        <v>93.018518518518519</v>
      </c>
      <c r="Q2008" t="str">
        <f t="shared" si="124"/>
        <v>film &amp; video</v>
      </c>
      <c r="R2008" t="str">
        <f t="shared" si="125"/>
        <v>documentary</v>
      </c>
      <c r="S2008" s="12">
        <f t="shared" si="126"/>
        <v>40933.856921296298</v>
      </c>
      <c r="T2008" s="12">
        <f t="shared" si="127"/>
        <v>40963.856921296298</v>
      </c>
    </row>
    <row r="2009" spans="1:20" ht="48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>E2009/D2009</f>
        <v>1.0045454545454546</v>
      </c>
      <c r="P2009" s="7">
        <f>E2009/L2009</f>
        <v>67.65306122448979</v>
      </c>
      <c r="Q2009" t="str">
        <f t="shared" si="124"/>
        <v>theater</v>
      </c>
      <c r="R2009" t="str">
        <f t="shared" si="125"/>
        <v>plays</v>
      </c>
      <c r="S2009" s="12">
        <f t="shared" si="126"/>
        <v>42171.725416666668</v>
      </c>
      <c r="T2009" s="12">
        <f t="shared" si="127"/>
        <v>42201.725416666668</v>
      </c>
    </row>
    <row r="2010" spans="1:20" ht="48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>E2010/D2010</f>
        <v>1.0045454545454546</v>
      </c>
      <c r="P2010" s="7">
        <f>E2010/L2010</f>
        <v>110.5</v>
      </c>
      <c r="Q2010" t="str">
        <f t="shared" si="124"/>
        <v>theater</v>
      </c>
      <c r="R2010" t="str">
        <f t="shared" si="125"/>
        <v>plays</v>
      </c>
      <c r="S2010" s="12">
        <f t="shared" si="126"/>
        <v>41808.649583333332</v>
      </c>
      <c r="T2010" s="12">
        <f t="shared" si="127"/>
        <v>41868.649583333332</v>
      </c>
    </row>
    <row r="2011" spans="1:20" ht="48" x14ac:dyDescent="0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>E2011/D2011</f>
        <v>1.0044999999999999</v>
      </c>
      <c r="P2011" s="7">
        <f>E2011/L2011</f>
        <v>65.868852459016395</v>
      </c>
      <c r="Q2011" t="str">
        <f t="shared" si="124"/>
        <v>theater</v>
      </c>
      <c r="R2011" t="str">
        <f t="shared" si="125"/>
        <v>plays</v>
      </c>
      <c r="S2011" s="12">
        <f t="shared" si="126"/>
        <v>42561.154664351852</v>
      </c>
      <c r="T2011" s="12">
        <f t="shared" si="127"/>
        <v>42592.166666666672</v>
      </c>
    </row>
    <row r="2012" spans="1:20" ht="96" x14ac:dyDescent="0.2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>E2012/D2012</f>
        <v>1.0044999999999999</v>
      </c>
      <c r="P2012" s="7">
        <f>E2012/L2012</f>
        <v>215.25</v>
      </c>
      <c r="Q2012" t="str">
        <f t="shared" si="124"/>
        <v>theater</v>
      </c>
      <c r="R2012" t="str">
        <f t="shared" si="125"/>
        <v>musical</v>
      </c>
      <c r="S2012" s="12">
        <f t="shared" si="126"/>
        <v>42016.981574074074</v>
      </c>
      <c r="T2012" s="12">
        <f t="shared" si="127"/>
        <v>42045.332638888889</v>
      </c>
    </row>
    <row r="2013" spans="1:20" ht="32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>E2013/D2013</f>
        <v>1.0044440000000001</v>
      </c>
      <c r="P2013" s="7">
        <f>E2013/L2013</f>
        <v>41.851833333333339</v>
      </c>
      <c r="Q2013" t="str">
        <f t="shared" si="124"/>
        <v>music</v>
      </c>
      <c r="R2013" t="str">
        <f t="shared" si="125"/>
        <v>rock</v>
      </c>
      <c r="S2013" s="12">
        <f t="shared" si="126"/>
        <v>41555.873645833337</v>
      </c>
      <c r="T2013" s="12">
        <f t="shared" si="127"/>
        <v>41585.915312500001</v>
      </c>
    </row>
    <row r="2014" spans="1:20" ht="48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>E2014/D2014</f>
        <v>1.004375</v>
      </c>
      <c r="P2014" s="7">
        <f>E2014/L2014</f>
        <v>110.06849315068493</v>
      </c>
      <c r="Q2014" t="str">
        <f t="shared" si="124"/>
        <v>film &amp; video</v>
      </c>
      <c r="R2014" t="str">
        <f t="shared" si="125"/>
        <v>documentary</v>
      </c>
      <c r="S2014" s="12">
        <f t="shared" si="126"/>
        <v>41394.842442129629</v>
      </c>
      <c r="T2014" s="12">
        <f t="shared" si="127"/>
        <v>41454.842442129629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>E2015/D2015</f>
        <v>1.0043200000000001</v>
      </c>
      <c r="P2015" s="7">
        <f>E2015/L2015</f>
        <v>126.8080808080808</v>
      </c>
      <c r="Q2015" t="str">
        <f t="shared" si="124"/>
        <v>music</v>
      </c>
      <c r="R2015" t="str">
        <f t="shared" si="125"/>
        <v>rock</v>
      </c>
      <c r="S2015" s="12">
        <f t="shared" si="126"/>
        <v>41186.306527777779</v>
      </c>
      <c r="T2015" s="12">
        <f t="shared" si="127"/>
        <v>41211.306527777779</v>
      </c>
    </row>
    <row r="2016" spans="1:20" ht="48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>E2016/D2016</f>
        <v>1.0041666666666667</v>
      </c>
      <c r="P2016" s="7">
        <f>E2016/L2016</f>
        <v>89.925373134328353</v>
      </c>
      <c r="Q2016" t="str">
        <f t="shared" si="124"/>
        <v>photography</v>
      </c>
      <c r="R2016" t="str">
        <f t="shared" si="125"/>
        <v>photobooks</v>
      </c>
      <c r="S2016" s="12">
        <f t="shared" si="126"/>
        <v>42586.925636574073</v>
      </c>
      <c r="T2016" s="12">
        <f t="shared" si="127"/>
        <v>42609.165972222225</v>
      </c>
    </row>
    <row r="2017" spans="1:20" ht="48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>E2017/D2017</f>
        <v>1.0041</v>
      </c>
      <c r="P2017" s="7">
        <f>E2017/L2017</f>
        <v>118.12941176470588</v>
      </c>
      <c r="Q2017" t="str">
        <f t="shared" si="124"/>
        <v>theater</v>
      </c>
      <c r="R2017" t="str">
        <f t="shared" si="125"/>
        <v>plays</v>
      </c>
      <c r="S2017" s="12">
        <f t="shared" si="126"/>
        <v>41834.953865740739</v>
      </c>
      <c r="T2017" s="12">
        <f t="shared" si="127"/>
        <v>41879.953865740739</v>
      </c>
    </row>
    <row r="2018" spans="1:20" ht="32" x14ac:dyDescent="0.2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>E2018/D2018</f>
        <v>1.004</v>
      </c>
      <c r="P2018" s="7">
        <f>E2018/L2018</f>
        <v>31.375</v>
      </c>
      <c r="Q2018" t="str">
        <f t="shared" si="124"/>
        <v>film &amp; video</v>
      </c>
      <c r="R2018" t="str">
        <f t="shared" si="125"/>
        <v>shorts</v>
      </c>
      <c r="S2018" s="12">
        <f t="shared" si="126"/>
        <v>40706.297442129631</v>
      </c>
      <c r="T2018" s="12">
        <f t="shared" si="127"/>
        <v>40736.297442129631</v>
      </c>
    </row>
    <row r="2019" spans="1:20" ht="48" x14ac:dyDescent="0.2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>E2019/D2019</f>
        <v>1.004</v>
      </c>
      <c r="P2019" s="7">
        <f>E2019/L2019</f>
        <v>74.06557377049181</v>
      </c>
      <c r="Q2019" t="str">
        <f t="shared" si="124"/>
        <v>music</v>
      </c>
      <c r="R2019" t="str">
        <f t="shared" si="125"/>
        <v>classical music</v>
      </c>
      <c r="S2019" s="12">
        <f t="shared" si="126"/>
        <v>42208.680023148147</v>
      </c>
      <c r="T2019" s="12">
        <f t="shared" si="127"/>
        <v>42231.165972222225</v>
      </c>
    </row>
    <row r="2020" spans="1:20" ht="32" x14ac:dyDescent="0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>E2020/D2020</f>
        <v>1.004</v>
      </c>
      <c r="P2020" s="7">
        <f>E2020/L2020</f>
        <v>103.35294117647059</v>
      </c>
      <c r="Q2020" t="str">
        <f t="shared" si="124"/>
        <v>theater</v>
      </c>
      <c r="R2020" t="str">
        <f t="shared" si="125"/>
        <v>plays</v>
      </c>
      <c r="S2020" s="12">
        <f t="shared" si="126"/>
        <v>41862.83997685185</v>
      </c>
      <c r="T2020" s="12">
        <f t="shared" si="127"/>
        <v>41892.83997685185</v>
      </c>
    </row>
    <row r="2021" spans="1:20" ht="48" x14ac:dyDescent="0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>E2021/D2021</f>
        <v>1.004</v>
      </c>
      <c r="P2021" s="7">
        <f>E2021/L2021</f>
        <v>31.375</v>
      </c>
      <c r="Q2021" t="str">
        <f t="shared" si="124"/>
        <v>theater</v>
      </c>
      <c r="R2021" t="str">
        <f t="shared" si="125"/>
        <v>plays</v>
      </c>
      <c r="S2021" s="12">
        <f t="shared" si="126"/>
        <v>42075.807395833333</v>
      </c>
      <c r="T2021" s="12">
        <f t="shared" si="127"/>
        <v>42105.807395833333</v>
      </c>
    </row>
    <row r="2022" spans="1:20" ht="48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>E2022/D2022</f>
        <v>1.0039275000000001</v>
      </c>
      <c r="P2022" s="7">
        <f>E2022/L2022</f>
        <v>34.91921739130435</v>
      </c>
      <c r="Q2022" t="str">
        <f t="shared" si="124"/>
        <v>theater</v>
      </c>
      <c r="R2022" t="str">
        <f t="shared" si="125"/>
        <v>plays</v>
      </c>
      <c r="S2022" s="12">
        <f t="shared" si="126"/>
        <v>42734.789444444439</v>
      </c>
      <c r="T2022" s="12">
        <f t="shared" si="127"/>
        <v>42767.979861111111</v>
      </c>
    </row>
    <row r="2023" spans="1:20" ht="32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>E2023/D2023</f>
        <v>1.003825</v>
      </c>
      <c r="P2023" s="7">
        <f>E2023/L2023</f>
        <v>550.04109589041093</v>
      </c>
      <c r="Q2023" t="str">
        <f t="shared" si="124"/>
        <v>theater</v>
      </c>
      <c r="R2023" t="str">
        <f t="shared" si="125"/>
        <v>plays</v>
      </c>
      <c r="S2023" s="12">
        <f t="shared" si="126"/>
        <v>41887.292187500003</v>
      </c>
      <c r="T2023" s="12">
        <f t="shared" si="127"/>
        <v>41917.292187500003</v>
      </c>
    </row>
    <row r="2024" spans="1:20" ht="48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>E2024/D2024</f>
        <v>1.0037894736842106</v>
      </c>
      <c r="P2024" s="7">
        <f>E2024/L2024</f>
        <v>98.30927835051547</v>
      </c>
      <c r="Q2024" t="str">
        <f t="shared" si="124"/>
        <v>theater</v>
      </c>
      <c r="R2024" t="str">
        <f t="shared" si="125"/>
        <v>plays</v>
      </c>
      <c r="S2024" s="12">
        <f t="shared" si="126"/>
        <v>42254.264687499999</v>
      </c>
      <c r="T2024" s="12">
        <f t="shared" si="127"/>
        <v>42279.958333333328</v>
      </c>
    </row>
    <row r="2025" spans="1:20" ht="32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>E2025/D2025</f>
        <v>1.0036639999999999</v>
      </c>
      <c r="P2025" s="7">
        <f>E2025/L2025</f>
        <v>169.85083076923075</v>
      </c>
      <c r="Q2025" t="str">
        <f t="shared" si="124"/>
        <v>film &amp; video</v>
      </c>
      <c r="R2025" t="str">
        <f t="shared" si="125"/>
        <v>documentary</v>
      </c>
      <c r="S2025" s="12">
        <f t="shared" si="126"/>
        <v>42459.780844907407</v>
      </c>
      <c r="T2025" s="12">
        <f t="shared" si="127"/>
        <v>42489.780844907407</v>
      </c>
    </row>
    <row r="2026" spans="1:20" ht="48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>E2026/D2026</f>
        <v>1.00352</v>
      </c>
      <c r="P2026" s="7">
        <f>E2026/L2026</f>
        <v>115.08256880733946</v>
      </c>
      <c r="Q2026" t="str">
        <f t="shared" si="124"/>
        <v>theater</v>
      </c>
      <c r="R2026" t="str">
        <f t="shared" si="125"/>
        <v>spaces</v>
      </c>
      <c r="S2026" s="12">
        <f t="shared" si="126"/>
        <v>42576.278715277775</v>
      </c>
      <c r="T2026" s="12">
        <f t="shared" si="127"/>
        <v>42606.278715277775</v>
      </c>
    </row>
    <row r="2027" spans="1:20" ht="64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>E2027/D2027</f>
        <v>1.0035142857142858</v>
      </c>
      <c r="P2027" s="7">
        <f>E2027/L2027</f>
        <v>262.11194029850748</v>
      </c>
      <c r="Q2027" t="str">
        <f t="shared" si="124"/>
        <v>theater</v>
      </c>
      <c r="R2027" t="str">
        <f t="shared" si="125"/>
        <v>plays</v>
      </c>
      <c r="S2027" s="12">
        <f t="shared" si="126"/>
        <v>42219.665173611109</v>
      </c>
      <c r="T2027" s="12">
        <f t="shared" si="127"/>
        <v>42257.165972222225</v>
      </c>
    </row>
    <row r="2028" spans="1:20" ht="32" x14ac:dyDescent="0.2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>E2028/D2028</f>
        <v>1.0035000000000001</v>
      </c>
      <c r="P2028" s="7">
        <f>E2028/L2028</f>
        <v>169.6056338028169</v>
      </c>
      <c r="Q2028" t="str">
        <f t="shared" si="124"/>
        <v>film &amp; video</v>
      </c>
      <c r="R2028" t="str">
        <f t="shared" si="125"/>
        <v>television</v>
      </c>
      <c r="S2028" s="12">
        <f t="shared" si="126"/>
        <v>42324.96393518518</v>
      </c>
      <c r="T2028" s="12">
        <f t="shared" si="127"/>
        <v>42354.96393518518</v>
      </c>
    </row>
    <row r="2029" spans="1:20" ht="48" x14ac:dyDescent="0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>E2029/D2029</f>
        <v>1.0035000000000001</v>
      </c>
      <c r="P2029" s="7">
        <f>E2029/L2029</f>
        <v>143.35714285714286</v>
      </c>
      <c r="Q2029" t="str">
        <f t="shared" si="124"/>
        <v>publishing</v>
      </c>
      <c r="R2029" t="str">
        <f t="shared" si="125"/>
        <v>nonfiction</v>
      </c>
      <c r="S2029" s="12">
        <f t="shared" si="126"/>
        <v>42321.626296296294</v>
      </c>
      <c r="T2029" s="12">
        <f t="shared" si="127"/>
        <v>42351.626296296294</v>
      </c>
    </row>
    <row r="2030" spans="1:20" ht="32" x14ac:dyDescent="0.2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>E2030/D2030</f>
        <v>1.0035000000000001</v>
      </c>
      <c r="P2030" s="7">
        <f>E2030/L2030</f>
        <v>52.815789473684212</v>
      </c>
      <c r="Q2030" t="str">
        <f t="shared" si="124"/>
        <v>music</v>
      </c>
      <c r="R2030" t="str">
        <f t="shared" si="125"/>
        <v>indie rock</v>
      </c>
      <c r="S2030" s="12">
        <f t="shared" si="126"/>
        <v>41759.670937499999</v>
      </c>
      <c r="T2030" s="12">
        <f t="shared" si="127"/>
        <v>41787.207638888889</v>
      </c>
    </row>
    <row r="2031" spans="1:20" ht="64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>E2031/D2031</f>
        <v>1.0033493333333334</v>
      </c>
      <c r="P2031" s="7">
        <f>E2031/L2031</f>
        <v>156.77333333333334</v>
      </c>
      <c r="Q2031" t="str">
        <f t="shared" si="124"/>
        <v>music</v>
      </c>
      <c r="R2031" t="str">
        <f t="shared" si="125"/>
        <v>pop</v>
      </c>
      <c r="S2031" s="12">
        <f t="shared" si="126"/>
        <v>41226.928842592592</v>
      </c>
      <c r="T2031" s="12">
        <f t="shared" si="127"/>
        <v>41256.928842592592</v>
      </c>
    </row>
    <row r="2032" spans="1:20" ht="32" x14ac:dyDescent="0.2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>E2032/D2032</f>
        <v>1.0033333333333334</v>
      </c>
      <c r="P2032" s="7">
        <f>E2032/L2032</f>
        <v>37.625</v>
      </c>
      <c r="Q2032" t="str">
        <f t="shared" si="124"/>
        <v>music</v>
      </c>
      <c r="R2032" t="str">
        <f t="shared" si="125"/>
        <v>rock</v>
      </c>
      <c r="S2032" s="12">
        <f t="shared" si="126"/>
        <v>41169.845590277779</v>
      </c>
      <c r="T2032" s="12">
        <f t="shared" si="127"/>
        <v>41199.845590277779</v>
      </c>
    </row>
    <row r="2033" spans="1:20" ht="48" x14ac:dyDescent="0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>E2033/D2033</f>
        <v>1.0033333333333334</v>
      </c>
      <c r="P2033" s="7">
        <f>E2033/L2033</f>
        <v>188.125</v>
      </c>
      <c r="Q2033" t="str">
        <f t="shared" si="124"/>
        <v>music</v>
      </c>
      <c r="R2033" t="str">
        <f t="shared" si="125"/>
        <v>indie rock</v>
      </c>
      <c r="S2033" s="12">
        <f t="shared" si="126"/>
        <v>40946.11383101852</v>
      </c>
      <c r="T2033" s="12">
        <f t="shared" si="127"/>
        <v>40976.11383101852</v>
      </c>
    </row>
    <row r="2034" spans="1:20" ht="48" x14ac:dyDescent="0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>E2034/D2034</f>
        <v>1.0033333333333334</v>
      </c>
      <c r="P2034" s="7">
        <f>E2034/L2034</f>
        <v>38.589743589743591</v>
      </c>
      <c r="Q2034" t="str">
        <f t="shared" si="124"/>
        <v>theater</v>
      </c>
      <c r="R2034" t="str">
        <f t="shared" si="125"/>
        <v>plays</v>
      </c>
      <c r="S2034" s="12">
        <f t="shared" si="126"/>
        <v>42129.541585648149</v>
      </c>
      <c r="T2034" s="12">
        <f t="shared" si="127"/>
        <v>42159.541585648149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>E2035/D2035</f>
        <v>1.00325</v>
      </c>
      <c r="P2035" s="7">
        <f>E2035/L2035</f>
        <v>100.325</v>
      </c>
      <c r="Q2035" t="str">
        <f t="shared" si="124"/>
        <v>music</v>
      </c>
      <c r="R2035" t="str">
        <f t="shared" si="125"/>
        <v>classical music</v>
      </c>
      <c r="S2035" s="12">
        <f t="shared" si="126"/>
        <v>41058.844571759262</v>
      </c>
      <c r="T2035" s="12">
        <f t="shared" si="127"/>
        <v>41088.844571759262</v>
      </c>
    </row>
    <row r="2036" spans="1:20" ht="48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>E2036/D2036</f>
        <v>1.0032000000000001</v>
      </c>
      <c r="P2036" s="7">
        <f>E2036/L2036</f>
        <v>79.61904761904762</v>
      </c>
      <c r="Q2036" t="str">
        <f t="shared" si="124"/>
        <v>theater</v>
      </c>
      <c r="R2036" t="str">
        <f t="shared" si="125"/>
        <v>plays</v>
      </c>
      <c r="S2036" s="12">
        <f t="shared" si="126"/>
        <v>41827.674143518518</v>
      </c>
      <c r="T2036" s="12">
        <f t="shared" si="127"/>
        <v>41854.958333333336</v>
      </c>
    </row>
    <row r="2037" spans="1:20" ht="48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>E2037/D2037</f>
        <v>1.003125</v>
      </c>
      <c r="P2037" s="7">
        <f>E2037/L2037</f>
        <v>42.8</v>
      </c>
      <c r="Q2037" t="str">
        <f t="shared" si="124"/>
        <v>music</v>
      </c>
      <c r="R2037" t="str">
        <f t="shared" si="125"/>
        <v>indie rock</v>
      </c>
      <c r="S2037" s="12">
        <f t="shared" si="126"/>
        <v>40687.021597222221</v>
      </c>
      <c r="T2037" s="12">
        <f t="shared" si="127"/>
        <v>40729.021597222221</v>
      </c>
    </row>
    <row r="2038" spans="1:20" ht="32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>E2038/D2038</f>
        <v>1.0031000000000001</v>
      </c>
      <c r="P2038" s="7">
        <f>E2038/L2038</f>
        <v>110.23076923076923</v>
      </c>
      <c r="Q2038" t="str">
        <f t="shared" si="124"/>
        <v>theater</v>
      </c>
      <c r="R2038" t="str">
        <f t="shared" si="125"/>
        <v>plays</v>
      </c>
      <c r="S2038" s="12">
        <f t="shared" si="126"/>
        <v>41791.492777777778</v>
      </c>
      <c r="T2038" s="12">
        <f t="shared" si="127"/>
        <v>41836.492777777778</v>
      </c>
    </row>
    <row r="2039" spans="1:20" ht="16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>E2039/D2039</f>
        <v>1.0029999999999999</v>
      </c>
      <c r="P2039" s="7">
        <f>E2039/L2039</f>
        <v>45.590909090909093</v>
      </c>
      <c r="Q2039" t="str">
        <f t="shared" si="124"/>
        <v>theater</v>
      </c>
      <c r="R2039" t="str">
        <f t="shared" si="125"/>
        <v>spaces</v>
      </c>
      <c r="S2039" s="12">
        <f t="shared" si="126"/>
        <v>42390.838738425926</v>
      </c>
      <c r="T2039" s="12">
        <f t="shared" si="127"/>
        <v>42420.838738425926</v>
      </c>
    </row>
    <row r="2040" spans="1:20" ht="48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>E2040/D2040</f>
        <v>1.002909090909091</v>
      </c>
      <c r="P2040" s="7">
        <f>E2040/L2040</f>
        <v>69.822784810126578</v>
      </c>
      <c r="Q2040" t="str">
        <f t="shared" si="124"/>
        <v>theater</v>
      </c>
      <c r="R2040" t="str">
        <f t="shared" si="125"/>
        <v>plays</v>
      </c>
      <c r="S2040" s="12">
        <f t="shared" si="126"/>
        <v>42466.558796296296</v>
      </c>
      <c r="T2040" s="12">
        <f t="shared" si="127"/>
        <v>42490.165972222225</v>
      </c>
    </row>
    <row r="2041" spans="1:20" ht="48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>E2041/D2041</f>
        <v>1.0028571428571429</v>
      </c>
      <c r="P2041" s="7">
        <f>E2041/L2041</f>
        <v>35.1</v>
      </c>
      <c r="Q2041" t="str">
        <f t="shared" si="124"/>
        <v>theater</v>
      </c>
      <c r="R2041" t="str">
        <f t="shared" si="125"/>
        <v>musical</v>
      </c>
      <c r="S2041" s="12">
        <f t="shared" si="126"/>
        <v>42167.534791666665</v>
      </c>
      <c r="T2041" s="12">
        <f t="shared" si="127"/>
        <v>42196.165972222225</v>
      </c>
    </row>
    <row r="2042" spans="1:20" ht="48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>E2042/D2042</f>
        <v>1.0027777777777778</v>
      </c>
      <c r="P2042" s="7">
        <f>E2042/L2042</f>
        <v>150.41666666666666</v>
      </c>
      <c r="Q2042" t="str">
        <f t="shared" si="124"/>
        <v>theater</v>
      </c>
      <c r="R2042" t="str">
        <f t="shared" si="125"/>
        <v>plays</v>
      </c>
      <c r="S2042" s="12">
        <f t="shared" si="126"/>
        <v>42017.88045138889</v>
      </c>
      <c r="T2042" s="12">
        <f t="shared" si="127"/>
        <v>42044.1875</v>
      </c>
    </row>
    <row r="2043" spans="1:20" ht="48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>E2043/D2043</f>
        <v>1.0026999999999999</v>
      </c>
      <c r="P2043" s="7">
        <f>E2043/L2043</f>
        <v>92.842592592592595</v>
      </c>
      <c r="Q2043" t="str">
        <f t="shared" si="124"/>
        <v>theater</v>
      </c>
      <c r="R2043" t="str">
        <f t="shared" si="125"/>
        <v>plays</v>
      </c>
      <c r="S2043" s="12">
        <f t="shared" si="126"/>
        <v>42028.496562500004</v>
      </c>
      <c r="T2043" s="12">
        <f t="shared" si="127"/>
        <v>42058.496562500004</v>
      </c>
    </row>
    <row r="2044" spans="1:20" ht="48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>E2044/D2044</f>
        <v>1.0026666666666666</v>
      </c>
      <c r="P2044" s="7">
        <f>E2044/L2044</f>
        <v>81.739130434782609</v>
      </c>
      <c r="Q2044" t="str">
        <f t="shared" si="124"/>
        <v>music</v>
      </c>
      <c r="R2044" t="str">
        <f t="shared" si="125"/>
        <v>rock</v>
      </c>
      <c r="S2044" s="12">
        <f t="shared" si="126"/>
        <v>42049.733240740738</v>
      </c>
      <c r="T2044" s="12">
        <f t="shared" si="127"/>
        <v>42079.691574074073</v>
      </c>
    </row>
    <row r="2045" spans="1:20" ht="48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>E2045/D2045</f>
        <v>1.0026489999999999</v>
      </c>
      <c r="P2045" s="7">
        <f>E2045/L2045</f>
        <v>48.437149758454105</v>
      </c>
      <c r="Q2045" t="str">
        <f t="shared" si="124"/>
        <v>theater</v>
      </c>
      <c r="R2045" t="str">
        <f t="shared" si="125"/>
        <v>plays</v>
      </c>
      <c r="S2045" s="12">
        <f t="shared" si="126"/>
        <v>42505.774479166663</v>
      </c>
      <c r="T2045" s="12">
        <f t="shared" si="127"/>
        <v>42541.958333333328</v>
      </c>
    </row>
    <row r="2046" spans="1:20" ht="48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>E2046/D2046</f>
        <v>1.0026315789473683</v>
      </c>
      <c r="P2046" s="7">
        <f>E2046/L2046</f>
        <v>134.1549295774648</v>
      </c>
      <c r="Q2046" t="str">
        <f t="shared" si="124"/>
        <v>theater</v>
      </c>
      <c r="R2046" t="str">
        <f t="shared" si="125"/>
        <v>plays</v>
      </c>
      <c r="S2046" s="12">
        <f t="shared" si="126"/>
        <v>41776.063136574077</v>
      </c>
      <c r="T2046" s="12">
        <f t="shared" si="127"/>
        <v>41807.125</v>
      </c>
    </row>
    <row r="2047" spans="1:20" ht="48" x14ac:dyDescent="0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>E2047/D2047</f>
        <v>1.0024999999999999</v>
      </c>
      <c r="P2047" s="7">
        <f>E2047/L2047</f>
        <v>45.56818181818182</v>
      </c>
      <c r="Q2047" t="str">
        <f t="shared" si="124"/>
        <v>publishing</v>
      </c>
      <c r="R2047" t="str">
        <f t="shared" si="125"/>
        <v>nonfiction</v>
      </c>
      <c r="S2047" s="12">
        <f t="shared" si="126"/>
        <v>41831.846828703703</v>
      </c>
      <c r="T2047" s="12">
        <f t="shared" si="127"/>
        <v>41861.846828703703</v>
      </c>
    </row>
    <row r="2048" spans="1:20" ht="48" x14ac:dyDescent="0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>E2048/D2048</f>
        <v>1.0024999999999999</v>
      </c>
      <c r="P2048" s="7">
        <f>E2048/L2048</f>
        <v>169.91525423728814</v>
      </c>
      <c r="Q2048" t="str">
        <f t="shared" si="124"/>
        <v>music</v>
      </c>
      <c r="R2048" t="str">
        <f t="shared" si="125"/>
        <v>classical music</v>
      </c>
      <c r="S2048" s="12">
        <f t="shared" si="126"/>
        <v>41977.902222222227</v>
      </c>
      <c r="T2048" s="12">
        <f t="shared" si="127"/>
        <v>42037.902222222227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>E2049/D2049</f>
        <v>1.0024999999999999</v>
      </c>
      <c r="P2049" s="7">
        <f>E2049/L2049</f>
        <v>66.833333333333329</v>
      </c>
      <c r="Q2049" t="str">
        <f t="shared" si="124"/>
        <v>theater</v>
      </c>
      <c r="R2049" t="str">
        <f t="shared" si="125"/>
        <v>plays</v>
      </c>
      <c r="S2049" s="12">
        <f t="shared" si="126"/>
        <v>42179.854629629626</v>
      </c>
      <c r="T2049" s="12">
        <f t="shared" si="127"/>
        <v>42203.666666666672</v>
      </c>
    </row>
    <row r="2050" spans="1:20" ht="48" x14ac:dyDescent="0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>E2050/D2050</f>
        <v>1.0024999999999999</v>
      </c>
      <c r="P2050" s="7">
        <f>E2050/L2050</f>
        <v>143.21428571428572</v>
      </c>
      <c r="Q2050" t="str">
        <f t="shared" si="124"/>
        <v>theater</v>
      </c>
      <c r="R2050" t="str">
        <f t="shared" si="125"/>
        <v>musical</v>
      </c>
      <c r="S2050" s="12">
        <f t="shared" si="126"/>
        <v>42075.942627314813</v>
      </c>
      <c r="T2050" s="12">
        <f t="shared" si="127"/>
        <v>42103.166666666672</v>
      </c>
    </row>
    <row r="2051" spans="1:20" ht="48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>E2051/D2051</f>
        <v>1.0024761904761905</v>
      </c>
      <c r="P2051" s="7">
        <f>E2051/L2051</f>
        <v>202.42307692307693</v>
      </c>
      <c r="Q2051" t="str">
        <f t="shared" ref="Q2051:Q2114" si="128">LEFT(N2051, SEARCH("/",N2051)-1)</f>
        <v>film &amp; video</v>
      </c>
      <c r="R2051" t="str">
        <f t="shared" ref="R2051:R2114" si="129">RIGHT(N2051,LEN(N2051)-SEARCH("/",N2051,1))</f>
        <v>documentary</v>
      </c>
      <c r="S2051" s="12">
        <f t="shared" ref="S2051:S2114" si="130">(((J2051/60)/60)/24)+DATE(1970,1,1)</f>
        <v>41360.970601851855</v>
      </c>
      <c r="T2051" s="12">
        <f t="shared" ref="T2051:T2114" si="131">(((I2051/60)/60)/24)+DATE(1970,1,1)</f>
        <v>41372.189583333333</v>
      </c>
    </row>
    <row r="2052" spans="1:20" ht="48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>E2052/D2052</f>
        <v>1.0024604569420035</v>
      </c>
      <c r="P2052" s="7">
        <f>E2052/L2052</f>
        <v>320.44943820224717</v>
      </c>
      <c r="Q2052" t="str">
        <f t="shared" si="128"/>
        <v>film &amp; video</v>
      </c>
      <c r="R2052" t="str">
        <f t="shared" si="129"/>
        <v>television</v>
      </c>
      <c r="S2052" s="12">
        <f t="shared" si="130"/>
        <v>42461.627511574072</v>
      </c>
      <c r="T2052" s="12">
        <f t="shared" si="131"/>
        <v>42503.165972222225</v>
      </c>
    </row>
    <row r="2053" spans="1:20" ht="48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>E2053/D2053</f>
        <v>1.0024500000000001</v>
      </c>
      <c r="P2053" s="7">
        <f>E2053/L2053</f>
        <v>200.49</v>
      </c>
      <c r="Q2053" t="str">
        <f t="shared" si="128"/>
        <v>theater</v>
      </c>
      <c r="R2053" t="str">
        <f t="shared" si="129"/>
        <v>plays</v>
      </c>
      <c r="S2053" s="12">
        <f t="shared" si="130"/>
        <v>41787.218229166669</v>
      </c>
      <c r="T2053" s="12">
        <f t="shared" si="131"/>
        <v>41817.218229166669</v>
      </c>
    </row>
    <row r="2054" spans="1:20" ht="48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>E2054/D2054</f>
        <v>1.0024444444444445</v>
      </c>
      <c r="P2054" s="7">
        <f>E2054/L2054</f>
        <v>65.376811594202906</v>
      </c>
      <c r="Q2054" t="str">
        <f t="shared" si="128"/>
        <v>theater</v>
      </c>
      <c r="R2054" t="str">
        <f t="shared" si="129"/>
        <v>plays</v>
      </c>
      <c r="S2054" s="12">
        <f t="shared" si="130"/>
        <v>42208.84646990741</v>
      </c>
      <c r="T2054" s="12">
        <f t="shared" si="131"/>
        <v>42238.84646990741</v>
      </c>
    </row>
    <row r="2055" spans="1:20" ht="48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>E2055/D2055</f>
        <v>1.0024166666666667</v>
      </c>
      <c r="P2055" s="7">
        <f>E2055/L2055</f>
        <v>171.84285714285716</v>
      </c>
      <c r="Q2055" t="str">
        <f t="shared" si="128"/>
        <v>film &amp; video</v>
      </c>
      <c r="R2055" t="str">
        <f t="shared" si="129"/>
        <v>television</v>
      </c>
      <c r="S2055" s="12">
        <f t="shared" si="130"/>
        <v>41760.796423611115</v>
      </c>
      <c r="T2055" s="12">
        <f t="shared" si="131"/>
        <v>41806.229166666664</v>
      </c>
    </row>
    <row r="2056" spans="1:20" ht="48" x14ac:dyDescent="0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>E2056/D2056</f>
        <v>1.002</v>
      </c>
      <c r="P2056" s="7">
        <f>E2056/L2056</f>
        <v>80.16</v>
      </c>
      <c r="Q2056" t="str">
        <f t="shared" si="128"/>
        <v>film &amp; video</v>
      </c>
      <c r="R2056" t="str">
        <f t="shared" si="129"/>
        <v>television</v>
      </c>
      <c r="S2056" s="12">
        <f t="shared" si="130"/>
        <v>42200.758240740746</v>
      </c>
      <c r="T2056" s="12">
        <f t="shared" si="131"/>
        <v>42260.758240740746</v>
      </c>
    </row>
    <row r="2057" spans="1:20" ht="48" x14ac:dyDescent="0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>E2057/D2057</f>
        <v>1.002</v>
      </c>
      <c r="P2057" s="7">
        <f>E2057/L2057</f>
        <v>117.88235294117646</v>
      </c>
      <c r="Q2057" t="str">
        <f t="shared" si="128"/>
        <v>theater</v>
      </c>
      <c r="R2057" t="str">
        <f t="shared" si="129"/>
        <v>plays</v>
      </c>
      <c r="S2057" s="12">
        <f t="shared" si="130"/>
        <v>42482.43478009259</v>
      </c>
      <c r="T2057" s="12">
        <f t="shared" si="131"/>
        <v>42506.43478009259</v>
      </c>
    </row>
    <row r="2058" spans="1:20" ht="48" x14ac:dyDescent="0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>E2058/D2058</f>
        <v>1.002</v>
      </c>
      <c r="P2058" s="7">
        <f>E2058/L2058</f>
        <v>62.625</v>
      </c>
      <c r="Q2058" t="str">
        <f t="shared" si="128"/>
        <v>theater</v>
      </c>
      <c r="R2058" t="str">
        <f t="shared" si="129"/>
        <v>plays</v>
      </c>
      <c r="S2058" s="12">
        <f t="shared" si="130"/>
        <v>42593.865405092598</v>
      </c>
      <c r="T2058" s="12">
        <f t="shared" si="131"/>
        <v>42613.865405092598</v>
      </c>
    </row>
    <row r="2059" spans="1:20" ht="48" x14ac:dyDescent="0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>E2059/D2059</f>
        <v>1.0016666666666667</v>
      </c>
      <c r="P2059" s="7">
        <f>E2059/L2059</f>
        <v>46.230769230769234</v>
      </c>
      <c r="Q2059" t="str">
        <f t="shared" si="128"/>
        <v>film &amp; video</v>
      </c>
      <c r="R2059" t="str">
        <f t="shared" si="129"/>
        <v>documentary</v>
      </c>
      <c r="S2059" s="12">
        <f t="shared" si="130"/>
        <v>42211.951284722221</v>
      </c>
      <c r="T2059" s="12">
        <f t="shared" si="131"/>
        <v>42226.951284722221</v>
      </c>
    </row>
    <row r="2060" spans="1:20" ht="48" x14ac:dyDescent="0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>E2060/D2060</f>
        <v>1.0016666666666667</v>
      </c>
      <c r="P2060" s="7">
        <f>E2060/L2060</f>
        <v>46.953125</v>
      </c>
      <c r="Q2060" t="str">
        <f t="shared" si="128"/>
        <v>music</v>
      </c>
      <c r="R2060" t="str">
        <f t="shared" si="129"/>
        <v>rock</v>
      </c>
      <c r="S2060" s="12">
        <f t="shared" si="130"/>
        <v>40788.297650462962</v>
      </c>
      <c r="T2060" s="12">
        <f t="shared" si="131"/>
        <v>40830.958333333336</v>
      </c>
    </row>
    <row r="2061" spans="1:20" ht="48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>E2061/D2061</f>
        <v>1.0016</v>
      </c>
      <c r="P2061" s="7">
        <f>E2061/L2061</f>
        <v>417.33333333333331</v>
      </c>
      <c r="Q2061" t="str">
        <f t="shared" si="128"/>
        <v>music</v>
      </c>
      <c r="R2061" t="str">
        <f t="shared" si="129"/>
        <v>rock</v>
      </c>
      <c r="S2061" s="12">
        <f t="shared" si="130"/>
        <v>41736.899652777778</v>
      </c>
      <c r="T2061" s="12">
        <f t="shared" si="131"/>
        <v>41768.916666666664</v>
      </c>
    </row>
    <row r="2062" spans="1:20" ht="48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>E2062/D2062</f>
        <v>1.0015624999999999</v>
      </c>
      <c r="P2062" s="7">
        <f>E2062/L2062</f>
        <v>74.534883720930239</v>
      </c>
      <c r="Q2062" t="str">
        <f t="shared" si="128"/>
        <v>theater</v>
      </c>
      <c r="R2062" t="str">
        <f t="shared" si="129"/>
        <v>plays</v>
      </c>
      <c r="S2062" s="12">
        <f t="shared" si="130"/>
        <v>41852.658310185187</v>
      </c>
      <c r="T2062" s="12">
        <f t="shared" si="131"/>
        <v>41882.658310185187</v>
      </c>
    </row>
    <row r="2063" spans="1:20" ht="48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>E2063/D2063</f>
        <v>1.00149</v>
      </c>
      <c r="P2063" s="7">
        <f>E2063/L2063</f>
        <v>35.767499999999998</v>
      </c>
      <c r="Q2063" t="str">
        <f t="shared" si="128"/>
        <v>music</v>
      </c>
      <c r="R2063" t="str">
        <f t="shared" si="129"/>
        <v>rock</v>
      </c>
      <c r="S2063" s="12">
        <f t="shared" si="130"/>
        <v>40788.786539351851</v>
      </c>
      <c r="T2063" s="12">
        <f t="shared" si="131"/>
        <v>40817.125</v>
      </c>
    </row>
    <row r="2064" spans="1:20" ht="48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>E2064/D2064</f>
        <v>1.0012570000000001</v>
      </c>
      <c r="P2064" s="7">
        <f>E2064/L2064</f>
        <v>606.82242424242418</v>
      </c>
      <c r="Q2064" t="str">
        <f t="shared" si="128"/>
        <v>film &amp; video</v>
      </c>
      <c r="R2064" t="str">
        <f t="shared" si="129"/>
        <v>television</v>
      </c>
      <c r="S2064" s="12">
        <f t="shared" si="130"/>
        <v>42230.23583333334</v>
      </c>
      <c r="T2064" s="12">
        <f t="shared" si="131"/>
        <v>42261.875</v>
      </c>
    </row>
    <row r="2065" spans="1:20" ht="48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>E2065/D2065</f>
        <v>1.00125</v>
      </c>
      <c r="P2065" s="7">
        <f>E2065/L2065</f>
        <v>70.884955752212392</v>
      </c>
      <c r="Q2065" t="str">
        <f t="shared" si="128"/>
        <v>theater</v>
      </c>
      <c r="R2065" t="str">
        <f t="shared" si="129"/>
        <v>plays</v>
      </c>
      <c r="S2065" s="12">
        <f t="shared" si="130"/>
        <v>41941.683865740742</v>
      </c>
      <c r="T2065" s="12">
        <f t="shared" si="131"/>
        <v>41970.125</v>
      </c>
    </row>
    <row r="2066" spans="1:20" ht="64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>E2066/D2066</f>
        <v>1.00125</v>
      </c>
      <c r="P2066" s="7">
        <f>E2066/L2066</f>
        <v>121.36363636363636</v>
      </c>
      <c r="Q2066" t="str">
        <f t="shared" si="128"/>
        <v>theater</v>
      </c>
      <c r="R2066" t="str">
        <f t="shared" si="129"/>
        <v>plays</v>
      </c>
      <c r="S2066" s="12">
        <f t="shared" si="130"/>
        <v>41995.870486111111</v>
      </c>
      <c r="T2066" s="12">
        <f t="shared" si="131"/>
        <v>42015.870486111111</v>
      </c>
    </row>
    <row r="2067" spans="1:20" ht="64" x14ac:dyDescent="0.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>E2067/D2067</f>
        <v>1.0012000000000001</v>
      </c>
      <c r="P2067" s="7">
        <f>E2067/L2067</f>
        <v>65.868421052631575</v>
      </c>
      <c r="Q2067" t="str">
        <f t="shared" si="128"/>
        <v>music</v>
      </c>
      <c r="R2067" t="str">
        <f t="shared" si="129"/>
        <v>rock</v>
      </c>
      <c r="S2067" s="12">
        <f t="shared" si="130"/>
        <v>42502.250775462962</v>
      </c>
      <c r="T2067" s="12">
        <f t="shared" si="131"/>
        <v>42527.250775462962</v>
      </c>
    </row>
    <row r="2068" spans="1:20" ht="48" x14ac:dyDescent="0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>E2068/D2068</f>
        <v>1.0012000000000001</v>
      </c>
      <c r="P2068" s="7">
        <f>E2068/L2068</f>
        <v>43.912280701754383</v>
      </c>
      <c r="Q2068" t="str">
        <f t="shared" si="128"/>
        <v>games</v>
      </c>
      <c r="R2068" t="str">
        <f t="shared" si="129"/>
        <v>tabletop games</v>
      </c>
      <c r="S2068" s="12">
        <f t="shared" si="130"/>
        <v>42221.79178240741</v>
      </c>
      <c r="T2068" s="12">
        <f t="shared" si="131"/>
        <v>42251.79178240741</v>
      </c>
    </row>
    <row r="2069" spans="1:20" ht="48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>E2069/D2069</f>
        <v>1.0011666666666668</v>
      </c>
      <c r="P2069" s="7">
        <f>E2069/L2069</f>
        <v>127.80851063829788</v>
      </c>
      <c r="Q2069" t="str">
        <f t="shared" si="128"/>
        <v>theater</v>
      </c>
      <c r="R2069" t="str">
        <f t="shared" si="129"/>
        <v>plays</v>
      </c>
      <c r="S2069" s="12">
        <f t="shared" si="130"/>
        <v>42171.763414351852</v>
      </c>
      <c r="T2069" s="12">
        <f t="shared" si="131"/>
        <v>42211.763414351852</v>
      </c>
    </row>
    <row r="2070" spans="1:20" ht="32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>E2070/D2070</f>
        <v>1.0011000000000001</v>
      </c>
      <c r="P2070" s="7">
        <f>E2070/L2070</f>
        <v>168.25210084033614</v>
      </c>
      <c r="Q2070" t="str">
        <f t="shared" si="128"/>
        <v>theater</v>
      </c>
      <c r="R2070" t="str">
        <f t="shared" si="129"/>
        <v>plays</v>
      </c>
      <c r="S2070" s="12">
        <f t="shared" si="130"/>
        <v>42050.983182870375</v>
      </c>
      <c r="T2070" s="12">
        <f t="shared" si="131"/>
        <v>42085.941516203704</v>
      </c>
    </row>
    <row r="2071" spans="1:20" ht="48" x14ac:dyDescent="0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>E2071/D2071</f>
        <v>1.0009999999999999</v>
      </c>
      <c r="P2071" s="7">
        <f>E2071/L2071</f>
        <v>40.04</v>
      </c>
      <c r="Q2071" t="str">
        <f t="shared" si="128"/>
        <v>music</v>
      </c>
      <c r="R2071" t="str">
        <f t="shared" si="129"/>
        <v>rock</v>
      </c>
      <c r="S2071" s="12">
        <f t="shared" si="130"/>
        <v>41067.827418981484</v>
      </c>
      <c r="T2071" s="12">
        <f t="shared" si="131"/>
        <v>41086.75</v>
      </c>
    </row>
    <row r="2072" spans="1:20" ht="48" x14ac:dyDescent="0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>E2072/D2072</f>
        <v>1.0009999999999999</v>
      </c>
      <c r="P2072" s="7">
        <f>E2072/L2072</f>
        <v>40.04</v>
      </c>
      <c r="Q2072" t="str">
        <f t="shared" si="128"/>
        <v>music</v>
      </c>
      <c r="R2072" t="str">
        <f t="shared" si="129"/>
        <v>indie rock</v>
      </c>
      <c r="S2072" s="12">
        <f t="shared" si="130"/>
        <v>40711.782210648147</v>
      </c>
      <c r="T2072" s="12">
        <f t="shared" si="131"/>
        <v>40756.782210648147</v>
      </c>
    </row>
    <row r="2073" spans="1:20" ht="48" x14ac:dyDescent="0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>E2073/D2073</f>
        <v>1.0009999999999999</v>
      </c>
      <c r="P2073" s="7">
        <f>E2073/L2073</f>
        <v>143</v>
      </c>
      <c r="Q2073" t="str">
        <f t="shared" si="128"/>
        <v>music</v>
      </c>
      <c r="R2073" t="str">
        <f t="shared" si="129"/>
        <v>classical music</v>
      </c>
      <c r="S2073" s="12">
        <f t="shared" si="130"/>
        <v>42039.951087962967</v>
      </c>
      <c r="T2073" s="12">
        <f t="shared" si="131"/>
        <v>42069.951087962967</v>
      </c>
    </row>
    <row r="2074" spans="1:20" ht="32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>E2074/D2074</f>
        <v>1.00099</v>
      </c>
      <c r="P2074" s="7">
        <f>E2074/L2074</f>
        <v>47.666190476190479</v>
      </c>
      <c r="Q2074" t="str">
        <f t="shared" si="128"/>
        <v>theater</v>
      </c>
      <c r="R2074" t="str">
        <f t="shared" si="129"/>
        <v>plays</v>
      </c>
      <c r="S2074" s="12">
        <f t="shared" si="130"/>
        <v>41877.221886574072</v>
      </c>
      <c r="T2074" s="12">
        <f t="shared" si="131"/>
        <v>41910.140972222223</v>
      </c>
    </row>
    <row r="2075" spans="1:20" ht="80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>E2075/D2075</f>
        <v>1.0008673425918038</v>
      </c>
      <c r="P2075" s="7">
        <f>E2075/L2075</f>
        <v>93.977440000000001</v>
      </c>
      <c r="Q2075" t="str">
        <f t="shared" si="128"/>
        <v>theater</v>
      </c>
      <c r="R2075" t="str">
        <f t="shared" si="129"/>
        <v>plays</v>
      </c>
      <c r="S2075" s="12">
        <f t="shared" si="130"/>
        <v>41826.871238425927</v>
      </c>
      <c r="T2075" s="12">
        <f t="shared" si="131"/>
        <v>41859.57916666667</v>
      </c>
    </row>
    <row r="2076" spans="1:20" ht="48" x14ac:dyDescent="0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>E2076/D2076</f>
        <v>1.0007692307692309</v>
      </c>
      <c r="P2076" s="7">
        <f>E2076/L2076</f>
        <v>50.03846153846154</v>
      </c>
      <c r="Q2076" t="str">
        <f t="shared" si="128"/>
        <v>music</v>
      </c>
      <c r="R2076" t="str">
        <f t="shared" si="129"/>
        <v>rock</v>
      </c>
      <c r="S2076" s="12">
        <f t="shared" si="130"/>
        <v>41827.906689814816</v>
      </c>
      <c r="T2076" s="12">
        <f t="shared" si="131"/>
        <v>41848.041666666664</v>
      </c>
    </row>
    <row r="2077" spans="1:20" ht="32" x14ac:dyDescent="0.2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>E2077/D2077</f>
        <v>1.0007692307692309</v>
      </c>
      <c r="P2077" s="7">
        <f>E2077/L2077</f>
        <v>209.83870967741936</v>
      </c>
      <c r="Q2077" t="str">
        <f t="shared" si="128"/>
        <v>theater</v>
      </c>
      <c r="R2077" t="str">
        <f t="shared" si="129"/>
        <v>plays</v>
      </c>
      <c r="S2077" s="12">
        <f t="shared" si="130"/>
        <v>42253.928530092591</v>
      </c>
      <c r="T2077" s="12">
        <f t="shared" si="131"/>
        <v>42283.928530092591</v>
      </c>
    </row>
    <row r="2078" spans="1:20" ht="48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>E2078/D2078</f>
        <v>1.0007272727272727</v>
      </c>
      <c r="P2078" s="7">
        <f>E2078/L2078</f>
        <v>125.09090909090909</v>
      </c>
      <c r="Q2078" t="str">
        <f t="shared" si="128"/>
        <v>theater</v>
      </c>
      <c r="R2078" t="str">
        <f t="shared" si="129"/>
        <v>plays</v>
      </c>
      <c r="S2078" s="12">
        <f t="shared" si="130"/>
        <v>42193.771481481483</v>
      </c>
      <c r="T2078" s="12">
        <f t="shared" si="131"/>
        <v>42212.957638888889</v>
      </c>
    </row>
    <row r="2079" spans="1:20" ht="16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>E2079/D2079</f>
        <v>1.0006666666666666</v>
      </c>
      <c r="P2079" s="7">
        <f>E2079/L2079</f>
        <v>75.05</v>
      </c>
      <c r="Q2079" t="str">
        <f t="shared" si="128"/>
        <v>music</v>
      </c>
      <c r="R2079" t="str">
        <f t="shared" si="129"/>
        <v>rock</v>
      </c>
      <c r="S2079" s="12">
        <f t="shared" si="130"/>
        <v>41626.916284722225</v>
      </c>
      <c r="T2079" s="12">
        <f t="shared" si="131"/>
        <v>41647.088888888888</v>
      </c>
    </row>
    <row r="2080" spans="1:20" ht="48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>E2080/D2080</f>
        <v>1.0006666666666666</v>
      </c>
      <c r="P2080" s="7">
        <f>E2080/L2080</f>
        <v>107.21428571428571</v>
      </c>
      <c r="Q2080" t="str">
        <f t="shared" si="128"/>
        <v>music</v>
      </c>
      <c r="R2080" t="str">
        <f t="shared" si="129"/>
        <v>rock</v>
      </c>
      <c r="S2080" s="12">
        <f t="shared" si="130"/>
        <v>41494.963587962964</v>
      </c>
      <c r="T2080" s="12">
        <f t="shared" si="131"/>
        <v>41523.165972222225</v>
      </c>
    </row>
    <row r="2081" spans="1:20" ht="48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>E2081/D2081</f>
        <v>1.0005999999999999</v>
      </c>
      <c r="P2081" s="7">
        <f>E2081/L2081</f>
        <v>68.534246575342465</v>
      </c>
      <c r="Q2081" t="str">
        <f t="shared" si="128"/>
        <v>theater</v>
      </c>
      <c r="R2081" t="str">
        <f t="shared" si="129"/>
        <v>plays</v>
      </c>
      <c r="S2081" s="12">
        <f t="shared" si="130"/>
        <v>41902.333726851852</v>
      </c>
      <c r="T2081" s="12">
        <f t="shared" si="131"/>
        <v>41932.333726851852</v>
      </c>
    </row>
    <row r="2082" spans="1:20" ht="48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>E2082/D2082</f>
        <v>1.0005066666666667</v>
      </c>
      <c r="P2082" s="7">
        <f>E2082/L2082</f>
        <v>39.493684210526318</v>
      </c>
      <c r="Q2082" t="str">
        <f t="shared" si="128"/>
        <v>music</v>
      </c>
      <c r="R2082" t="str">
        <f t="shared" si="129"/>
        <v>indie rock</v>
      </c>
      <c r="S2082" s="12">
        <f t="shared" si="130"/>
        <v>41026.083298611113</v>
      </c>
      <c r="T2082" s="12">
        <f t="shared" si="131"/>
        <v>41056.083298611113</v>
      </c>
    </row>
    <row r="2083" spans="1:20" ht="48" x14ac:dyDescent="0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>E2083/D2083</f>
        <v>1.0004999999999999</v>
      </c>
      <c r="P2083" s="7">
        <f>E2083/L2083</f>
        <v>57.171428571428571</v>
      </c>
      <c r="Q2083" t="str">
        <f t="shared" si="128"/>
        <v>theater</v>
      </c>
      <c r="R2083" t="str">
        <f t="shared" si="129"/>
        <v>plays</v>
      </c>
      <c r="S2083" s="12">
        <f t="shared" si="130"/>
        <v>42165.462627314817</v>
      </c>
      <c r="T2083" s="12">
        <f t="shared" si="131"/>
        <v>42196.604166666672</v>
      </c>
    </row>
    <row r="2084" spans="1:20" ht="48" x14ac:dyDescent="0.2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>E2084/D2084</f>
        <v>1.0004999999999999</v>
      </c>
      <c r="P2084" s="7">
        <f>E2084/L2084</f>
        <v>81.673469387755105</v>
      </c>
      <c r="Q2084" t="str">
        <f t="shared" si="128"/>
        <v>theater</v>
      </c>
      <c r="R2084" t="str">
        <f t="shared" si="129"/>
        <v>plays</v>
      </c>
      <c r="S2084" s="12">
        <f t="shared" si="130"/>
        <v>42447.894432870366</v>
      </c>
      <c r="T2084" s="12">
        <f t="shared" si="131"/>
        <v>42507.894432870366</v>
      </c>
    </row>
    <row r="2085" spans="1:20" ht="16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>E2085/D2085</f>
        <v>1.0004342857142856</v>
      </c>
      <c r="P2085" s="7">
        <f>E2085/L2085</f>
        <v>291.79333333333335</v>
      </c>
      <c r="Q2085" t="str">
        <f t="shared" si="128"/>
        <v>film &amp; video</v>
      </c>
      <c r="R2085" t="str">
        <f t="shared" si="129"/>
        <v>television</v>
      </c>
      <c r="S2085" s="12">
        <f t="shared" si="130"/>
        <v>42468.94458333333</v>
      </c>
      <c r="T2085" s="12">
        <f t="shared" si="131"/>
        <v>42475.875</v>
      </c>
    </row>
    <row r="2086" spans="1:20" ht="48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>E2086/D2086</f>
        <v>1.0004285714285714</v>
      </c>
      <c r="P2086" s="7">
        <f>E2086/L2086</f>
        <v>127.32727272727273</v>
      </c>
      <c r="Q2086" t="str">
        <f t="shared" si="128"/>
        <v>publishing</v>
      </c>
      <c r="R2086" t="str">
        <f t="shared" si="129"/>
        <v>nonfiction</v>
      </c>
      <c r="S2086" s="12">
        <f t="shared" si="130"/>
        <v>41988.548831018517</v>
      </c>
      <c r="T2086" s="12">
        <f t="shared" si="131"/>
        <v>42019.454166666663</v>
      </c>
    </row>
    <row r="2087" spans="1:20" ht="48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>E2087/D2087</f>
        <v>1.0004</v>
      </c>
      <c r="P2087" s="7">
        <f>E2087/L2087</f>
        <v>61</v>
      </c>
      <c r="Q2087" t="str">
        <f t="shared" si="128"/>
        <v>theater</v>
      </c>
      <c r="R2087" t="str">
        <f t="shared" si="129"/>
        <v>plays</v>
      </c>
      <c r="S2087" s="12">
        <f t="shared" si="130"/>
        <v>42664.809560185182</v>
      </c>
      <c r="T2087" s="12">
        <f t="shared" si="131"/>
        <v>42685.916666666672</v>
      </c>
    </row>
    <row r="2088" spans="1:20" ht="48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>E2088/D2088</f>
        <v>1.0003599999999999</v>
      </c>
      <c r="P2088" s="7">
        <f>E2088/L2088</f>
        <v>179.27598566308242</v>
      </c>
      <c r="Q2088" t="str">
        <f t="shared" si="128"/>
        <v>theater</v>
      </c>
      <c r="R2088" t="str">
        <f t="shared" si="129"/>
        <v>plays</v>
      </c>
      <c r="S2088" s="12">
        <f t="shared" si="130"/>
        <v>41730.276747685188</v>
      </c>
      <c r="T2088" s="12">
        <f t="shared" si="131"/>
        <v>41764.276747685188</v>
      </c>
    </row>
    <row r="2089" spans="1:20" ht="32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>E2089/D2089</f>
        <v>1.0003299999999999</v>
      </c>
      <c r="P2089" s="7">
        <f>E2089/L2089</f>
        <v>66.688666666666663</v>
      </c>
      <c r="Q2089" t="str">
        <f t="shared" si="128"/>
        <v>music</v>
      </c>
      <c r="R2089" t="str">
        <f t="shared" si="129"/>
        <v>rock</v>
      </c>
      <c r="S2089" s="12">
        <f t="shared" si="130"/>
        <v>40876.169664351852</v>
      </c>
      <c r="T2089" s="12">
        <f t="shared" si="131"/>
        <v>40936.169664351852</v>
      </c>
    </row>
    <row r="2090" spans="1:20" ht="48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>E2090/D2090</f>
        <v>1.0002</v>
      </c>
      <c r="P2090" s="7">
        <f>E2090/L2090</f>
        <v>178.60714285714286</v>
      </c>
      <c r="Q2090" t="str">
        <f t="shared" si="128"/>
        <v>music</v>
      </c>
      <c r="R2090" t="str">
        <f t="shared" si="129"/>
        <v>rock</v>
      </c>
      <c r="S2090" s="12">
        <f t="shared" si="130"/>
        <v>40996.667199074072</v>
      </c>
      <c r="T2090" s="12">
        <f t="shared" si="131"/>
        <v>41026.667199074072</v>
      </c>
    </row>
    <row r="2091" spans="1:20" ht="48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>E2091/D2091</f>
        <v>1.0001333333333333</v>
      </c>
      <c r="P2091" s="7">
        <f>E2091/L2091</f>
        <v>40.545945945945945</v>
      </c>
      <c r="Q2091" t="str">
        <f t="shared" si="128"/>
        <v>theater</v>
      </c>
      <c r="R2091" t="str">
        <f t="shared" si="129"/>
        <v>plays</v>
      </c>
      <c r="S2091" s="12">
        <f t="shared" si="130"/>
        <v>42460.733530092592</v>
      </c>
      <c r="T2091" s="12">
        <f t="shared" si="131"/>
        <v>42490.733530092592</v>
      </c>
    </row>
    <row r="2092" spans="1:20" ht="48" x14ac:dyDescent="0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>E2092/D2092</f>
        <v>1.0001249999999999</v>
      </c>
      <c r="P2092" s="7">
        <f>E2092/L2092</f>
        <v>40.005000000000003</v>
      </c>
      <c r="Q2092" t="str">
        <f t="shared" si="128"/>
        <v>film &amp; video</v>
      </c>
      <c r="R2092" t="str">
        <f t="shared" si="129"/>
        <v>shorts</v>
      </c>
      <c r="S2092" s="12">
        <f t="shared" si="130"/>
        <v>40795.820150462961</v>
      </c>
      <c r="T2092" s="12">
        <f t="shared" si="131"/>
        <v>40825.820150462961</v>
      </c>
    </row>
    <row r="2093" spans="1:20" ht="48" x14ac:dyDescent="0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>E2093/D2093</f>
        <v>1.0001249999999999</v>
      </c>
      <c r="P2093" s="7">
        <f>E2093/L2093</f>
        <v>421.10526315789474</v>
      </c>
      <c r="Q2093" t="str">
        <f t="shared" si="128"/>
        <v>theater</v>
      </c>
      <c r="R2093" t="str">
        <f t="shared" si="129"/>
        <v>plays</v>
      </c>
      <c r="S2093" s="12">
        <f t="shared" si="130"/>
        <v>42059.701319444444</v>
      </c>
      <c r="T2093" s="12">
        <f t="shared" si="131"/>
        <v>42119.659652777773</v>
      </c>
    </row>
    <row r="2094" spans="1:20" ht="48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>E2094/D2094</f>
        <v>1.0001100000000001</v>
      </c>
      <c r="P2094" s="7">
        <f>E2094/L2094</f>
        <v>93.760312499999998</v>
      </c>
      <c r="Q2094" t="str">
        <f t="shared" si="128"/>
        <v>theater</v>
      </c>
      <c r="R2094" t="str">
        <f t="shared" si="129"/>
        <v>plays</v>
      </c>
      <c r="S2094" s="12">
        <f t="shared" si="130"/>
        <v>42292.087592592594</v>
      </c>
      <c r="T2094" s="12">
        <f t="shared" si="131"/>
        <v>42329.125</v>
      </c>
    </row>
    <row r="2095" spans="1:20" ht="48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>E2095/D2095</f>
        <v>1.0000828571428571</v>
      </c>
      <c r="P2095" s="7">
        <f>E2095/L2095</f>
        <v>57.381803278688523</v>
      </c>
      <c r="Q2095" t="str">
        <f t="shared" si="128"/>
        <v>music</v>
      </c>
      <c r="R2095" t="str">
        <f t="shared" si="129"/>
        <v>electronic music</v>
      </c>
      <c r="S2095" s="12">
        <f t="shared" si="130"/>
        <v>42426.407592592594</v>
      </c>
      <c r="T2095" s="12">
        <f t="shared" si="131"/>
        <v>42460.365925925929</v>
      </c>
    </row>
    <row r="2096" spans="1:20" ht="48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>E2096/D2096</f>
        <v>1.0000360000000001</v>
      </c>
      <c r="P2096" s="7">
        <f>E2096/L2096</f>
        <v>131.58368421052631</v>
      </c>
      <c r="Q2096" t="str">
        <f t="shared" si="128"/>
        <v>music</v>
      </c>
      <c r="R2096" t="str">
        <f t="shared" si="129"/>
        <v>indie rock</v>
      </c>
      <c r="S2096" s="12">
        <f t="shared" si="130"/>
        <v>40417.011296296296</v>
      </c>
      <c r="T2096" s="12">
        <f t="shared" si="131"/>
        <v>40462.011296296296</v>
      </c>
    </row>
    <row r="2097" spans="1:20" ht="32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>E2097/D2097</f>
        <v>1.0000100000000001</v>
      </c>
      <c r="P2097" s="7">
        <f>E2097/L2097</f>
        <v>50.000500000000002</v>
      </c>
      <c r="Q2097" t="str">
        <f t="shared" si="128"/>
        <v>theater</v>
      </c>
      <c r="R2097" t="str">
        <f t="shared" si="129"/>
        <v>plays</v>
      </c>
      <c r="S2097" s="12">
        <f t="shared" si="130"/>
        <v>42207.259918981479</v>
      </c>
      <c r="T2097" s="12">
        <f t="shared" si="131"/>
        <v>42236.958333333328</v>
      </c>
    </row>
    <row r="2098" spans="1:20" ht="48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>E2098/D2098</f>
        <v>1.0000058823529412</v>
      </c>
      <c r="P2098" s="7">
        <f>E2098/L2098</f>
        <v>37.777999999999999</v>
      </c>
      <c r="Q2098" t="str">
        <f t="shared" si="128"/>
        <v>theater</v>
      </c>
      <c r="R2098" t="str">
        <f t="shared" si="129"/>
        <v>plays</v>
      </c>
      <c r="S2098" s="12">
        <f t="shared" si="130"/>
        <v>41894.91375</v>
      </c>
      <c r="T2098" s="12">
        <f t="shared" si="131"/>
        <v>41938.029861111114</v>
      </c>
    </row>
    <row r="2099" spans="1:20" ht="48" x14ac:dyDescent="0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>E2099/D2099</f>
        <v>1</v>
      </c>
      <c r="P2099" s="7">
        <f>E2099/L2099</f>
        <v>13</v>
      </c>
      <c r="Q2099" t="str">
        <f t="shared" si="128"/>
        <v>film &amp; video</v>
      </c>
      <c r="R2099" t="str">
        <f t="shared" si="129"/>
        <v>television</v>
      </c>
      <c r="S2099" s="12">
        <f t="shared" si="130"/>
        <v>42376.79206018518</v>
      </c>
      <c r="T2099" s="12">
        <f t="shared" si="131"/>
        <v>42394.79206018518</v>
      </c>
    </row>
    <row r="2100" spans="1:20" ht="48" x14ac:dyDescent="0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>E2100/D2100</f>
        <v>1</v>
      </c>
      <c r="P2100" s="7">
        <f>E2100/L2100</f>
        <v>105.26315789473684</v>
      </c>
      <c r="Q2100" t="str">
        <f t="shared" si="128"/>
        <v>film &amp; video</v>
      </c>
      <c r="R2100" t="str">
        <f t="shared" si="129"/>
        <v>television</v>
      </c>
      <c r="S2100" s="12">
        <f t="shared" si="130"/>
        <v>41887.568912037037</v>
      </c>
      <c r="T2100" s="12">
        <f t="shared" si="131"/>
        <v>41917.568912037037</v>
      </c>
    </row>
    <row r="2101" spans="1:20" ht="48" x14ac:dyDescent="0.2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>E2101/D2101</f>
        <v>1</v>
      </c>
      <c r="P2101" s="7">
        <f>E2101/L2101</f>
        <v>133.33333333333334</v>
      </c>
      <c r="Q2101" t="str">
        <f t="shared" si="128"/>
        <v>film &amp; video</v>
      </c>
      <c r="R2101" t="str">
        <f t="shared" si="129"/>
        <v>television</v>
      </c>
      <c r="S2101" s="12">
        <f t="shared" si="130"/>
        <v>41874.098807870374</v>
      </c>
      <c r="T2101" s="12">
        <f t="shared" si="131"/>
        <v>41919.098807870374</v>
      </c>
    </row>
    <row r="2102" spans="1:20" ht="16" x14ac:dyDescent="0.2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>E2102/D2102</f>
        <v>1</v>
      </c>
      <c r="P2102" s="7">
        <f>E2102/L2102</f>
        <v>137.93103448275863</v>
      </c>
      <c r="Q2102" t="str">
        <f t="shared" si="128"/>
        <v>film &amp; video</v>
      </c>
      <c r="R2102" t="str">
        <f t="shared" si="129"/>
        <v>television</v>
      </c>
      <c r="S2102" s="12">
        <f t="shared" si="130"/>
        <v>42271.176446759258</v>
      </c>
      <c r="T2102" s="12">
        <f t="shared" si="131"/>
        <v>42301.176446759258</v>
      </c>
    </row>
    <row r="2103" spans="1:20" ht="48" x14ac:dyDescent="0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>E2103/D2103</f>
        <v>1</v>
      </c>
      <c r="P2103" s="7">
        <f>E2103/L2103</f>
        <v>27.272727272727273</v>
      </c>
      <c r="Q2103" t="str">
        <f t="shared" si="128"/>
        <v>film &amp; video</v>
      </c>
      <c r="R2103" t="str">
        <f t="shared" si="129"/>
        <v>television</v>
      </c>
      <c r="S2103" s="12">
        <f t="shared" si="130"/>
        <v>41995.752986111111</v>
      </c>
      <c r="T2103" s="12">
        <f t="shared" si="131"/>
        <v>42034.708333333328</v>
      </c>
    </row>
    <row r="2104" spans="1:20" ht="48" x14ac:dyDescent="0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>E2104/D2104</f>
        <v>1</v>
      </c>
      <c r="P2104" s="7">
        <f>E2104/L2104</f>
        <v>50</v>
      </c>
      <c r="Q2104" t="str">
        <f t="shared" si="128"/>
        <v>film &amp; video</v>
      </c>
      <c r="R2104" t="str">
        <f t="shared" si="129"/>
        <v>shorts</v>
      </c>
      <c r="S2104" s="12">
        <f t="shared" si="130"/>
        <v>40587.75675925926</v>
      </c>
      <c r="T2104" s="12">
        <f t="shared" si="131"/>
        <v>40666.165972222225</v>
      </c>
    </row>
    <row r="2105" spans="1:20" ht="48" x14ac:dyDescent="0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>E2105/D2105</f>
        <v>1</v>
      </c>
      <c r="P2105" s="7">
        <f>E2105/L2105</f>
        <v>71.428571428571431</v>
      </c>
      <c r="Q2105" t="str">
        <f t="shared" si="128"/>
        <v>film &amp; video</v>
      </c>
      <c r="R2105" t="str">
        <f t="shared" si="129"/>
        <v>shorts</v>
      </c>
      <c r="S2105" s="12">
        <f t="shared" si="130"/>
        <v>40648.757939814815</v>
      </c>
      <c r="T2105" s="12">
        <f t="shared" si="131"/>
        <v>40678.757939814815</v>
      </c>
    </row>
    <row r="2106" spans="1:20" ht="48" x14ac:dyDescent="0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>E2106/D2106</f>
        <v>1</v>
      </c>
      <c r="P2106" s="7">
        <f>E2106/L2106</f>
        <v>192.30769230769232</v>
      </c>
      <c r="Q2106" t="str">
        <f t="shared" si="128"/>
        <v>film &amp; video</v>
      </c>
      <c r="R2106" t="str">
        <f t="shared" si="129"/>
        <v>shorts</v>
      </c>
      <c r="S2106" s="12">
        <f t="shared" si="130"/>
        <v>41197.753310185188</v>
      </c>
      <c r="T2106" s="12">
        <f t="shared" si="131"/>
        <v>41217.794976851852</v>
      </c>
    </row>
    <row r="2107" spans="1:20" ht="48" x14ac:dyDescent="0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>E2107/D2107</f>
        <v>1</v>
      </c>
      <c r="P2107" s="7">
        <f>E2107/L2107</f>
        <v>100</v>
      </c>
      <c r="Q2107" t="str">
        <f t="shared" si="128"/>
        <v>film &amp; video</v>
      </c>
      <c r="R2107" t="str">
        <f t="shared" si="129"/>
        <v>shorts</v>
      </c>
      <c r="S2107" s="12">
        <f t="shared" si="130"/>
        <v>41274.776736111111</v>
      </c>
      <c r="T2107" s="12">
        <f t="shared" si="131"/>
        <v>41298.776736111111</v>
      </c>
    </row>
    <row r="2108" spans="1:20" ht="32" x14ac:dyDescent="0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>E2108/D2108</f>
        <v>1</v>
      </c>
      <c r="P2108" s="7">
        <f>E2108/L2108</f>
        <v>500</v>
      </c>
      <c r="Q2108" t="str">
        <f t="shared" si="128"/>
        <v>film &amp; video</v>
      </c>
      <c r="R2108" t="str">
        <f t="shared" si="129"/>
        <v>science fiction</v>
      </c>
      <c r="S2108" s="12">
        <f t="shared" si="130"/>
        <v>42187.920972222222</v>
      </c>
      <c r="T2108" s="12">
        <f t="shared" si="131"/>
        <v>42197.920972222222</v>
      </c>
    </row>
    <row r="2109" spans="1:20" ht="48" x14ac:dyDescent="0.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>E2109/D2109</f>
        <v>1</v>
      </c>
      <c r="P2109" s="7">
        <f>E2109/L2109</f>
        <v>100</v>
      </c>
      <c r="Q2109" t="str">
        <f t="shared" si="128"/>
        <v>film &amp; video</v>
      </c>
      <c r="R2109" t="str">
        <f t="shared" si="129"/>
        <v>documentary</v>
      </c>
      <c r="S2109" s="12">
        <f t="shared" si="130"/>
        <v>40343.084421296298</v>
      </c>
      <c r="T2109" s="12">
        <f t="shared" si="131"/>
        <v>40378.666666666664</v>
      </c>
    </row>
    <row r="2110" spans="1:20" ht="48" x14ac:dyDescent="0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>E2110/D2110</f>
        <v>1</v>
      </c>
      <c r="P2110" s="7">
        <f>E2110/L2110</f>
        <v>71.428571428571431</v>
      </c>
      <c r="Q2110" t="str">
        <f t="shared" si="128"/>
        <v>film &amp; video</v>
      </c>
      <c r="R2110" t="str">
        <f t="shared" si="129"/>
        <v>documentary</v>
      </c>
      <c r="S2110" s="12">
        <f t="shared" si="130"/>
        <v>42112.036712962959</v>
      </c>
      <c r="T2110" s="12">
        <f t="shared" si="131"/>
        <v>42132.036712962959</v>
      </c>
    </row>
    <row r="2111" spans="1:20" ht="48" x14ac:dyDescent="0.2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>E2111/D2111</f>
        <v>1</v>
      </c>
      <c r="P2111" s="7">
        <f>E2111/L2111</f>
        <v>1000</v>
      </c>
      <c r="Q2111" t="str">
        <f t="shared" si="128"/>
        <v>theater</v>
      </c>
      <c r="R2111" t="str">
        <f t="shared" si="129"/>
        <v>plays</v>
      </c>
      <c r="S2111" s="12">
        <f t="shared" si="130"/>
        <v>41850.400937500002</v>
      </c>
      <c r="T2111" s="12">
        <f t="shared" si="131"/>
        <v>41895.400937500002</v>
      </c>
    </row>
    <row r="2112" spans="1:20" ht="48" x14ac:dyDescent="0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>E2112/D2112</f>
        <v>1</v>
      </c>
      <c r="P2112" s="7">
        <f>E2112/L2112</f>
        <v>129.03225806451613</v>
      </c>
      <c r="Q2112" t="str">
        <f t="shared" si="128"/>
        <v>theater</v>
      </c>
      <c r="R2112" t="str">
        <f t="shared" si="129"/>
        <v>plays</v>
      </c>
      <c r="S2112" s="12">
        <f t="shared" si="130"/>
        <v>42676.065150462964</v>
      </c>
      <c r="T2112" s="12">
        <f t="shared" si="131"/>
        <v>42721.290972222225</v>
      </c>
    </row>
    <row r="2113" spans="1:20" ht="48" x14ac:dyDescent="0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>E2113/D2113</f>
        <v>1</v>
      </c>
      <c r="P2113" s="7">
        <f>E2113/L2113</f>
        <v>50</v>
      </c>
      <c r="Q2113" t="str">
        <f t="shared" si="128"/>
        <v>music</v>
      </c>
      <c r="R2113" t="str">
        <f t="shared" si="129"/>
        <v>rock</v>
      </c>
      <c r="S2113" s="12">
        <f t="shared" si="130"/>
        <v>41116.758125</v>
      </c>
      <c r="T2113" s="12">
        <f t="shared" si="131"/>
        <v>41146.758125</v>
      </c>
    </row>
    <row r="2114" spans="1:20" ht="48" x14ac:dyDescent="0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>E2114/D2114</f>
        <v>1</v>
      </c>
      <c r="P2114" s="7">
        <f>E2114/L2114</f>
        <v>305.55555555555554</v>
      </c>
      <c r="Q2114" t="str">
        <f t="shared" si="128"/>
        <v>music</v>
      </c>
      <c r="R2114" t="str">
        <f t="shared" si="129"/>
        <v>rock</v>
      </c>
      <c r="S2114" s="12">
        <f t="shared" si="130"/>
        <v>40730.105625000004</v>
      </c>
      <c r="T2114" s="12">
        <f t="shared" si="131"/>
        <v>40747.165972222225</v>
      </c>
    </row>
    <row r="2115" spans="1:20" ht="48" x14ac:dyDescent="0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>E2115/D2115</f>
        <v>1</v>
      </c>
      <c r="P2115" s="7">
        <f>E2115/L2115</f>
        <v>104.65116279069767</v>
      </c>
      <c r="Q2115" t="str">
        <f t="shared" ref="Q2115:Q2178" si="132">LEFT(N2115, SEARCH("/",N2115)-1)</f>
        <v>music</v>
      </c>
      <c r="R2115" t="str">
        <f t="shared" ref="R2115:R2178" si="133">RIGHT(N2115,LEN(N2115)-SEARCH("/",N2115,1))</f>
        <v>rock</v>
      </c>
      <c r="S2115" s="12">
        <f t="shared" ref="S2115:S2178" si="134">(((J2115/60)/60)/24)+DATE(1970,1,1)</f>
        <v>41962.100532407407</v>
      </c>
      <c r="T2115" s="12">
        <f t="shared" ref="T2115:T2178" si="135">(((I2115/60)/60)/24)+DATE(1970,1,1)</f>
        <v>41995.207638888889</v>
      </c>
    </row>
    <row r="2116" spans="1:20" ht="48" x14ac:dyDescent="0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>E2116/D2116</f>
        <v>1</v>
      </c>
      <c r="P2116" s="7">
        <f>E2116/L2116</f>
        <v>224.12820512820514</v>
      </c>
      <c r="Q2116" t="str">
        <f t="shared" si="132"/>
        <v>music</v>
      </c>
      <c r="R2116" t="str">
        <f t="shared" si="133"/>
        <v>rock</v>
      </c>
      <c r="S2116" s="12">
        <f t="shared" si="134"/>
        <v>42093.922048611115</v>
      </c>
      <c r="T2116" s="12">
        <f t="shared" si="135"/>
        <v>42128.167361111111</v>
      </c>
    </row>
    <row r="2117" spans="1:20" ht="16" x14ac:dyDescent="0.2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>E2117/D2117</f>
        <v>1</v>
      </c>
      <c r="P2117" s="7">
        <f>E2117/L2117</f>
        <v>10</v>
      </c>
      <c r="Q2117" t="str">
        <f t="shared" si="132"/>
        <v>music</v>
      </c>
      <c r="R2117" t="str">
        <f t="shared" si="133"/>
        <v>metal</v>
      </c>
      <c r="S2117" s="12">
        <f t="shared" si="134"/>
        <v>42165.79833333334</v>
      </c>
      <c r="T2117" s="12">
        <f t="shared" si="135"/>
        <v>42195.79833333334</v>
      </c>
    </row>
    <row r="2118" spans="1:20" ht="48" x14ac:dyDescent="0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>E2118/D2118</f>
        <v>1</v>
      </c>
      <c r="P2118" s="7">
        <f>E2118/L2118</f>
        <v>18.75</v>
      </c>
      <c r="Q2118" t="str">
        <f t="shared" si="132"/>
        <v>music</v>
      </c>
      <c r="R2118" t="str">
        <f t="shared" si="133"/>
        <v>metal</v>
      </c>
      <c r="S2118" s="12">
        <f t="shared" si="134"/>
        <v>42078.792048611111</v>
      </c>
      <c r="T2118" s="12">
        <f t="shared" si="135"/>
        <v>42108.792048611111</v>
      </c>
    </row>
    <row r="2119" spans="1:20" ht="48" x14ac:dyDescent="0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>E2119/D2119</f>
        <v>1</v>
      </c>
      <c r="P2119" s="7">
        <f>E2119/L2119</f>
        <v>30</v>
      </c>
      <c r="Q2119" t="str">
        <f t="shared" si="132"/>
        <v>music</v>
      </c>
      <c r="R2119" t="str">
        <f t="shared" si="133"/>
        <v>metal</v>
      </c>
      <c r="S2119" s="12">
        <f t="shared" si="134"/>
        <v>42021.832280092596</v>
      </c>
      <c r="T2119" s="12">
        <f t="shared" si="135"/>
        <v>42051.832280092596</v>
      </c>
    </row>
    <row r="2120" spans="1:20" ht="32" x14ac:dyDescent="0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>E2120/D2120</f>
        <v>1</v>
      </c>
      <c r="P2120" s="7">
        <f>E2120/L2120</f>
        <v>50</v>
      </c>
      <c r="Q2120" t="str">
        <f t="shared" si="132"/>
        <v>music</v>
      </c>
      <c r="R2120" t="str">
        <f t="shared" si="133"/>
        <v>metal</v>
      </c>
      <c r="S2120" s="12">
        <f t="shared" si="134"/>
        <v>42291.581377314811</v>
      </c>
      <c r="T2120" s="12">
        <f t="shared" si="135"/>
        <v>42333.623043981483</v>
      </c>
    </row>
    <row r="2121" spans="1:20" ht="48" x14ac:dyDescent="0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>E2121/D2121</f>
        <v>1</v>
      </c>
      <c r="P2121" s="7">
        <f>E2121/L2121</f>
        <v>50</v>
      </c>
      <c r="Q2121" t="str">
        <f t="shared" si="132"/>
        <v>theater</v>
      </c>
      <c r="R2121" t="str">
        <f t="shared" si="133"/>
        <v>plays</v>
      </c>
      <c r="S2121" s="12">
        <f t="shared" si="134"/>
        <v>42675.057997685188</v>
      </c>
      <c r="T2121" s="12">
        <f t="shared" si="135"/>
        <v>42705.099664351852</v>
      </c>
    </row>
    <row r="2122" spans="1:20" ht="48" x14ac:dyDescent="0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>E2122/D2122</f>
        <v>1</v>
      </c>
      <c r="P2122" s="7">
        <f>E2122/L2122</f>
        <v>40</v>
      </c>
      <c r="Q2122" t="str">
        <f t="shared" si="132"/>
        <v>publishing</v>
      </c>
      <c r="R2122" t="str">
        <f t="shared" si="133"/>
        <v>nonfiction</v>
      </c>
      <c r="S2122" s="12">
        <f t="shared" si="134"/>
        <v>42396.8440625</v>
      </c>
      <c r="T2122" s="12">
        <f t="shared" si="135"/>
        <v>42415.332638888889</v>
      </c>
    </row>
    <row r="2123" spans="1:20" ht="48" x14ac:dyDescent="0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>E2123/D2123</f>
        <v>1</v>
      </c>
      <c r="P2123" s="7">
        <f>E2123/L2123</f>
        <v>172.41379310344828</v>
      </c>
      <c r="Q2123" t="str">
        <f t="shared" si="132"/>
        <v>music</v>
      </c>
      <c r="R2123" t="str">
        <f t="shared" si="133"/>
        <v>rock</v>
      </c>
      <c r="S2123" s="12">
        <f t="shared" si="134"/>
        <v>40896.883750000001</v>
      </c>
      <c r="T2123" s="12">
        <f t="shared" si="135"/>
        <v>40924.208333333336</v>
      </c>
    </row>
    <row r="2124" spans="1:20" ht="48" x14ac:dyDescent="0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>E2124/D2124</f>
        <v>1</v>
      </c>
      <c r="P2124" s="7">
        <f>E2124/L2124</f>
        <v>94.736842105263165</v>
      </c>
      <c r="Q2124" t="str">
        <f t="shared" si="132"/>
        <v>music</v>
      </c>
      <c r="R2124" t="str">
        <f t="shared" si="133"/>
        <v>rock</v>
      </c>
      <c r="S2124" s="12">
        <f t="shared" si="134"/>
        <v>40941.652372685188</v>
      </c>
      <c r="T2124" s="12">
        <f t="shared" si="135"/>
        <v>40971.652372685188</v>
      </c>
    </row>
    <row r="2125" spans="1:20" ht="48" x14ac:dyDescent="0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>E2125/D2125</f>
        <v>1</v>
      </c>
      <c r="P2125" s="7">
        <f>E2125/L2125</f>
        <v>42.857142857142854</v>
      </c>
      <c r="Q2125" t="str">
        <f t="shared" si="132"/>
        <v>music</v>
      </c>
      <c r="R2125" t="str">
        <f t="shared" si="133"/>
        <v>pop</v>
      </c>
      <c r="S2125" s="12">
        <f t="shared" si="134"/>
        <v>40688.024618055555</v>
      </c>
      <c r="T2125" s="12">
        <f t="shared" si="135"/>
        <v>40708.024618055555</v>
      </c>
    </row>
    <row r="2126" spans="1:20" ht="16" x14ac:dyDescent="0.2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>E2126/D2126</f>
        <v>1</v>
      </c>
      <c r="P2126" s="7">
        <f>E2126/L2126</f>
        <v>171.42857142857142</v>
      </c>
      <c r="Q2126" t="str">
        <f t="shared" si="132"/>
        <v>music</v>
      </c>
      <c r="R2126" t="str">
        <f t="shared" si="133"/>
        <v>faith</v>
      </c>
      <c r="S2126" s="12">
        <f t="shared" si="134"/>
        <v>42780.942476851851</v>
      </c>
      <c r="T2126" s="12">
        <f t="shared" si="135"/>
        <v>42810.900810185187</v>
      </c>
    </row>
    <row r="2127" spans="1:20" ht="32" x14ac:dyDescent="0.2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>E2127/D2127</f>
        <v>1</v>
      </c>
      <c r="P2127" s="7">
        <f>E2127/L2127</f>
        <v>27.272727272727273</v>
      </c>
      <c r="Q2127" t="str">
        <f t="shared" si="132"/>
        <v>music</v>
      </c>
      <c r="R2127" t="str">
        <f t="shared" si="133"/>
        <v>rock</v>
      </c>
      <c r="S2127" s="12">
        <f t="shared" si="134"/>
        <v>41634.797013888885</v>
      </c>
      <c r="T2127" s="12">
        <f t="shared" si="135"/>
        <v>41670.792361111111</v>
      </c>
    </row>
    <row r="2128" spans="1:20" ht="96" x14ac:dyDescent="0.2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>E2128/D2128</f>
        <v>1</v>
      </c>
      <c r="P2128" s="7">
        <f>E2128/L2128</f>
        <v>52.631578947368418</v>
      </c>
      <c r="Q2128" t="str">
        <f t="shared" si="132"/>
        <v>music</v>
      </c>
      <c r="R2128" t="str">
        <f t="shared" si="133"/>
        <v>rock</v>
      </c>
      <c r="S2128" s="12">
        <f t="shared" si="134"/>
        <v>42523.333310185189</v>
      </c>
      <c r="T2128" s="12">
        <f t="shared" si="135"/>
        <v>42538.204861111109</v>
      </c>
    </row>
    <row r="2129" spans="1:20" ht="48" x14ac:dyDescent="0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>E2129/D2129</f>
        <v>1</v>
      </c>
      <c r="P2129" s="7">
        <f>E2129/L2129</f>
        <v>136.36363636363637</v>
      </c>
      <c r="Q2129" t="str">
        <f t="shared" si="132"/>
        <v>music</v>
      </c>
      <c r="R2129" t="str">
        <f t="shared" si="133"/>
        <v>rock</v>
      </c>
      <c r="S2129" s="12">
        <f t="shared" si="134"/>
        <v>41864.76866898148</v>
      </c>
      <c r="T2129" s="12">
        <f t="shared" si="135"/>
        <v>41894.76866898148</v>
      </c>
    </row>
    <row r="2130" spans="1:20" ht="48" x14ac:dyDescent="0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>E2130/D2130</f>
        <v>1</v>
      </c>
      <c r="P2130" s="7">
        <f>E2130/L2130</f>
        <v>113.63636363636364</v>
      </c>
      <c r="Q2130" t="str">
        <f t="shared" si="132"/>
        <v>music</v>
      </c>
      <c r="R2130" t="str">
        <f t="shared" si="133"/>
        <v>indie rock</v>
      </c>
      <c r="S2130" s="12">
        <f t="shared" si="134"/>
        <v>40758.733483796292</v>
      </c>
      <c r="T2130" s="12">
        <f t="shared" si="135"/>
        <v>40818.733483796292</v>
      </c>
    </row>
    <row r="2131" spans="1:20" ht="48" x14ac:dyDescent="0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>E2131/D2131</f>
        <v>1</v>
      </c>
      <c r="P2131" s="7">
        <f>E2131/L2131</f>
        <v>78.94736842105263</v>
      </c>
      <c r="Q2131" t="str">
        <f t="shared" si="132"/>
        <v>music</v>
      </c>
      <c r="R2131" t="str">
        <f t="shared" si="133"/>
        <v>indie rock</v>
      </c>
      <c r="S2131" s="12">
        <f t="shared" si="134"/>
        <v>40818.58489583333</v>
      </c>
      <c r="T2131" s="12">
        <f t="shared" si="135"/>
        <v>40878.626562500001</v>
      </c>
    </row>
    <row r="2132" spans="1:20" ht="48" x14ac:dyDescent="0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>E2132/D2132</f>
        <v>1</v>
      </c>
      <c r="P2132" s="7">
        <f>E2132/L2132</f>
        <v>27.272727272727273</v>
      </c>
      <c r="Q2132" t="str">
        <f t="shared" si="132"/>
        <v>music</v>
      </c>
      <c r="R2132" t="str">
        <f t="shared" si="133"/>
        <v>indie rock</v>
      </c>
      <c r="S2132" s="12">
        <f t="shared" si="134"/>
        <v>41365.928159722222</v>
      </c>
      <c r="T2132" s="12">
        <f t="shared" si="135"/>
        <v>41379.928159722222</v>
      </c>
    </row>
    <row r="2133" spans="1:20" ht="48" x14ac:dyDescent="0.2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>E2133/D2133</f>
        <v>1</v>
      </c>
      <c r="P2133" s="7">
        <f>E2133/L2133</f>
        <v>21.857142857142858</v>
      </c>
      <c r="Q2133" t="str">
        <f t="shared" si="132"/>
        <v>music</v>
      </c>
      <c r="R2133" t="str">
        <f t="shared" si="133"/>
        <v>rock</v>
      </c>
      <c r="S2133" s="12">
        <f t="shared" si="134"/>
        <v>42793.700821759259</v>
      </c>
      <c r="T2133" s="12">
        <f t="shared" si="135"/>
        <v>42796.700821759259</v>
      </c>
    </row>
    <row r="2134" spans="1:20" ht="48" x14ac:dyDescent="0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>E2134/D2134</f>
        <v>1</v>
      </c>
      <c r="P2134" s="7">
        <f>E2134/L2134</f>
        <v>76.92307692307692</v>
      </c>
      <c r="Q2134" t="str">
        <f t="shared" si="132"/>
        <v>music</v>
      </c>
      <c r="R2134" t="str">
        <f t="shared" si="133"/>
        <v>rock</v>
      </c>
      <c r="S2134" s="12">
        <f t="shared" si="134"/>
        <v>42082.580092592587</v>
      </c>
      <c r="T2134" s="12">
        <f t="shared" si="135"/>
        <v>42112.580092592587</v>
      </c>
    </row>
    <row r="2135" spans="1:20" ht="48" x14ac:dyDescent="0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>E2135/D2135</f>
        <v>1</v>
      </c>
      <c r="P2135" s="7">
        <f>E2135/L2135</f>
        <v>285.71428571428572</v>
      </c>
      <c r="Q2135" t="str">
        <f t="shared" si="132"/>
        <v>music</v>
      </c>
      <c r="R2135" t="str">
        <f t="shared" si="133"/>
        <v>electronic music</v>
      </c>
      <c r="S2135" s="12">
        <f t="shared" si="134"/>
        <v>41564.194131944445</v>
      </c>
      <c r="T2135" s="12">
        <f t="shared" si="135"/>
        <v>41594.235798611109</v>
      </c>
    </row>
    <row r="2136" spans="1:20" ht="48" x14ac:dyDescent="0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>E2136/D2136</f>
        <v>1</v>
      </c>
      <c r="P2136" s="7">
        <f>E2136/L2136</f>
        <v>48.07692307692308</v>
      </c>
      <c r="Q2136" t="str">
        <f t="shared" si="132"/>
        <v>music</v>
      </c>
      <c r="R2136" t="str">
        <f t="shared" si="133"/>
        <v>indie rock</v>
      </c>
      <c r="S2136" s="12">
        <f t="shared" si="134"/>
        <v>41373.102465277778</v>
      </c>
      <c r="T2136" s="12">
        <f t="shared" si="135"/>
        <v>41403.102465277778</v>
      </c>
    </row>
    <row r="2137" spans="1:20" ht="48" x14ac:dyDescent="0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>E2137/D2137</f>
        <v>1</v>
      </c>
      <c r="P2137" s="7">
        <f>E2137/L2137</f>
        <v>42.553191489361701</v>
      </c>
      <c r="Q2137" t="str">
        <f t="shared" si="132"/>
        <v>music</v>
      </c>
      <c r="R2137" t="str">
        <f t="shared" si="133"/>
        <v>indie rock</v>
      </c>
      <c r="S2137" s="12">
        <f t="shared" si="134"/>
        <v>41193.748483796298</v>
      </c>
      <c r="T2137" s="12">
        <f t="shared" si="135"/>
        <v>41223.790150462963</v>
      </c>
    </row>
    <row r="2138" spans="1:20" ht="48" x14ac:dyDescent="0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>E2138/D2138</f>
        <v>1</v>
      </c>
      <c r="P2138" s="7">
        <f>E2138/L2138</f>
        <v>250</v>
      </c>
      <c r="Q2138" t="str">
        <f t="shared" si="132"/>
        <v>music</v>
      </c>
      <c r="R2138" t="str">
        <f t="shared" si="133"/>
        <v>indie rock</v>
      </c>
      <c r="S2138" s="12">
        <f t="shared" si="134"/>
        <v>42227.936157407406</v>
      </c>
      <c r="T2138" s="12">
        <f t="shared" si="135"/>
        <v>42287.936157407406</v>
      </c>
    </row>
    <row r="2139" spans="1:20" ht="32" x14ac:dyDescent="0.2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>E2139/D2139</f>
        <v>1</v>
      </c>
      <c r="P2139" s="7">
        <f>E2139/L2139</f>
        <v>600</v>
      </c>
      <c r="Q2139" t="str">
        <f t="shared" si="132"/>
        <v>music</v>
      </c>
      <c r="R2139" t="str">
        <f t="shared" si="133"/>
        <v>indie rock</v>
      </c>
      <c r="S2139" s="12">
        <f t="shared" si="134"/>
        <v>41327.996435185189</v>
      </c>
      <c r="T2139" s="12">
        <f t="shared" si="135"/>
        <v>41362.954768518517</v>
      </c>
    </row>
    <row r="2140" spans="1:20" ht="48" x14ac:dyDescent="0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>E2140/D2140</f>
        <v>1</v>
      </c>
      <c r="P2140" s="7">
        <f>E2140/L2140</f>
        <v>185.18518518518519</v>
      </c>
      <c r="Q2140" t="str">
        <f t="shared" si="132"/>
        <v>music</v>
      </c>
      <c r="R2140" t="str">
        <f t="shared" si="133"/>
        <v>classical music</v>
      </c>
      <c r="S2140" s="12">
        <f t="shared" si="134"/>
        <v>42460.573611111111</v>
      </c>
      <c r="T2140" s="12">
        <f t="shared" si="135"/>
        <v>42482.619444444441</v>
      </c>
    </row>
    <row r="2141" spans="1:20" ht="48" x14ac:dyDescent="0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>E2141/D2141</f>
        <v>1</v>
      </c>
      <c r="P2141" s="7">
        <f>E2141/L2141</f>
        <v>135.41666666666666</v>
      </c>
      <c r="Q2141" t="str">
        <f t="shared" si="132"/>
        <v>music</v>
      </c>
      <c r="R2141" t="str">
        <f t="shared" si="133"/>
        <v>classical music</v>
      </c>
      <c r="S2141" s="12">
        <f t="shared" si="134"/>
        <v>42081.864641203705</v>
      </c>
      <c r="T2141" s="12">
        <f t="shared" si="135"/>
        <v>42114.201388888891</v>
      </c>
    </row>
    <row r="2142" spans="1:20" ht="48" x14ac:dyDescent="0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>E2142/D2142</f>
        <v>1</v>
      </c>
      <c r="P2142" s="7">
        <f>E2142/L2142</f>
        <v>136.9047619047619</v>
      </c>
      <c r="Q2142" t="str">
        <f t="shared" si="132"/>
        <v>technology</v>
      </c>
      <c r="R2142" t="str">
        <f t="shared" si="133"/>
        <v>space exploration</v>
      </c>
      <c r="S2142" s="12">
        <f t="shared" si="134"/>
        <v>42037.950937500005</v>
      </c>
      <c r="T2142" s="12">
        <f t="shared" si="135"/>
        <v>42072.909270833334</v>
      </c>
    </row>
    <row r="2143" spans="1:20" ht="48" x14ac:dyDescent="0.2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>E2143/D2143</f>
        <v>1</v>
      </c>
      <c r="P2143" s="7">
        <f>E2143/L2143</f>
        <v>28.571428571428573</v>
      </c>
      <c r="Q2143" t="str">
        <f t="shared" si="132"/>
        <v>theater</v>
      </c>
      <c r="R2143" t="str">
        <f t="shared" si="133"/>
        <v>plays</v>
      </c>
      <c r="S2143" s="12">
        <f t="shared" si="134"/>
        <v>41875.922858796301</v>
      </c>
      <c r="T2143" s="12">
        <f t="shared" si="135"/>
        <v>41905.922858796301</v>
      </c>
    </row>
    <row r="2144" spans="1:20" ht="48" x14ac:dyDescent="0.2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>E2144/D2144</f>
        <v>1</v>
      </c>
      <c r="P2144" s="7">
        <f>E2144/L2144</f>
        <v>63.829787234042556</v>
      </c>
      <c r="Q2144" t="str">
        <f t="shared" si="132"/>
        <v>theater</v>
      </c>
      <c r="R2144" t="str">
        <f t="shared" si="133"/>
        <v>plays</v>
      </c>
      <c r="S2144" s="12">
        <f t="shared" si="134"/>
        <v>42060.683935185181</v>
      </c>
      <c r="T2144" s="12">
        <f t="shared" si="135"/>
        <v>42090.642268518524</v>
      </c>
    </row>
    <row r="2145" spans="1:20" ht="32" x14ac:dyDescent="0.2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>E2145/D2145</f>
        <v>1</v>
      </c>
      <c r="P2145" s="7">
        <f>E2145/L2145</f>
        <v>272.72727272727275</v>
      </c>
      <c r="Q2145" t="str">
        <f t="shared" si="132"/>
        <v>theater</v>
      </c>
      <c r="R2145" t="str">
        <f t="shared" si="133"/>
        <v>plays</v>
      </c>
      <c r="S2145" s="12">
        <f t="shared" si="134"/>
        <v>41758.839675925927</v>
      </c>
      <c r="T2145" s="12">
        <f t="shared" si="135"/>
        <v>41771.165972222225</v>
      </c>
    </row>
    <row r="2146" spans="1:20" ht="64" x14ac:dyDescent="0.2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>E2146/D2146</f>
        <v>1</v>
      </c>
      <c r="P2146" s="7">
        <f>E2146/L2146</f>
        <v>40.476190476190474</v>
      </c>
      <c r="Q2146" t="str">
        <f t="shared" si="132"/>
        <v>theater</v>
      </c>
      <c r="R2146" t="str">
        <f t="shared" si="133"/>
        <v>plays</v>
      </c>
      <c r="S2146" s="12">
        <f t="shared" si="134"/>
        <v>42307.908379629633</v>
      </c>
      <c r="T2146" s="12">
        <f t="shared" si="135"/>
        <v>42347.950046296297</v>
      </c>
    </row>
    <row r="2147" spans="1:20" ht="48" x14ac:dyDescent="0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>E2147/D2147</f>
        <v>1</v>
      </c>
      <c r="P2147" s="7">
        <f>E2147/L2147</f>
        <v>83.333333333333329</v>
      </c>
      <c r="Q2147" t="str">
        <f t="shared" si="132"/>
        <v>theater</v>
      </c>
      <c r="R2147" t="str">
        <f t="shared" si="133"/>
        <v>musical</v>
      </c>
      <c r="S2147" s="12">
        <f t="shared" si="134"/>
        <v>42097.874155092592</v>
      </c>
      <c r="T2147" s="12">
        <f t="shared" si="135"/>
        <v>42142.874155092592</v>
      </c>
    </row>
    <row r="2148" spans="1:20" ht="48" x14ac:dyDescent="0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>E2148/D2148</f>
        <v>1</v>
      </c>
      <c r="P2148" s="7">
        <f>E2148/L2148</f>
        <v>30</v>
      </c>
      <c r="Q2148" t="str">
        <f t="shared" si="132"/>
        <v>theater</v>
      </c>
      <c r="R2148" t="str">
        <f t="shared" si="133"/>
        <v>musical</v>
      </c>
      <c r="S2148" s="12">
        <f t="shared" si="134"/>
        <v>42013.15253472222</v>
      </c>
      <c r="T2148" s="12">
        <f t="shared" si="135"/>
        <v>42028.125</v>
      </c>
    </row>
    <row r="2149" spans="1:20" ht="32" x14ac:dyDescent="0.2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>E2149/D2149</f>
        <v>1</v>
      </c>
      <c r="P2149" s="7">
        <f>E2149/L2149</f>
        <v>41.666666666666664</v>
      </c>
      <c r="Q2149" t="str">
        <f t="shared" si="132"/>
        <v>theater</v>
      </c>
      <c r="R2149" t="str">
        <f t="shared" si="133"/>
        <v>musical</v>
      </c>
      <c r="S2149" s="12">
        <f t="shared" si="134"/>
        <v>42403.998217592598</v>
      </c>
      <c r="T2149" s="12">
        <f t="shared" si="135"/>
        <v>42433.998217592598</v>
      </c>
    </row>
    <row r="2150" spans="1:20" ht="48" x14ac:dyDescent="0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>E2150/D2150</f>
        <v>1</v>
      </c>
      <c r="P2150" s="7">
        <f>E2150/L2150</f>
        <v>35.714285714285715</v>
      </c>
      <c r="Q2150" t="str">
        <f t="shared" si="132"/>
        <v>theater</v>
      </c>
      <c r="R2150" t="str">
        <f t="shared" si="133"/>
        <v>spaces</v>
      </c>
      <c r="S2150" s="12">
        <f t="shared" si="134"/>
        <v>42511.362048611118</v>
      </c>
      <c r="T2150" s="12">
        <f t="shared" si="135"/>
        <v>42541.362048611118</v>
      </c>
    </row>
    <row r="2151" spans="1:20" ht="48" x14ac:dyDescent="0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>E2151/D2151</f>
        <v>1</v>
      </c>
      <c r="P2151" s="7">
        <f>E2151/L2151</f>
        <v>370.37037037037038</v>
      </c>
      <c r="Q2151" t="str">
        <f t="shared" si="132"/>
        <v>theater</v>
      </c>
      <c r="R2151" t="str">
        <f t="shared" si="133"/>
        <v>spaces</v>
      </c>
      <c r="S2151" s="12">
        <f t="shared" si="134"/>
        <v>42341.57430555555</v>
      </c>
      <c r="T2151" s="12">
        <f t="shared" si="135"/>
        <v>42376.57430555555</v>
      </c>
    </row>
    <row r="2152" spans="1:20" ht="48" x14ac:dyDescent="0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>E2152/D2152</f>
        <v>1</v>
      </c>
      <c r="P2152" s="7">
        <f>E2152/L2152</f>
        <v>62.5</v>
      </c>
      <c r="Q2152" t="str">
        <f t="shared" si="132"/>
        <v>theater</v>
      </c>
      <c r="R2152" t="str">
        <f t="shared" si="133"/>
        <v>spaces</v>
      </c>
      <c r="S2152" s="12">
        <f t="shared" si="134"/>
        <v>42752.827199074076</v>
      </c>
      <c r="T2152" s="12">
        <f t="shared" si="135"/>
        <v>42766.75</v>
      </c>
    </row>
    <row r="2153" spans="1:20" ht="80" x14ac:dyDescent="0.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>E2153/D2153</f>
        <v>1</v>
      </c>
      <c r="P2153" s="7">
        <f>E2153/L2153</f>
        <v>51.724137931034484</v>
      </c>
      <c r="Q2153" t="str">
        <f t="shared" si="132"/>
        <v>theater</v>
      </c>
      <c r="R2153" t="str">
        <f t="shared" si="133"/>
        <v>spaces</v>
      </c>
      <c r="S2153" s="12">
        <f t="shared" si="134"/>
        <v>42597.882488425923</v>
      </c>
      <c r="T2153" s="12">
        <f t="shared" si="135"/>
        <v>42657.882488425923</v>
      </c>
    </row>
    <row r="2154" spans="1:20" ht="48" x14ac:dyDescent="0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>E2154/D2154</f>
        <v>1</v>
      </c>
      <c r="P2154" s="7">
        <f>E2154/L2154</f>
        <v>41.666666666666664</v>
      </c>
      <c r="Q2154" t="str">
        <f t="shared" si="132"/>
        <v>theater</v>
      </c>
      <c r="R2154" t="str">
        <f t="shared" si="133"/>
        <v>plays</v>
      </c>
      <c r="S2154" s="12">
        <f t="shared" si="134"/>
        <v>41829.977326388893</v>
      </c>
      <c r="T2154" s="12">
        <f t="shared" si="135"/>
        <v>41836.977326388893</v>
      </c>
    </row>
    <row r="2155" spans="1:20" ht="32" x14ac:dyDescent="0.2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>E2155/D2155</f>
        <v>1</v>
      </c>
      <c r="P2155" s="7">
        <f>E2155/L2155</f>
        <v>73.529411764705884</v>
      </c>
      <c r="Q2155" t="str">
        <f t="shared" si="132"/>
        <v>theater</v>
      </c>
      <c r="R2155" t="str">
        <f t="shared" si="133"/>
        <v>plays</v>
      </c>
      <c r="S2155" s="12">
        <f t="shared" si="134"/>
        <v>42311.750324074077</v>
      </c>
      <c r="T2155" s="12">
        <f t="shared" si="135"/>
        <v>42336.750324074077</v>
      </c>
    </row>
    <row r="2156" spans="1:20" ht="48" x14ac:dyDescent="0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>E2156/D2156</f>
        <v>1</v>
      </c>
      <c r="P2156" s="7">
        <f>E2156/L2156</f>
        <v>72.289156626506028</v>
      </c>
      <c r="Q2156" t="str">
        <f t="shared" si="132"/>
        <v>theater</v>
      </c>
      <c r="R2156" t="str">
        <f t="shared" si="133"/>
        <v>plays</v>
      </c>
      <c r="S2156" s="12">
        <f t="shared" si="134"/>
        <v>41809.860300925924</v>
      </c>
      <c r="T2156" s="12">
        <f t="shared" si="135"/>
        <v>41839.860300925924</v>
      </c>
    </row>
    <row r="2157" spans="1:20" ht="48" x14ac:dyDescent="0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>E2157/D2157</f>
        <v>1</v>
      </c>
      <c r="P2157" s="7">
        <f>E2157/L2157</f>
        <v>27.777777777777779</v>
      </c>
      <c r="Q2157" t="str">
        <f t="shared" si="132"/>
        <v>theater</v>
      </c>
      <c r="R2157" t="str">
        <f t="shared" si="133"/>
        <v>plays</v>
      </c>
      <c r="S2157" s="12">
        <f t="shared" si="134"/>
        <v>42437.398680555561</v>
      </c>
      <c r="T2157" s="12">
        <f t="shared" si="135"/>
        <v>42465.35701388889</v>
      </c>
    </row>
    <row r="2158" spans="1:20" ht="48" x14ac:dyDescent="0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>E2158/D2158</f>
        <v>1</v>
      </c>
      <c r="P2158" s="7">
        <f>E2158/L2158</f>
        <v>119.64285714285714</v>
      </c>
      <c r="Q2158" t="str">
        <f t="shared" si="132"/>
        <v>theater</v>
      </c>
      <c r="R2158" t="str">
        <f t="shared" si="133"/>
        <v>plays</v>
      </c>
      <c r="S2158" s="12">
        <f t="shared" si="134"/>
        <v>42510.798854166671</v>
      </c>
      <c r="T2158" s="12">
        <f t="shared" si="135"/>
        <v>42533.708333333328</v>
      </c>
    </row>
    <row r="2159" spans="1:20" ht="48" x14ac:dyDescent="0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>E2159/D2159</f>
        <v>1</v>
      </c>
      <c r="P2159" s="7">
        <f>E2159/L2159</f>
        <v>176.47058823529412</v>
      </c>
      <c r="Q2159" t="str">
        <f t="shared" si="132"/>
        <v>theater</v>
      </c>
      <c r="R2159" t="str">
        <f t="shared" si="133"/>
        <v>plays</v>
      </c>
      <c r="S2159" s="12">
        <f t="shared" si="134"/>
        <v>41765.610798611109</v>
      </c>
      <c r="T2159" s="12">
        <f t="shared" si="135"/>
        <v>41777.610798611109</v>
      </c>
    </row>
    <row r="2160" spans="1:20" ht="48" x14ac:dyDescent="0.2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>E2160/D2160</f>
        <v>1</v>
      </c>
      <c r="P2160" s="7">
        <f>E2160/L2160</f>
        <v>133.33333333333334</v>
      </c>
      <c r="Q2160" t="str">
        <f t="shared" si="132"/>
        <v>theater</v>
      </c>
      <c r="R2160" t="str">
        <f t="shared" si="133"/>
        <v>plays</v>
      </c>
      <c r="S2160" s="12">
        <f t="shared" si="134"/>
        <v>41953.8675</v>
      </c>
      <c r="T2160" s="12">
        <f t="shared" si="135"/>
        <v>41983.8675</v>
      </c>
    </row>
    <row r="2161" spans="1:20" ht="48" x14ac:dyDescent="0.2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>E2161/D2161</f>
        <v>1</v>
      </c>
      <c r="P2161" s="7">
        <f>E2161/L2161</f>
        <v>41.666666666666664</v>
      </c>
      <c r="Q2161" t="str">
        <f t="shared" si="132"/>
        <v>theater</v>
      </c>
      <c r="R2161" t="str">
        <f t="shared" si="133"/>
        <v>plays</v>
      </c>
      <c r="S2161" s="12">
        <f t="shared" si="134"/>
        <v>42446.845543981486</v>
      </c>
      <c r="T2161" s="12">
        <f t="shared" si="135"/>
        <v>42496.845543981486</v>
      </c>
    </row>
    <row r="2162" spans="1:20" ht="48" x14ac:dyDescent="0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>E2162/D2162</f>
        <v>1</v>
      </c>
      <c r="P2162" s="7">
        <f>E2162/L2162</f>
        <v>117.64705882352941</v>
      </c>
      <c r="Q2162" t="str">
        <f t="shared" si="132"/>
        <v>theater</v>
      </c>
      <c r="R2162" t="str">
        <f t="shared" si="133"/>
        <v>plays</v>
      </c>
      <c r="S2162" s="12">
        <f t="shared" si="134"/>
        <v>42150.462083333332</v>
      </c>
      <c r="T2162" s="12">
        <f t="shared" si="135"/>
        <v>42180.462083333332</v>
      </c>
    </row>
    <row r="2163" spans="1:20" ht="48" x14ac:dyDescent="0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>E2163/D2163</f>
        <v>1</v>
      </c>
      <c r="P2163" s="7">
        <f>E2163/L2163</f>
        <v>115.38461538461539</v>
      </c>
      <c r="Q2163" t="str">
        <f t="shared" si="132"/>
        <v>theater</v>
      </c>
      <c r="R2163" t="str">
        <f t="shared" si="133"/>
        <v>plays</v>
      </c>
      <c r="S2163" s="12">
        <f t="shared" si="134"/>
        <v>41879.959050925929</v>
      </c>
      <c r="T2163" s="12">
        <f t="shared" si="135"/>
        <v>41909.959050925929</v>
      </c>
    </row>
    <row r="2164" spans="1:20" ht="32" x14ac:dyDescent="0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>E2164/D2164</f>
        <v>1</v>
      </c>
      <c r="P2164" s="7">
        <f>E2164/L2164</f>
        <v>22.222222222222221</v>
      </c>
      <c r="Q2164" t="str">
        <f t="shared" si="132"/>
        <v>theater</v>
      </c>
      <c r="R2164" t="str">
        <f t="shared" si="133"/>
        <v>plays</v>
      </c>
      <c r="S2164" s="12">
        <f t="shared" si="134"/>
        <v>42467.144166666665</v>
      </c>
      <c r="T2164" s="12">
        <f t="shared" si="135"/>
        <v>42477.979166666672</v>
      </c>
    </row>
    <row r="2165" spans="1:20" ht="48" x14ac:dyDescent="0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>E2165/D2165</f>
        <v>1</v>
      </c>
      <c r="P2165" s="7">
        <f>E2165/L2165</f>
        <v>51.724137931034484</v>
      </c>
      <c r="Q2165" t="str">
        <f t="shared" si="132"/>
        <v>theater</v>
      </c>
      <c r="R2165" t="str">
        <f t="shared" si="133"/>
        <v>plays</v>
      </c>
      <c r="S2165" s="12">
        <f t="shared" si="134"/>
        <v>41792.645277777774</v>
      </c>
      <c r="T2165" s="12">
        <f t="shared" si="135"/>
        <v>41822.645277777774</v>
      </c>
    </row>
    <row r="2166" spans="1:20" ht="48" x14ac:dyDescent="0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>E2166/D2166</f>
        <v>1</v>
      </c>
      <c r="P2166" s="7">
        <f>E2166/L2166</f>
        <v>95.238095238095241</v>
      </c>
      <c r="Q2166" t="str">
        <f t="shared" si="132"/>
        <v>theater</v>
      </c>
      <c r="R2166" t="str">
        <f t="shared" si="133"/>
        <v>plays</v>
      </c>
      <c r="S2166" s="12">
        <f t="shared" si="134"/>
        <v>41839.730937500004</v>
      </c>
      <c r="T2166" s="12">
        <f t="shared" si="135"/>
        <v>41869.730937500004</v>
      </c>
    </row>
    <row r="2167" spans="1:20" ht="48" x14ac:dyDescent="0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>E2167/D2167</f>
        <v>1</v>
      </c>
      <c r="P2167" s="7">
        <f>E2167/L2167</f>
        <v>31.25</v>
      </c>
      <c r="Q2167" t="str">
        <f t="shared" si="132"/>
        <v>theater</v>
      </c>
      <c r="R2167" t="str">
        <f t="shared" si="133"/>
        <v>plays</v>
      </c>
      <c r="S2167" s="12">
        <f t="shared" si="134"/>
        <v>42124.841111111105</v>
      </c>
      <c r="T2167" s="12">
        <f t="shared" si="135"/>
        <v>42154.841111111105</v>
      </c>
    </row>
    <row r="2168" spans="1:20" ht="48" x14ac:dyDescent="0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>E2168/D2168</f>
        <v>1</v>
      </c>
      <c r="P2168" s="7">
        <f>E2168/L2168</f>
        <v>64.516129032258064</v>
      </c>
      <c r="Q2168" t="str">
        <f t="shared" si="132"/>
        <v>theater</v>
      </c>
      <c r="R2168" t="str">
        <f t="shared" si="133"/>
        <v>plays</v>
      </c>
      <c r="S2168" s="12">
        <f t="shared" si="134"/>
        <v>42272.530509259261</v>
      </c>
      <c r="T2168" s="12">
        <f t="shared" si="135"/>
        <v>42300.530509259261</v>
      </c>
    </row>
    <row r="2169" spans="1:20" ht="48" x14ac:dyDescent="0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>E2169/D2169</f>
        <v>1</v>
      </c>
      <c r="P2169" s="7">
        <f>E2169/L2169</f>
        <v>148.4848484848485</v>
      </c>
      <c r="Q2169" t="str">
        <f t="shared" si="132"/>
        <v>theater</v>
      </c>
      <c r="R2169" t="str">
        <f t="shared" si="133"/>
        <v>plays</v>
      </c>
      <c r="S2169" s="12">
        <f t="shared" si="134"/>
        <v>42062.834444444445</v>
      </c>
      <c r="T2169" s="12">
        <f t="shared" si="135"/>
        <v>42083.852083333331</v>
      </c>
    </row>
    <row r="2170" spans="1:20" ht="48" x14ac:dyDescent="0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>E2170/D2170</f>
        <v>1</v>
      </c>
      <c r="P2170" s="7">
        <f>E2170/L2170</f>
        <v>51.724137931034484</v>
      </c>
      <c r="Q2170" t="str">
        <f t="shared" si="132"/>
        <v>theater</v>
      </c>
      <c r="R2170" t="str">
        <f t="shared" si="133"/>
        <v>plays</v>
      </c>
      <c r="S2170" s="12">
        <f t="shared" si="134"/>
        <v>41848.866157407407</v>
      </c>
      <c r="T2170" s="12">
        <f t="shared" si="135"/>
        <v>41868.21597222222</v>
      </c>
    </row>
    <row r="2171" spans="1:20" ht="48" x14ac:dyDescent="0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>E2171/D2171</f>
        <v>1</v>
      </c>
      <c r="P2171" s="7">
        <f>E2171/L2171</f>
        <v>30.76923076923077</v>
      </c>
      <c r="Q2171" t="str">
        <f t="shared" si="132"/>
        <v>theater</v>
      </c>
      <c r="R2171" t="str">
        <f t="shared" si="133"/>
        <v>plays</v>
      </c>
      <c r="S2171" s="12">
        <f t="shared" si="134"/>
        <v>42689.214988425927</v>
      </c>
      <c r="T2171" s="12">
        <f t="shared" si="135"/>
        <v>42700.25</v>
      </c>
    </row>
    <row r="2172" spans="1:20" ht="48" x14ac:dyDescent="0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>E2172/D2172</f>
        <v>1</v>
      </c>
      <c r="P2172" s="7">
        <f>E2172/L2172</f>
        <v>125</v>
      </c>
      <c r="Q2172" t="str">
        <f t="shared" si="132"/>
        <v>theater</v>
      </c>
      <c r="R2172" t="str">
        <f t="shared" si="133"/>
        <v>plays</v>
      </c>
      <c r="S2172" s="12">
        <f t="shared" si="134"/>
        <v>42297.748738425929</v>
      </c>
      <c r="T2172" s="12">
        <f t="shared" si="135"/>
        <v>42327.790405092594</v>
      </c>
    </row>
    <row r="2173" spans="1:20" ht="48" x14ac:dyDescent="0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>E2173/D2173</f>
        <v>1</v>
      </c>
      <c r="P2173" s="7">
        <f>E2173/L2173</f>
        <v>58.823529411764703</v>
      </c>
      <c r="Q2173" t="str">
        <f t="shared" si="132"/>
        <v>theater</v>
      </c>
      <c r="R2173" t="str">
        <f t="shared" si="133"/>
        <v>plays</v>
      </c>
      <c r="S2173" s="12">
        <f t="shared" si="134"/>
        <v>42057.536944444444</v>
      </c>
      <c r="T2173" s="12">
        <f t="shared" si="135"/>
        <v>42117.49527777778</v>
      </c>
    </row>
    <row r="2174" spans="1:20" ht="48" x14ac:dyDescent="0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>E2174/D2174</f>
        <v>1</v>
      </c>
      <c r="P2174" s="7">
        <f>E2174/L2174</f>
        <v>227.27272727272728</v>
      </c>
      <c r="Q2174" t="str">
        <f t="shared" si="132"/>
        <v>theater</v>
      </c>
      <c r="R2174" t="str">
        <f t="shared" si="133"/>
        <v>plays</v>
      </c>
      <c r="S2174" s="12">
        <f t="shared" si="134"/>
        <v>41856.010069444441</v>
      </c>
      <c r="T2174" s="12">
        <f t="shared" si="135"/>
        <v>41890.125</v>
      </c>
    </row>
    <row r="2175" spans="1:20" ht="48" x14ac:dyDescent="0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>E2175/D2175</f>
        <v>1</v>
      </c>
      <c r="P2175" s="7">
        <f>E2175/L2175</f>
        <v>307.69230769230768</v>
      </c>
      <c r="Q2175" t="str">
        <f t="shared" si="132"/>
        <v>theater</v>
      </c>
      <c r="R2175" t="str">
        <f t="shared" si="133"/>
        <v>plays</v>
      </c>
      <c r="S2175" s="12">
        <f t="shared" si="134"/>
        <v>41794.817523148151</v>
      </c>
      <c r="T2175" s="12">
        <f t="shared" si="135"/>
        <v>41824.458333333336</v>
      </c>
    </row>
    <row r="2176" spans="1:20" ht="48" x14ac:dyDescent="0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>E2176/D2176</f>
        <v>1</v>
      </c>
      <c r="P2176" s="7">
        <f>E2176/L2176</f>
        <v>41.029411764705884</v>
      </c>
      <c r="Q2176" t="str">
        <f t="shared" si="132"/>
        <v>theater</v>
      </c>
      <c r="R2176" t="str">
        <f t="shared" si="133"/>
        <v>plays</v>
      </c>
      <c r="S2176" s="12">
        <f t="shared" si="134"/>
        <v>42234.789884259255</v>
      </c>
      <c r="T2176" s="12">
        <f t="shared" si="135"/>
        <v>42262.420833333337</v>
      </c>
    </row>
    <row r="2177" spans="1:20" ht="48" x14ac:dyDescent="0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>E2177/D2177</f>
        <v>1</v>
      </c>
      <c r="P2177" s="7">
        <f>E2177/L2177</f>
        <v>125</v>
      </c>
      <c r="Q2177" t="str">
        <f t="shared" si="132"/>
        <v>theater</v>
      </c>
      <c r="R2177" t="str">
        <f t="shared" si="133"/>
        <v>plays</v>
      </c>
      <c r="S2177" s="12">
        <f t="shared" si="134"/>
        <v>42442.623344907406</v>
      </c>
      <c r="T2177" s="12">
        <f t="shared" si="135"/>
        <v>42470.833333333328</v>
      </c>
    </row>
    <row r="2178" spans="1:20" ht="32" x14ac:dyDescent="0.2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>E2178/D2178</f>
        <v>1</v>
      </c>
      <c r="P2178" s="7">
        <f>E2178/L2178</f>
        <v>104.16666666666667</v>
      </c>
      <c r="Q2178" t="str">
        <f t="shared" si="132"/>
        <v>theater</v>
      </c>
      <c r="R2178" t="str">
        <f t="shared" si="133"/>
        <v>plays</v>
      </c>
      <c r="S2178" s="12">
        <f t="shared" si="134"/>
        <v>42040.831678240742</v>
      </c>
      <c r="T2178" s="12">
        <f t="shared" si="135"/>
        <v>42070.831678240742</v>
      </c>
    </row>
    <row r="2179" spans="1:20" ht="48" x14ac:dyDescent="0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>E2179/D2179</f>
        <v>1</v>
      </c>
      <c r="P2179" s="7">
        <f>E2179/L2179</f>
        <v>38.65</v>
      </c>
      <c r="Q2179" t="str">
        <f t="shared" ref="Q2179:Q2242" si="136">LEFT(N2179, SEARCH("/",N2179)-1)</f>
        <v>theater</v>
      </c>
      <c r="R2179" t="str">
        <f t="shared" ref="R2179:R2242" si="137">RIGHT(N2179,LEN(N2179)-SEARCH("/",N2179,1))</f>
        <v>plays</v>
      </c>
      <c r="S2179" s="12">
        <f t="shared" ref="S2179:S2242" si="138">(((J2179/60)/60)/24)+DATE(1970,1,1)</f>
        <v>41788.587083333332</v>
      </c>
      <c r="T2179" s="12">
        <f t="shared" ref="T2179:T2242" si="139">(((I2179/60)/60)/24)+DATE(1970,1,1)</f>
        <v>41818.587083333332</v>
      </c>
    </row>
    <row r="2180" spans="1:20" ht="48" x14ac:dyDescent="0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>E2180/D2180</f>
        <v>1</v>
      </c>
      <c r="P2180" s="7">
        <f>E2180/L2180</f>
        <v>171.42857142857142</v>
      </c>
      <c r="Q2180" t="str">
        <f t="shared" si="136"/>
        <v>theater</v>
      </c>
      <c r="R2180" t="str">
        <f t="shared" si="137"/>
        <v>plays</v>
      </c>
      <c r="S2180" s="12">
        <f t="shared" si="138"/>
        <v>42661.442060185189</v>
      </c>
      <c r="T2180" s="12">
        <f t="shared" si="139"/>
        <v>42691.483726851846</v>
      </c>
    </row>
    <row r="2181" spans="1:20" ht="32" x14ac:dyDescent="0.2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>E2181/D2181</f>
        <v>1</v>
      </c>
      <c r="P2181" s="7">
        <f>E2181/L2181</f>
        <v>55.555555555555557</v>
      </c>
      <c r="Q2181" t="str">
        <f t="shared" si="136"/>
        <v>theater</v>
      </c>
      <c r="R2181" t="str">
        <f t="shared" si="137"/>
        <v>plays</v>
      </c>
      <c r="S2181" s="12">
        <f t="shared" si="138"/>
        <v>42146.570393518516</v>
      </c>
      <c r="T2181" s="12">
        <f t="shared" si="139"/>
        <v>42176.570393518516</v>
      </c>
    </row>
    <row r="2182" spans="1:20" ht="48" x14ac:dyDescent="0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>E2182/D2182</f>
        <v>1</v>
      </c>
      <c r="P2182" s="7">
        <f>E2182/L2182</f>
        <v>20</v>
      </c>
      <c r="Q2182" t="str">
        <f t="shared" si="136"/>
        <v>theater</v>
      </c>
      <c r="R2182" t="str">
        <f t="shared" si="137"/>
        <v>plays</v>
      </c>
      <c r="S2182" s="12">
        <f t="shared" si="138"/>
        <v>42649.54923611111</v>
      </c>
      <c r="T2182" s="12">
        <f t="shared" si="139"/>
        <v>42709.590902777782</v>
      </c>
    </row>
    <row r="2183" spans="1:20" ht="48" x14ac:dyDescent="0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>E2183/D2183</f>
        <v>1</v>
      </c>
      <c r="P2183" s="7">
        <f>E2183/L2183</f>
        <v>35.714285714285715</v>
      </c>
      <c r="Q2183" t="str">
        <f t="shared" si="136"/>
        <v>theater</v>
      </c>
      <c r="R2183" t="str">
        <f t="shared" si="137"/>
        <v>plays</v>
      </c>
      <c r="S2183" s="12">
        <f t="shared" si="138"/>
        <v>42430.762222222227</v>
      </c>
      <c r="T2183" s="12">
        <f t="shared" si="139"/>
        <v>42460.720555555556</v>
      </c>
    </row>
    <row r="2184" spans="1:20" ht="48" x14ac:dyDescent="0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>E2184/D2184</f>
        <v>1</v>
      </c>
      <c r="P2184" s="7">
        <f>E2184/L2184</f>
        <v>33.333333333333336</v>
      </c>
      <c r="Q2184" t="str">
        <f t="shared" si="136"/>
        <v>theater</v>
      </c>
      <c r="R2184" t="str">
        <f t="shared" si="137"/>
        <v>plays</v>
      </c>
      <c r="S2184" s="12">
        <f t="shared" si="138"/>
        <v>41836.471180555556</v>
      </c>
      <c r="T2184" s="12">
        <f t="shared" si="139"/>
        <v>41850.471180555556</v>
      </c>
    </row>
    <row r="2185" spans="1:20" ht="48" x14ac:dyDescent="0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>E2185/D2185</f>
        <v>1</v>
      </c>
      <c r="P2185" s="7">
        <f>E2185/L2185</f>
        <v>29.62962962962963</v>
      </c>
      <c r="Q2185" t="str">
        <f t="shared" si="136"/>
        <v>theater</v>
      </c>
      <c r="R2185" t="str">
        <f t="shared" si="137"/>
        <v>plays</v>
      </c>
      <c r="S2185" s="12">
        <f t="shared" si="138"/>
        <v>42506.709375000006</v>
      </c>
      <c r="T2185" s="12">
        <f t="shared" si="139"/>
        <v>42538.583333333328</v>
      </c>
    </row>
    <row r="2186" spans="1:20" ht="32" x14ac:dyDescent="0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>E2186/D2186</f>
        <v>1</v>
      </c>
      <c r="P2186" s="7">
        <f>E2186/L2186</f>
        <v>62.5</v>
      </c>
      <c r="Q2186" t="str">
        <f t="shared" si="136"/>
        <v>theater</v>
      </c>
      <c r="R2186" t="str">
        <f t="shared" si="137"/>
        <v>plays</v>
      </c>
      <c r="S2186" s="12">
        <f t="shared" si="138"/>
        <v>41788.58997685185</v>
      </c>
      <c r="T2186" s="12">
        <f t="shared" si="139"/>
        <v>41818.58997685185</v>
      </c>
    </row>
    <row r="2187" spans="1:20" ht="48" x14ac:dyDescent="0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>E2187/D2187</f>
        <v>1</v>
      </c>
      <c r="P2187" s="7">
        <f>E2187/L2187</f>
        <v>68.965517241379317</v>
      </c>
      <c r="Q2187" t="str">
        <f t="shared" si="136"/>
        <v>theater</v>
      </c>
      <c r="R2187" t="str">
        <f t="shared" si="137"/>
        <v>plays</v>
      </c>
      <c r="S2187" s="12">
        <f t="shared" si="138"/>
        <v>42460.741747685184</v>
      </c>
      <c r="T2187" s="12">
        <f t="shared" si="139"/>
        <v>42511.165972222225</v>
      </c>
    </row>
    <row r="2188" spans="1:20" ht="48" x14ac:dyDescent="0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>E2188/D2188</f>
        <v>1</v>
      </c>
      <c r="P2188" s="7">
        <f>E2188/L2188</f>
        <v>29.411764705882351</v>
      </c>
      <c r="Q2188" t="str">
        <f t="shared" si="136"/>
        <v>theater</v>
      </c>
      <c r="R2188" t="str">
        <f t="shared" si="137"/>
        <v>plays</v>
      </c>
      <c r="S2188" s="12">
        <f t="shared" si="138"/>
        <v>42381.478981481487</v>
      </c>
      <c r="T2188" s="12">
        <f t="shared" si="139"/>
        <v>42402.478981481487</v>
      </c>
    </row>
    <row r="2189" spans="1:20" ht="48" x14ac:dyDescent="0.2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>E2189/D2189</f>
        <v>1</v>
      </c>
      <c r="P2189" s="7">
        <f>E2189/L2189</f>
        <v>11.363636363636363</v>
      </c>
      <c r="Q2189" t="str">
        <f t="shared" si="136"/>
        <v>theater</v>
      </c>
      <c r="R2189" t="str">
        <f t="shared" si="137"/>
        <v>plays</v>
      </c>
      <c r="S2189" s="12">
        <f t="shared" si="138"/>
        <v>41971.881076388891</v>
      </c>
      <c r="T2189" s="12">
        <f t="shared" si="139"/>
        <v>41996.881076388891</v>
      </c>
    </row>
    <row r="2190" spans="1:20" ht="16" x14ac:dyDescent="0.2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>E2190/D2190</f>
        <v>1</v>
      </c>
      <c r="P2190" s="7">
        <f>E2190/L2190</f>
        <v>31.578947368421051</v>
      </c>
      <c r="Q2190" t="str">
        <f t="shared" si="136"/>
        <v>theater</v>
      </c>
      <c r="R2190" t="str">
        <f t="shared" si="137"/>
        <v>plays</v>
      </c>
      <c r="S2190" s="12">
        <f t="shared" si="138"/>
        <v>41822.90488425926</v>
      </c>
      <c r="T2190" s="12">
        <f t="shared" si="139"/>
        <v>41844.291666666664</v>
      </c>
    </row>
    <row r="2191" spans="1:20" ht="48" x14ac:dyDescent="0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>E2191/D2191</f>
        <v>1</v>
      </c>
      <c r="P2191" s="7">
        <f>E2191/L2191</f>
        <v>145.16129032258064</v>
      </c>
      <c r="Q2191" t="str">
        <f t="shared" si="136"/>
        <v>theater</v>
      </c>
      <c r="R2191" t="str">
        <f t="shared" si="137"/>
        <v>plays</v>
      </c>
      <c r="S2191" s="12">
        <f t="shared" si="138"/>
        <v>42556.873020833329</v>
      </c>
      <c r="T2191" s="12">
        <f t="shared" si="139"/>
        <v>42616.873020833329</v>
      </c>
    </row>
    <row r="2192" spans="1:20" ht="48" x14ac:dyDescent="0.2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>E2192/D2192</f>
        <v>1</v>
      </c>
      <c r="P2192" s="7">
        <f>E2192/L2192</f>
        <v>166.66666666666666</v>
      </c>
      <c r="Q2192" t="str">
        <f t="shared" si="136"/>
        <v>theater</v>
      </c>
      <c r="R2192" t="str">
        <f t="shared" si="137"/>
        <v>musical</v>
      </c>
      <c r="S2192" s="12">
        <f t="shared" si="138"/>
        <v>42173.466863425929</v>
      </c>
      <c r="T2192" s="12">
        <f t="shared" si="139"/>
        <v>42226.958333333328</v>
      </c>
    </row>
    <row r="2193" spans="1:20" ht="32" x14ac:dyDescent="0.2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>E2193/D2193</f>
        <v>1</v>
      </c>
      <c r="P2193" s="7">
        <f>E2193/L2193</f>
        <v>64.935064935064929</v>
      </c>
      <c r="Q2193" t="str">
        <f t="shared" si="136"/>
        <v>theater</v>
      </c>
      <c r="R2193" t="str">
        <f t="shared" si="137"/>
        <v>musical</v>
      </c>
      <c r="S2193" s="12">
        <f t="shared" si="138"/>
        <v>42065.750300925924</v>
      </c>
      <c r="T2193" s="12">
        <f t="shared" si="139"/>
        <v>42095.708634259259</v>
      </c>
    </row>
    <row r="2194" spans="1:20" ht="48" x14ac:dyDescent="0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>E2194/D2194</f>
        <v>1</v>
      </c>
      <c r="P2194" s="7">
        <f>E2194/L2194</f>
        <v>55.555555555555557</v>
      </c>
      <c r="Q2194" t="str">
        <f t="shared" si="136"/>
        <v>theater</v>
      </c>
      <c r="R2194" t="str">
        <f t="shared" si="137"/>
        <v>musical</v>
      </c>
      <c r="S2194" s="12">
        <f t="shared" si="138"/>
        <v>42499.842962962968</v>
      </c>
      <c r="T2194" s="12">
        <f t="shared" si="139"/>
        <v>42519.024999999994</v>
      </c>
    </row>
    <row r="2195" spans="1:20" ht="48" x14ac:dyDescent="0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>E2195/D2195</f>
        <v>1</v>
      </c>
      <c r="P2195" s="7">
        <f>E2195/L2195</f>
        <v>73.333333333333329</v>
      </c>
      <c r="Q2195" t="str">
        <f t="shared" si="136"/>
        <v>theater</v>
      </c>
      <c r="R2195" t="str">
        <f t="shared" si="137"/>
        <v>musical</v>
      </c>
      <c r="S2195" s="12">
        <f t="shared" si="138"/>
        <v>42445.598136574074</v>
      </c>
      <c r="T2195" s="12">
        <f t="shared" si="139"/>
        <v>42475.598136574074</v>
      </c>
    </row>
    <row r="2196" spans="1:20" ht="48" x14ac:dyDescent="0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>E2196/D2196</f>
        <v>1</v>
      </c>
      <c r="P2196" s="7">
        <f>E2196/L2196</f>
        <v>100</v>
      </c>
      <c r="Q2196" t="str">
        <f t="shared" si="136"/>
        <v>theater</v>
      </c>
      <c r="R2196" t="str">
        <f t="shared" si="137"/>
        <v>musical</v>
      </c>
      <c r="S2196" s="12">
        <f t="shared" si="138"/>
        <v>42138.930671296301</v>
      </c>
      <c r="T2196" s="12">
        <f t="shared" si="139"/>
        <v>42168.930671296301</v>
      </c>
    </row>
    <row r="2197" spans="1:20" ht="48" x14ac:dyDescent="0.2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>E2197/D2197</f>
        <v>1</v>
      </c>
      <c r="P2197" s="7">
        <f>E2197/L2197</f>
        <v>100</v>
      </c>
      <c r="Q2197" t="str">
        <f t="shared" si="136"/>
        <v>theater</v>
      </c>
      <c r="R2197" t="str">
        <f t="shared" si="137"/>
        <v>musical</v>
      </c>
      <c r="S2197" s="12">
        <f t="shared" si="138"/>
        <v>42087.792303240742</v>
      </c>
      <c r="T2197" s="12">
        <f t="shared" si="139"/>
        <v>42103.792303240742</v>
      </c>
    </row>
    <row r="2198" spans="1:20" ht="48" x14ac:dyDescent="0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>E2198/D2198</f>
        <v>1</v>
      </c>
      <c r="P2198" s="7">
        <f>E2198/L2198</f>
        <v>41.666666666666664</v>
      </c>
      <c r="Q2198" t="str">
        <f t="shared" si="136"/>
        <v>theater</v>
      </c>
      <c r="R2198" t="str">
        <f t="shared" si="137"/>
        <v>plays</v>
      </c>
      <c r="S2198" s="12">
        <f t="shared" si="138"/>
        <v>42059.453923611116</v>
      </c>
      <c r="T2198" s="12">
        <f t="shared" si="139"/>
        <v>42119.412256944444</v>
      </c>
    </row>
    <row r="2199" spans="1:20" ht="48" x14ac:dyDescent="0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>E2199/D2199</f>
        <v>1</v>
      </c>
      <c r="P2199" s="7">
        <f>E2199/L2199</f>
        <v>178.57142857142858</v>
      </c>
      <c r="Q2199" t="str">
        <f t="shared" si="136"/>
        <v>theater</v>
      </c>
      <c r="R2199" t="str">
        <f t="shared" si="137"/>
        <v>plays</v>
      </c>
      <c r="S2199" s="12">
        <f t="shared" si="138"/>
        <v>41944.527627314819</v>
      </c>
      <c r="T2199" s="12">
        <f t="shared" si="139"/>
        <v>42004.569293981483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>E2200/D2200</f>
        <v>0.95477386934673369</v>
      </c>
      <c r="P2200" s="7">
        <f>E2200/L2200</f>
        <v>47.5</v>
      </c>
      <c r="Q2200" t="str">
        <f t="shared" si="136"/>
        <v>journalism</v>
      </c>
      <c r="R2200" t="str">
        <f t="shared" si="137"/>
        <v>audio</v>
      </c>
      <c r="S2200" s="12">
        <f t="shared" si="138"/>
        <v>42556.807187500002</v>
      </c>
      <c r="T2200" s="12">
        <f t="shared" si="139"/>
        <v>42563.807187500002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>E2201/D2201</f>
        <v>0.89666666666666661</v>
      </c>
      <c r="P2201" s="7">
        <f>E2201/L2201</f>
        <v>145.40540540540542</v>
      </c>
      <c r="Q2201" t="str">
        <f t="shared" si="136"/>
        <v>theater</v>
      </c>
      <c r="R2201" t="str">
        <f t="shared" si="137"/>
        <v>musical</v>
      </c>
      <c r="S2201" s="12">
        <f t="shared" si="138"/>
        <v>42084.881539351853</v>
      </c>
      <c r="T2201" s="12">
        <f t="shared" si="139"/>
        <v>42114.881539351853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>E2202/D2202</f>
        <v>0.86135181975736563</v>
      </c>
      <c r="P2202" s="7">
        <f>E2202/L2202</f>
        <v>248.5</v>
      </c>
      <c r="Q2202" t="str">
        <f t="shared" si="136"/>
        <v>theater</v>
      </c>
      <c r="R2202" t="str">
        <f t="shared" si="137"/>
        <v>plays</v>
      </c>
      <c r="S2202" s="12">
        <f t="shared" si="138"/>
        <v>42534.631481481483</v>
      </c>
      <c r="T2202" s="12">
        <f t="shared" si="139"/>
        <v>42562.631481481483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>E2203/D2203</f>
        <v>0.84946999999999995</v>
      </c>
      <c r="P2203" s="7">
        <f>E2203/L2203</f>
        <v>379.22767857142856</v>
      </c>
      <c r="Q2203" t="str">
        <f t="shared" si="136"/>
        <v>technology</v>
      </c>
      <c r="R2203" t="str">
        <f t="shared" si="137"/>
        <v>wearables</v>
      </c>
      <c r="S2203" s="12">
        <f t="shared" si="138"/>
        <v>41955.863750000004</v>
      </c>
      <c r="T2203" s="12">
        <f t="shared" si="139"/>
        <v>41990.863750000004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>E2204/D2204</f>
        <v>0.82817600000000002</v>
      </c>
      <c r="P2204" s="7">
        <f>E2204/L2204</f>
        <v>301.93916666666667</v>
      </c>
      <c r="Q2204" t="str">
        <f t="shared" si="136"/>
        <v>technology</v>
      </c>
      <c r="R2204" t="str">
        <f t="shared" si="137"/>
        <v>wearables</v>
      </c>
      <c r="S2204" s="12">
        <f t="shared" si="138"/>
        <v>42506.416990740734</v>
      </c>
      <c r="T2204" s="12">
        <f t="shared" si="139"/>
        <v>42541.790972222225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>E2205/D2205</f>
        <v>0.824221076923077</v>
      </c>
      <c r="P2205" s="7">
        <f>E2205/L2205</f>
        <v>120.39184269662923</v>
      </c>
      <c r="Q2205" t="str">
        <f t="shared" si="136"/>
        <v>technology</v>
      </c>
      <c r="R2205" t="str">
        <f t="shared" si="137"/>
        <v>wearables</v>
      </c>
      <c r="S2205" s="12">
        <f t="shared" si="138"/>
        <v>41563.485509259262</v>
      </c>
      <c r="T2205" s="12">
        <f t="shared" si="139"/>
        <v>41600.666666666664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>E2206/D2206</f>
        <v>0.82208000000000003</v>
      </c>
      <c r="P2206" s="7">
        <f>E2206/L2206</f>
        <v>216.33684210526314</v>
      </c>
      <c r="Q2206" t="str">
        <f t="shared" si="136"/>
        <v>technology</v>
      </c>
      <c r="R2206" t="str">
        <f t="shared" si="137"/>
        <v>wearables</v>
      </c>
      <c r="S2206" s="12">
        <f t="shared" si="138"/>
        <v>42388.708645833336</v>
      </c>
      <c r="T2206" s="12">
        <f t="shared" si="139"/>
        <v>42418.708645833336</v>
      </c>
    </row>
    <row r="2207" spans="1:20" ht="48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>E2207/D2207</f>
        <v>0.79</v>
      </c>
      <c r="P2207" s="7">
        <f>E2207/L2207</f>
        <v>131.66666666666666</v>
      </c>
      <c r="Q2207" t="str">
        <f t="shared" si="136"/>
        <v>photography</v>
      </c>
      <c r="R2207" t="str">
        <f t="shared" si="137"/>
        <v>places</v>
      </c>
      <c r="S2207" s="12">
        <f t="shared" si="138"/>
        <v>42707.895462962959</v>
      </c>
      <c r="T2207" s="12">
        <f t="shared" si="139"/>
        <v>42729.458333333328</v>
      </c>
    </row>
    <row r="2208" spans="1:20" ht="48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>E2208/D2208</f>
        <v>0.78927352941176465</v>
      </c>
      <c r="P2208" s="7">
        <f>E2208/L2208</f>
        <v>117.69868421052631</v>
      </c>
      <c r="Q2208" t="str">
        <f t="shared" si="136"/>
        <v>technology</v>
      </c>
      <c r="R2208" t="str">
        <f t="shared" si="137"/>
        <v>wearables</v>
      </c>
      <c r="S2208" s="12">
        <f t="shared" si="138"/>
        <v>42696.663506944446</v>
      </c>
      <c r="T2208" s="12">
        <f t="shared" si="139"/>
        <v>42736.663506944446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>E2209/D2209</f>
        <v>0.78100000000000003</v>
      </c>
      <c r="P2209" s="7">
        <f>E2209/L2209</f>
        <v>105.54054054054055</v>
      </c>
      <c r="Q2209" t="str">
        <f t="shared" si="136"/>
        <v>theater</v>
      </c>
      <c r="R2209" t="str">
        <f t="shared" si="137"/>
        <v>plays</v>
      </c>
      <c r="S2209" s="12">
        <f t="shared" si="138"/>
        <v>42469.68414351852</v>
      </c>
      <c r="T2209" s="12">
        <f t="shared" si="139"/>
        <v>42499.166666666672</v>
      </c>
    </row>
    <row r="2210" spans="1:20" ht="64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>E2210/D2210</f>
        <v>0.754</v>
      </c>
      <c r="P2210" s="7">
        <f>E2210/L2210</f>
        <v>251.33333333333334</v>
      </c>
      <c r="Q2210" t="str">
        <f t="shared" si="136"/>
        <v>theater</v>
      </c>
      <c r="R2210" t="str">
        <f t="shared" si="137"/>
        <v>plays</v>
      </c>
      <c r="S2210" s="12">
        <f t="shared" si="138"/>
        <v>42796.538275462968</v>
      </c>
      <c r="T2210" s="12">
        <f t="shared" si="139"/>
        <v>42813.25</v>
      </c>
    </row>
    <row r="2211" spans="1:20" ht="32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>E2211/D2211</f>
        <v>0.75051000000000001</v>
      </c>
      <c r="P2211" s="7">
        <f>E2211/L2211</f>
        <v>932.31055900621118</v>
      </c>
      <c r="Q2211" t="str">
        <f t="shared" si="136"/>
        <v>technology</v>
      </c>
      <c r="R2211" t="str">
        <f t="shared" si="137"/>
        <v>wearables</v>
      </c>
      <c r="S2211" s="12">
        <f t="shared" si="138"/>
        <v>42276.624803240738</v>
      </c>
      <c r="T2211" s="12">
        <f t="shared" si="139"/>
        <v>42307.624803240738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>E2212/D2212</f>
        <v>0.75</v>
      </c>
      <c r="P2212" s="7">
        <f>E2212/L2212</f>
        <v>35.714285714285715</v>
      </c>
      <c r="Q2212" t="str">
        <f t="shared" si="136"/>
        <v>music</v>
      </c>
      <c r="R2212" t="str">
        <f t="shared" si="137"/>
        <v>indie rock</v>
      </c>
      <c r="S2212" s="12">
        <f t="shared" si="138"/>
        <v>42713.941099537042</v>
      </c>
      <c r="T2212" s="12">
        <f t="shared" si="139"/>
        <v>42734.941099537042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>E2213/D2213</f>
        <v>0.72989999999999999</v>
      </c>
      <c r="P2213" s="7">
        <f>E2213/L2213</f>
        <v>405.5</v>
      </c>
      <c r="Q2213" t="str">
        <f t="shared" si="136"/>
        <v>technology</v>
      </c>
      <c r="R2213" t="str">
        <f t="shared" si="137"/>
        <v>wearables</v>
      </c>
      <c r="S2213" s="12">
        <f t="shared" si="138"/>
        <v>42262.104780092588</v>
      </c>
      <c r="T2213" s="12">
        <f t="shared" si="139"/>
        <v>42292.104780092588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>E2214/D2214</f>
        <v>0.7178461538461538</v>
      </c>
      <c r="P2214" s="7">
        <f>E2214/L2214</f>
        <v>49.11578947368421</v>
      </c>
      <c r="Q2214" t="str">
        <f t="shared" si="136"/>
        <v>games</v>
      </c>
      <c r="R2214" t="str">
        <f t="shared" si="137"/>
        <v>mobile games</v>
      </c>
      <c r="S2214" s="12">
        <f t="shared" si="138"/>
        <v>41923.783576388887</v>
      </c>
      <c r="T2214" s="12">
        <f t="shared" si="139"/>
        <v>41963.825243055559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>E2215/D2215</f>
        <v>0.70599999999999996</v>
      </c>
      <c r="P2215" s="7">
        <f>E2215/L2215</f>
        <v>106.96969696969697</v>
      </c>
      <c r="Q2215" t="str">
        <f t="shared" si="136"/>
        <v>theater</v>
      </c>
      <c r="R2215" t="str">
        <f t="shared" si="137"/>
        <v>plays</v>
      </c>
      <c r="S2215" s="12">
        <f t="shared" si="138"/>
        <v>42053.049375000002</v>
      </c>
      <c r="T2215" s="12">
        <f t="shared" si="139"/>
        <v>42096.041666666672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>E2216/D2216</f>
        <v>0.7036</v>
      </c>
      <c r="P2216" s="7">
        <f>E2216/L2216</f>
        <v>382.39130434782606</v>
      </c>
      <c r="Q2216" t="str">
        <f t="shared" si="136"/>
        <v>technology</v>
      </c>
      <c r="R2216" t="str">
        <f t="shared" si="137"/>
        <v>wearables</v>
      </c>
      <c r="S2216" s="12">
        <f t="shared" si="138"/>
        <v>42612.624039351853</v>
      </c>
      <c r="T2216" s="12">
        <f t="shared" si="139"/>
        <v>42644.624039351853</v>
      </c>
    </row>
    <row r="2217" spans="1:20" ht="48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>E2217/D2217</f>
        <v>0.70199999999999996</v>
      </c>
      <c r="P2217" s="7">
        <f>E2217/L2217</f>
        <v>39</v>
      </c>
      <c r="Q2217" t="str">
        <f t="shared" si="136"/>
        <v>publishing</v>
      </c>
      <c r="R2217" t="str">
        <f t="shared" si="137"/>
        <v>fiction</v>
      </c>
      <c r="S2217" s="12">
        <f t="shared" si="138"/>
        <v>41663.780300925922</v>
      </c>
      <c r="T2217" s="12">
        <f t="shared" si="139"/>
        <v>41693.780300925922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>E2218/D2218</f>
        <v>0.69561111111111107</v>
      </c>
      <c r="P2218" s="7">
        <f>E2218/L2218</f>
        <v>63.558375634517766</v>
      </c>
      <c r="Q2218" t="str">
        <f t="shared" si="136"/>
        <v>theater</v>
      </c>
      <c r="R2218" t="str">
        <f t="shared" si="137"/>
        <v>plays</v>
      </c>
      <c r="S2218" s="12">
        <f t="shared" si="138"/>
        <v>41990.584108796291</v>
      </c>
      <c r="T2218" s="12">
        <f t="shared" si="139"/>
        <v>42036.120833333334</v>
      </c>
    </row>
    <row r="2219" spans="1:20" ht="48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>E2219/D2219</f>
        <v>0.68400000000000005</v>
      </c>
      <c r="P2219" s="7">
        <f>E2219/L2219</f>
        <v>122.14285714285714</v>
      </c>
      <c r="Q2219" t="str">
        <f t="shared" si="136"/>
        <v>music</v>
      </c>
      <c r="R2219" t="str">
        <f t="shared" si="137"/>
        <v>faith</v>
      </c>
      <c r="S2219" s="12">
        <f t="shared" si="138"/>
        <v>42268.625856481478</v>
      </c>
      <c r="T2219" s="12">
        <f t="shared" si="139"/>
        <v>42298.625856481478</v>
      </c>
    </row>
    <row r="2220" spans="1:20" ht="48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>E2220/D2220</f>
        <v>0.68153600000000003</v>
      </c>
      <c r="P2220" s="7">
        <f>E2220/L2220</f>
        <v>244.80459770114942</v>
      </c>
      <c r="Q2220" t="str">
        <f t="shared" si="136"/>
        <v>theater</v>
      </c>
      <c r="R2220" t="str">
        <f t="shared" si="137"/>
        <v>spaces</v>
      </c>
      <c r="S2220" s="12">
        <f t="shared" si="138"/>
        <v>42530.993032407408</v>
      </c>
      <c r="T2220" s="12">
        <f t="shared" si="139"/>
        <v>42560.993032407408</v>
      </c>
    </row>
    <row r="2221" spans="1:20" ht="48" x14ac:dyDescent="0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>E2221/D2221</f>
        <v>0.67549999999999999</v>
      </c>
      <c r="P2221" s="7">
        <f>E2221/L2221</f>
        <v>46.586206896551722</v>
      </c>
      <c r="Q2221" t="str">
        <f t="shared" si="136"/>
        <v>music</v>
      </c>
      <c r="R2221" t="str">
        <f t="shared" si="137"/>
        <v>jazz</v>
      </c>
      <c r="S2221" s="12">
        <f t="shared" si="138"/>
        <v>41597.788888888892</v>
      </c>
      <c r="T2221" s="12">
        <f t="shared" si="139"/>
        <v>41627.788888888892</v>
      </c>
    </row>
    <row r="2222" spans="1:20" ht="48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>E2222/D2222</f>
        <v>0.67549999999999999</v>
      </c>
      <c r="P2222" s="7">
        <f>E2222/L2222</f>
        <v>48.25</v>
      </c>
      <c r="Q2222" t="str">
        <f t="shared" si="136"/>
        <v>photography</v>
      </c>
      <c r="R2222" t="str">
        <f t="shared" si="137"/>
        <v>photobooks</v>
      </c>
      <c r="S2222" s="12">
        <f t="shared" si="138"/>
        <v>42689.56931712963</v>
      </c>
      <c r="T2222" s="12">
        <f t="shared" si="139"/>
        <v>42719.56931712963</v>
      </c>
    </row>
    <row r="2223" spans="1:20" ht="48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>E2223/D2223</f>
        <v>0.67333333333333334</v>
      </c>
      <c r="P2223" s="7">
        <f>E2223/L2223</f>
        <v>63.125</v>
      </c>
      <c r="Q2223" t="str">
        <f t="shared" si="136"/>
        <v>theater</v>
      </c>
      <c r="R2223" t="str">
        <f t="shared" si="137"/>
        <v>plays</v>
      </c>
      <c r="S2223" s="12">
        <f t="shared" si="138"/>
        <v>42143.917743055557</v>
      </c>
      <c r="T2223" s="12">
        <f t="shared" si="139"/>
        <v>42181.559027777781</v>
      </c>
    </row>
    <row r="2224" spans="1:20" ht="48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>E2224/D2224</f>
        <v>0.66839999999999999</v>
      </c>
      <c r="P2224" s="7">
        <f>E2224/L2224</f>
        <v>99.761194029850742</v>
      </c>
      <c r="Q2224" t="str">
        <f t="shared" si="136"/>
        <v>theater</v>
      </c>
      <c r="R2224" t="str">
        <f t="shared" si="137"/>
        <v>spaces</v>
      </c>
      <c r="S2224" s="12">
        <f t="shared" si="138"/>
        <v>42248.535787037035</v>
      </c>
      <c r="T2224" s="12">
        <f t="shared" si="139"/>
        <v>42277.75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>E2225/D2225</f>
        <v>0.65246363636363636</v>
      </c>
      <c r="P2225" s="7">
        <f>E2225/L2225</f>
        <v>201.60393258426967</v>
      </c>
      <c r="Q2225" t="str">
        <f t="shared" si="136"/>
        <v>technology</v>
      </c>
      <c r="R2225" t="str">
        <f t="shared" si="137"/>
        <v>wearables</v>
      </c>
      <c r="S2225" s="12">
        <f t="shared" si="138"/>
        <v>41947.457569444443</v>
      </c>
      <c r="T2225" s="12">
        <f t="shared" si="139"/>
        <v>41977.457569444443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>E2226/D2226</f>
        <v>0.65101538461538466</v>
      </c>
      <c r="P2226" s="7">
        <f>E2226/L2226</f>
        <v>170.62903225806451</v>
      </c>
      <c r="Q2226" t="str">
        <f t="shared" si="136"/>
        <v>photography</v>
      </c>
      <c r="R2226" t="str">
        <f t="shared" si="137"/>
        <v>photobooks</v>
      </c>
      <c r="S2226" s="12">
        <f t="shared" si="138"/>
        <v>41891.976388888892</v>
      </c>
      <c r="T2226" s="12">
        <f t="shared" si="139"/>
        <v>41936.976388888892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>E2227/D2227</f>
        <v>0.65100000000000002</v>
      </c>
      <c r="P2227" s="7">
        <f>E2227/L2227</f>
        <v>118.36363636363636</v>
      </c>
      <c r="Q2227" t="str">
        <f t="shared" si="136"/>
        <v>music</v>
      </c>
      <c r="R2227" t="str">
        <f t="shared" si="137"/>
        <v>faith</v>
      </c>
      <c r="S2227" s="12">
        <f t="shared" si="138"/>
        <v>42021.139733796299</v>
      </c>
      <c r="T2227" s="12">
        <f t="shared" si="139"/>
        <v>42051.139733796299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>E2228/D2228</f>
        <v>0.65</v>
      </c>
      <c r="P2228" s="7">
        <f>E2228/L2228</f>
        <v>14.444444444444445</v>
      </c>
      <c r="Q2228" t="str">
        <f t="shared" si="136"/>
        <v>theater</v>
      </c>
      <c r="R2228" t="str">
        <f t="shared" si="137"/>
        <v>musical</v>
      </c>
      <c r="S2228" s="12">
        <f t="shared" si="138"/>
        <v>42144.415532407409</v>
      </c>
      <c r="T2228" s="12">
        <f t="shared" si="139"/>
        <v>42165.415532407409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>E2229/D2229</f>
        <v>0.64</v>
      </c>
      <c r="P2229" s="7">
        <f>E2229/L2229</f>
        <v>40</v>
      </c>
      <c r="Q2229" t="str">
        <f t="shared" si="136"/>
        <v>film &amp; video</v>
      </c>
      <c r="R2229" t="str">
        <f t="shared" si="137"/>
        <v>animation</v>
      </c>
      <c r="S2229" s="12">
        <f t="shared" si="138"/>
        <v>42107.703877314809</v>
      </c>
      <c r="T2229" s="12">
        <f t="shared" si="139"/>
        <v>42137.703877314809</v>
      </c>
    </row>
    <row r="2230" spans="1:20" ht="64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>E2230/D2230</f>
        <v>0.62839999999999996</v>
      </c>
      <c r="P2230" s="7">
        <f>E2230/L2230</f>
        <v>128.61988304093566</v>
      </c>
      <c r="Q2230" t="str">
        <f t="shared" si="136"/>
        <v>technology</v>
      </c>
      <c r="R2230" t="str">
        <f t="shared" si="137"/>
        <v>makerspaces</v>
      </c>
      <c r="S2230" s="12">
        <f t="shared" si="138"/>
        <v>42529.632754629631</v>
      </c>
      <c r="T2230" s="12">
        <f t="shared" si="139"/>
        <v>42556.207638888889</v>
      </c>
    </row>
    <row r="2231" spans="1:20" ht="48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>E2231/D2231</f>
        <v>0.62765333333333329</v>
      </c>
      <c r="P2231" s="7">
        <f>E2231/L2231</f>
        <v>48.281025641025643</v>
      </c>
      <c r="Q2231" t="str">
        <f t="shared" si="136"/>
        <v>games</v>
      </c>
      <c r="R2231" t="str">
        <f t="shared" si="137"/>
        <v>video games</v>
      </c>
      <c r="S2231" s="12">
        <f t="shared" si="138"/>
        <v>41838.377893518518</v>
      </c>
      <c r="T2231" s="12">
        <f t="shared" si="139"/>
        <v>41893.377893518518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>E2232/D2232</f>
        <v>0.61909090909090914</v>
      </c>
      <c r="P2232" s="7">
        <f>E2232/L2232</f>
        <v>486.42857142857144</v>
      </c>
      <c r="Q2232" t="str">
        <f t="shared" si="136"/>
        <v>theater</v>
      </c>
      <c r="R2232" t="str">
        <f t="shared" si="137"/>
        <v>plays</v>
      </c>
      <c r="S2232" s="12">
        <f t="shared" si="138"/>
        <v>41830.234166666669</v>
      </c>
      <c r="T2232" s="12">
        <f t="shared" si="139"/>
        <v>41860.234166666669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>E2233/D2233</f>
        <v>0.61124000000000001</v>
      </c>
      <c r="P2233" s="7">
        <f>E2233/L2233</f>
        <v>109.93525179856115</v>
      </c>
      <c r="Q2233" t="str">
        <f t="shared" si="136"/>
        <v>photography</v>
      </c>
      <c r="R2233" t="str">
        <f t="shared" si="137"/>
        <v>photobooks</v>
      </c>
      <c r="S2233" s="12">
        <f t="shared" si="138"/>
        <v>42189.031041666662</v>
      </c>
      <c r="T2233" s="12">
        <f t="shared" si="139"/>
        <v>42226.290972222225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>E2234/D2234</f>
        <v>0.61099999999999999</v>
      </c>
      <c r="P2234" s="7">
        <f>E2234/L2234</f>
        <v>203.66666666666666</v>
      </c>
      <c r="Q2234" t="str">
        <f t="shared" si="136"/>
        <v>theater</v>
      </c>
      <c r="R2234" t="str">
        <f t="shared" si="137"/>
        <v>plays</v>
      </c>
      <c r="S2234" s="12">
        <f t="shared" si="138"/>
        <v>42415.398032407407</v>
      </c>
      <c r="T2234" s="12">
        <f t="shared" si="139"/>
        <v>42445.356365740736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>E2235/D2235</f>
        <v>0.60899999999999999</v>
      </c>
      <c r="P2235" s="7">
        <f>E2235/L2235</f>
        <v>179.11764705882354</v>
      </c>
      <c r="Q2235" t="str">
        <f t="shared" si="136"/>
        <v>theater</v>
      </c>
      <c r="R2235" t="str">
        <f t="shared" si="137"/>
        <v>plays</v>
      </c>
      <c r="S2235" s="12">
        <f t="shared" si="138"/>
        <v>42235.117476851854</v>
      </c>
      <c r="T2235" s="12">
        <f t="shared" si="139"/>
        <v>42275.117476851854</v>
      </c>
    </row>
    <row r="2236" spans="1:20" ht="48" x14ac:dyDescent="0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>E2236/D2236</f>
        <v>0.6</v>
      </c>
      <c r="P2236" s="7">
        <f>E2236/L2236</f>
        <v>3000</v>
      </c>
      <c r="Q2236" t="str">
        <f t="shared" si="136"/>
        <v>film &amp; video</v>
      </c>
      <c r="R2236" t="str">
        <f t="shared" si="137"/>
        <v>drama</v>
      </c>
      <c r="S2236" s="12">
        <f t="shared" si="138"/>
        <v>42721.075949074075</v>
      </c>
      <c r="T2236" s="12">
        <f t="shared" si="139"/>
        <v>42751.075949074075</v>
      </c>
    </row>
    <row r="2237" spans="1:20" ht="32" x14ac:dyDescent="0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>E2237/D2237</f>
        <v>0.6</v>
      </c>
      <c r="P2237" s="7">
        <f>E2237/L2237</f>
        <v>60</v>
      </c>
      <c r="Q2237" t="str">
        <f t="shared" si="136"/>
        <v>theater</v>
      </c>
      <c r="R2237" t="str">
        <f t="shared" si="137"/>
        <v>plays</v>
      </c>
      <c r="S2237" s="12">
        <f t="shared" si="138"/>
        <v>42305.670914351853</v>
      </c>
      <c r="T2237" s="12">
        <f t="shared" si="139"/>
        <v>42339.249305555553</v>
      </c>
    </row>
    <row r="2238" spans="1:20" ht="48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>E2238/D2238</f>
        <v>0.59775</v>
      </c>
      <c r="P2238" s="7">
        <f>E2238/L2238</f>
        <v>61.307692307692307</v>
      </c>
      <c r="Q2238" t="str">
        <f t="shared" si="136"/>
        <v>theater</v>
      </c>
      <c r="R2238" t="str">
        <f t="shared" si="137"/>
        <v>spaces</v>
      </c>
      <c r="S2238" s="12">
        <f t="shared" si="138"/>
        <v>42097.732418981483</v>
      </c>
      <c r="T2238" s="12">
        <f t="shared" si="139"/>
        <v>42115.249305555553</v>
      </c>
    </row>
    <row r="2239" spans="1:20" ht="48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>E2239/D2239</f>
        <v>0.59657142857142853</v>
      </c>
      <c r="P2239" s="7">
        <f>E2239/L2239</f>
        <v>174</v>
      </c>
      <c r="Q2239" t="str">
        <f t="shared" si="136"/>
        <v>theater</v>
      </c>
      <c r="R2239" t="str">
        <f t="shared" si="137"/>
        <v>musical</v>
      </c>
      <c r="S2239" s="12">
        <f t="shared" si="138"/>
        <v>41968.938993055555</v>
      </c>
      <c r="T2239" s="12">
        <f t="shared" si="139"/>
        <v>41989.938993055555</v>
      </c>
    </row>
    <row r="2240" spans="1:20" ht="32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>E2240/D2240</f>
        <v>0.59583333333333333</v>
      </c>
      <c r="P2240" s="7">
        <f>E2240/L2240</f>
        <v>65</v>
      </c>
      <c r="Q2240" t="str">
        <f t="shared" si="136"/>
        <v>theater</v>
      </c>
      <c r="R2240" t="str">
        <f t="shared" si="137"/>
        <v>spaces</v>
      </c>
      <c r="S2240" s="12">
        <f t="shared" si="138"/>
        <v>42141.741307870368</v>
      </c>
      <c r="T2240" s="12">
        <f t="shared" si="139"/>
        <v>42171.741307870368</v>
      </c>
    </row>
    <row r="2241" spans="1:20" ht="48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>E2241/D2241</f>
        <v>0.59467839999999994</v>
      </c>
      <c r="P2241" s="7">
        <f>E2241/L2241</f>
        <v>72.16970873786407</v>
      </c>
      <c r="Q2241" t="str">
        <f t="shared" si="136"/>
        <v>photography</v>
      </c>
      <c r="R2241" t="str">
        <f t="shared" si="137"/>
        <v>photobooks</v>
      </c>
      <c r="S2241" s="12">
        <f t="shared" si="138"/>
        <v>41834.980462962965</v>
      </c>
      <c r="T2241" s="12">
        <f t="shared" si="139"/>
        <v>41864.980462962965</v>
      </c>
    </row>
    <row r="2242" spans="1:20" ht="48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>E2242/D2242</f>
        <v>0.59299999999999997</v>
      </c>
      <c r="P2242" s="7">
        <f>E2242/L2242</f>
        <v>70.595238095238102</v>
      </c>
      <c r="Q2242" t="str">
        <f t="shared" si="136"/>
        <v>technology</v>
      </c>
      <c r="R2242" t="str">
        <f t="shared" si="137"/>
        <v>gadgets</v>
      </c>
      <c r="S2242" s="12">
        <f t="shared" si="138"/>
        <v>42129.226388888885</v>
      </c>
      <c r="T2242" s="12">
        <f t="shared" si="139"/>
        <v>42159.226388888885</v>
      </c>
    </row>
    <row r="2243" spans="1:20" ht="48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>E2243/D2243</f>
        <v>0.59142857142857141</v>
      </c>
      <c r="P2243" s="7">
        <f>E2243/L2243</f>
        <v>53.07692307692308</v>
      </c>
      <c r="Q2243" t="str">
        <f t="shared" ref="Q2243:Q2306" si="140">LEFT(N2243, SEARCH("/",N2243)-1)</f>
        <v>theater</v>
      </c>
      <c r="R2243" t="str">
        <f t="shared" ref="R2243:R2306" si="141">RIGHT(N2243,LEN(N2243)-SEARCH("/",N2243,1))</f>
        <v>musical</v>
      </c>
      <c r="S2243" s="12">
        <f t="shared" ref="S2243:S2306" si="142">(((J2243/60)/60)/24)+DATE(1970,1,1)</f>
        <v>42017.594236111108</v>
      </c>
      <c r="T2243" s="12">
        <f t="shared" ref="T2243:T2306" si="143">(((I2243/60)/60)/24)+DATE(1970,1,1)</f>
        <v>42047.594236111108</v>
      </c>
    </row>
    <row r="2244" spans="1:20" ht="32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>E2244/D2244</f>
        <v>0.58558333333333334</v>
      </c>
      <c r="P2244" s="7">
        <f>E2244/L2244</f>
        <v>153.42794759825327</v>
      </c>
      <c r="Q2244" t="str">
        <f t="shared" si="140"/>
        <v>technology</v>
      </c>
      <c r="R2244" t="str">
        <f t="shared" si="141"/>
        <v>wearables</v>
      </c>
      <c r="S2244" s="12">
        <f t="shared" si="142"/>
        <v>42282.168993055559</v>
      </c>
      <c r="T2244" s="12">
        <f t="shared" si="143"/>
        <v>42327.210659722223</v>
      </c>
    </row>
    <row r="2245" spans="1:20" ht="48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>E2245/D2245</f>
        <v>0.58461538461538465</v>
      </c>
      <c r="P2245" s="7">
        <f>E2245/L2245</f>
        <v>54.285714285714285</v>
      </c>
      <c r="Q2245" t="str">
        <f t="shared" si="140"/>
        <v>film &amp; video</v>
      </c>
      <c r="R2245" t="str">
        <f t="shared" si="141"/>
        <v>drama</v>
      </c>
      <c r="S2245" s="12">
        <f t="shared" si="142"/>
        <v>42023.818622685183</v>
      </c>
      <c r="T2245" s="12">
        <f t="shared" si="143"/>
        <v>42043.818622685183</v>
      </c>
    </row>
    <row r="2246" spans="1:20" ht="16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>E2246/D2246</f>
        <v>0.58291457286432158</v>
      </c>
      <c r="P2246" s="7">
        <f>E2246/L2246</f>
        <v>58</v>
      </c>
      <c r="Q2246" t="str">
        <f t="shared" si="140"/>
        <v>theater</v>
      </c>
      <c r="R2246" t="str">
        <f t="shared" si="141"/>
        <v>spaces</v>
      </c>
      <c r="S2246" s="12">
        <f t="shared" si="142"/>
        <v>42678.932083333333</v>
      </c>
      <c r="T2246" s="12">
        <f t="shared" si="143"/>
        <v>42683.973750000005</v>
      </c>
    </row>
    <row r="2247" spans="1:20" ht="48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>E2247/D2247</f>
        <v>0.57648750000000004</v>
      </c>
      <c r="P2247" s="7">
        <f>E2247/L2247</f>
        <v>343.14732142857144</v>
      </c>
      <c r="Q2247" t="str">
        <f t="shared" si="140"/>
        <v>technology</v>
      </c>
      <c r="R2247" t="str">
        <f t="shared" si="141"/>
        <v>wearables</v>
      </c>
      <c r="S2247" s="12">
        <f t="shared" si="142"/>
        <v>42675.66778935185</v>
      </c>
      <c r="T2247" s="12">
        <f t="shared" si="143"/>
        <v>42712.207638888889</v>
      </c>
    </row>
    <row r="2248" spans="1:20" ht="48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>E2248/D2248</f>
        <v>0.57333333333333336</v>
      </c>
      <c r="P2248" s="7">
        <f>E2248/L2248</f>
        <v>43</v>
      </c>
      <c r="Q2248" t="str">
        <f t="shared" si="140"/>
        <v>theater</v>
      </c>
      <c r="R2248" t="str">
        <f t="shared" si="141"/>
        <v>spaces</v>
      </c>
      <c r="S2248" s="12">
        <f t="shared" si="142"/>
        <v>42081.515335648146</v>
      </c>
      <c r="T2248" s="12">
        <f t="shared" si="143"/>
        <v>42095.515335648146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>E2249/D2249</f>
        <v>0.57199999999999995</v>
      </c>
      <c r="P2249" s="7">
        <f>E2249/L2249</f>
        <v>59.583333333333336</v>
      </c>
      <c r="Q2249" t="str">
        <f t="shared" si="140"/>
        <v>theater</v>
      </c>
      <c r="R2249" t="str">
        <f t="shared" si="141"/>
        <v>plays</v>
      </c>
      <c r="S2249" s="12">
        <f t="shared" si="142"/>
        <v>42061.963263888887</v>
      </c>
      <c r="T2249" s="12">
        <f t="shared" si="143"/>
        <v>42091.921597222223</v>
      </c>
    </row>
    <row r="2250" spans="1:20" ht="48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>E2250/D2250</f>
        <v>0.56514285714285717</v>
      </c>
      <c r="P2250" s="7">
        <f>E2250/L2250</f>
        <v>150.5</v>
      </c>
      <c r="Q2250" t="str">
        <f t="shared" si="140"/>
        <v>photography</v>
      </c>
      <c r="R2250" t="str">
        <f t="shared" si="141"/>
        <v>photobooks</v>
      </c>
      <c r="S2250" s="12">
        <f t="shared" si="142"/>
        <v>41891.780023148152</v>
      </c>
      <c r="T2250" s="12">
        <f t="shared" si="143"/>
        <v>41926.780023148152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>E2251/D2251</f>
        <v>0.5626326718299024</v>
      </c>
      <c r="P2251" s="7">
        <f>E2251/L2251</f>
        <v>790.83739837398377</v>
      </c>
      <c r="Q2251" t="str">
        <f t="shared" si="140"/>
        <v>technology</v>
      </c>
      <c r="R2251" t="str">
        <f t="shared" si="141"/>
        <v>wearables</v>
      </c>
      <c r="S2251" s="12">
        <f t="shared" si="142"/>
        <v>42395.309039351851</v>
      </c>
      <c r="T2251" s="12">
        <f t="shared" si="143"/>
        <v>42425.309039351851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>E2252/D2252</f>
        <v>0.55698440000000005</v>
      </c>
      <c r="P2252" s="7">
        <f>E2252/L2252</f>
        <v>331.53833333333336</v>
      </c>
      <c r="Q2252" t="str">
        <f t="shared" si="140"/>
        <v>film &amp; video</v>
      </c>
      <c r="R2252" t="str">
        <f t="shared" si="141"/>
        <v>drama</v>
      </c>
      <c r="S2252" s="12">
        <f t="shared" si="142"/>
        <v>42066.958761574075</v>
      </c>
      <c r="T2252" s="12">
        <f t="shared" si="143"/>
        <v>42116.917094907403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>E2253/D2253</f>
        <v>0.54520000000000002</v>
      </c>
      <c r="P2253" s="7">
        <f>E2253/L2253</f>
        <v>109.04</v>
      </c>
      <c r="Q2253" t="str">
        <f t="shared" si="140"/>
        <v>theater</v>
      </c>
      <c r="R2253" t="str">
        <f t="shared" si="141"/>
        <v>musical</v>
      </c>
      <c r="S2253" s="12">
        <f t="shared" si="142"/>
        <v>42293.853541666671</v>
      </c>
      <c r="T2253" s="12">
        <f t="shared" si="143"/>
        <v>42352.249305555553</v>
      </c>
    </row>
    <row r="2254" spans="1:20" ht="48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>E2254/D2254</f>
        <v>0.53</v>
      </c>
      <c r="P2254" s="7">
        <f>E2254/L2254</f>
        <v>88.333333333333329</v>
      </c>
      <c r="Q2254" t="str">
        <f t="shared" si="140"/>
        <v>theater</v>
      </c>
      <c r="R2254" t="str">
        <f t="shared" si="141"/>
        <v>plays</v>
      </c>
      <c r="S2254" s="12">
        <f t="shared" si="142"/>
        <v>42534.933321759265</v>
      </c>
      <c r="T2254" s="12">
        <f t="shared" si="143"/>
        <v>42554.832638888889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>E2255/D2255</f>
        <v>0.52794871794871789</v>
      </c>
      <c r="P2255" s="7">
        <f>E2255/L2255</f>
        <v>44.760869565217391</v>
      </c>
      <c r="Q2255" t="str">
        <f t="shared" si="140"/>
        <v>theater</v>
      </c>
      <c r="R2255" t="str">
        <f t="shared" si="141"/>
        <v>musical</v>
      </c>
      <c r="S2255" s="12">
        <f t="shared" si="142"/>
        <v>42372.624166666668</v>
      </c>
      <c r="T2255" s="12">
        <f t="shared" si="143"/>
        <v>42402.624166666668</v>
      </c>
    </row>
    <row r="2256" spans="1:20" ht="32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>E2256/D2256</f>
        <v>0.52570512820512816</v>
      </c>
      <c r="P2256" s="7">
        <f>E2256/L2256</f>
        <v>2928.9285714285716</v>
      </c>
      <c r="Q2256" t="str">
        <f t="shared" si="140"/>
        <v>technology</v>
      </c>
      <c r="R2256" t="str">
        <f t="shared" si="141"/>
        <v>gadgets</v>
      </c>
      <c r="S2256" s="12">
        <f t="shared" si="142"/>
        <v>42746.270057870366</v>
      </c>
      <c r="T2256" s="12">
        <f t="shared" si="143"/>
        <v>42776.270057870366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>E2257/D2257</f>
        <v>0.52327777777777773</v>
      </c>
      <c r="P2257" s="7">
        <f>E2257/L2257</f>
        <v>94.19</v>
      </c>
      <c r="Q2257" t="str">
        <f t="shared" si="140"/>
        <v>photography</v>
      </c>
      <c r="R2257" t="str">
        <f t="shared" si="141"/>
        <v>photobooks</v>
      </c>
      <c r="S2257" s="12">
        <f t="shared" si="142"/>
        <v>42705.662118055552</v>
      </c>
      <c r="T2257" s="12">
        <f t="shared" si="143"/>
        <v>42765.290972222225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>E2258/D2258</f>
        <v>0.52159999999999995</v>
      </c>
      <c r="P2258" s="7">
        <f>E2258/L2258</f>
        <v>49.20754716981132</v>
      </c>
      <c r="Q2258" t="str">
        <f t="shared" si="140"/>
        <v>theater</v>
      </c>
      <c r="R2258" t="str">
        <f t="shared" si="141"/>
        <v>musical</v>
      </c>
      <c r="S2258" s="12">
        <f t="shared" si="142"/>
        <v>41858.761782407404</v>
      </c>
      <c r="T2258" s="12">
        <f t="shared" si="143"/>
        <v>41888.875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>E2259/D2259</f>
        <v>0.52</v>
      </c>
      <c r="P2259" s="7">
        <f>E2259/L2259</f>
        <v>17.333333333333332</v>
      </c>
      <c r="Q2259" t="str">
        <f t="shared" si="140"/>
        <v>publishing</v>
      </c>
      <c r="R2259" t="str">
        <f t="shared" si="141"/>
        <v>children's books</v>
      </c>
      <c r="S2259" s="12">
        <f t="shared" si="142"/>
        <v>42072.790821759263</v>
      </c>
      <c r="T2259" s="12">
        <f t="shared" si="143"/>
        <v>42102.790821759263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>E2260/D2260</f>
        <v>0.51600000000000001</v>
      </c>
      <c r="P2260" s="7">
        <f>E2260/L2260</f>
        <v>32.25</v>
      </c>
      <c r="Q2260" t="str">
        <f t="shared" si="140"/>
        <v>theater</v>
      </c>
      <c r="R2260" t="str">
        <f t="shared" si="141"/>
        <v>plays</v>
      </c>
      <c r="S2260" s="12">
        <f t="shared" si="142"/>
        <v>42800.753333333334</v>
      </c>
      <c r="T2260" s="12">
        <f t="shared" si="143"/>
        <v>42841.833333333328</v>
      </c>
    </row>
    <row r="2261" spans="1:20" ht="48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>E2261/D2261</f>
        <v>0.51400000000000001</v>
      </c>
      <c r="P2261" s="7">
        <f>E2261/L2261</f>
        <v>63.122807017543863</v>
      </c>
      <c r="Q2261" t="str">
        <f t="shared" si="140"/>
        <v>publishing</v>
      </c>
      <c r="R2261" t="str">
        <f t="shared" si="141"/>
        <v>fiction</v>
      </c>
      <c r="S2261" s="12">
        <f t="shared" si="142"/>
        <v>42250.685706018514</v>
      </c>
      <c r="T2261" s="12">
        <f t="shared" si="143"/>
        <v>42288.208333333328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>E2262/D2262</f>
        <v>0.51023391812865493</v>
      </c>
      <c r="P2262" s="7">
        <f>E2262/L2262</f>
        <v>147.88135593220338</v>
      </c>
      <c r="Q2262" t="str">
        <f t="shared" si="140"/>
        <v>theater</v>
      </c>
      <c r="R2262" t="str">
        <f t="shared" si="141"/>
        <v>musical</v>
      </c>
      <c r="S2262" s="12">
        <f t="shared" si="142"/>
        <v>41880.753437499996</v>
      </c>
      <c r="T2262" s="12">
        <f t="shared" si="143"/>
        <v>41905.165972222225</v>
      </c>
    </row>
    <row r="2263" spans="1:20" ht="48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>E2263/D2263</f>
        <v>0.50739999999999996</v>
      </c>
      <c r="P2263" s="7">
        <f>E2263/L2263</f>
        <v>74.617647058823536</v>
      </c>
      <c r="Q2263" t="str">
        <f t="shared" si="140"/>
        <v>music</v>
      </c>
      <c r="R2263" t="str">
        <f t="shared" si="141"/>
        <v>world music</v>
      </c>
      <c r="S2263" s="12">
        <f t="shared" si="142"/>
        <v>41923.837731481479</v>
      </c>
      <c r="T2263" s="12">
        <f t="shared" si="143"/>
        <v>41946.249305555553</v>
      </c>
    </row>
    <row r="2264" spans="1:20" ht="48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>E2264/D2264</f>
        <v>0.50721666666666665</v>
      </c>
      <c r="P2264" s="7">
        <f>E2264/L2264</f>
        <v>117.68368136117556</v>
      </c>
      <c r="Q2264" t="str">
        <f t="shared" si="140"/>
        <v>film &amp; video</v>
      </c>
      <c r="R2264" t="str">
        <f t="shared" si="141"/>
        <v>drama</v>
      </c>
      <c r="S2264" s="12">
        <f t="shared" si="142"/>
        <v>42556.583368055552</v>
      </c>
      <c r="T2264" s="12">
        <f t="shared" si="143"/>
        <v>42586.583368055552</v>
      </c>
    </row>
    <row r="2265" spans="1:20" ht="48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>E2265/D2265</f>
        <v>0.50380952380952382</v>
      </c>
      <c r="P2265" s="7">
        <f>E2265/L2265</f>
        <v>117.55555555555556</v>
      </c>
      <c r="Q2265" t="str">
        <f t="shared" si="140"/>
        <v>technology</v>
      </c>
      <c r="R2265" t="str">
        <f t="shared" si="141"/>
        <v>makerspaces</v>
      </c>
      <c r="S2265" s="12">
        <f t="shared" si="142"/>
        <v>42482.624699074076</v>
      </c>
      <c r="T2265" s="12">
        <f t="shared" si="143"/>
        <v>42512.624699074076</v>
      </c>
    </row>
    <row r="2266" spans="1:20" ht="48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>E2266/D2266</f>
        <v>0.502</v>
      </c>
      <c r="P2266" s="7">
        <f>E2266/L2266</f>
        <v>51.224489795918366</v>
      </c>
      <c r="Q2266" t="str">
        <f t="shared" si="140"/>
        <v>film &amp; video</v>
      </c>
      <c r="R2266" t="str">
        <f t="shared" si="141"/>
        <v>animation</v>
      </c>
      <c r="S2266" s="12">
        <f t="shared" si="142"/>
        <v>41243.197592592594</v>
      </c>
      <c r="T2266" s="12">
        <f t="shared" si="143"/>
        <v>41303.197592592594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>E2267/D2267</f>
        <v>0.5</v>
      </c>
      <c r="P2267" s="7">
        <f>E2267/L2267</f>
        <v>60</v>
      </c>
      <c r="Q2267" t="str">
        <f t="shared" si="140"/>
        <v>theater</v>
      </c>
      <c r="R2267" t="str">
        <f t="shared" si="141"/>
        <v>plays</v>
      </c>
      <c r="S2267" s="12">
        <f t="shared" si="142"/>
        <v>42370.007766203707</v>
      </c>
      <c r="T2267" s="12">
        <f t="shared" si="143"/>
        <v>42398.981944444444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>E2268/D2268</f>
        <v>0.49381999999999998</v>
      </c>
      <c r="P2268" s="7">
        <f>E2268/L2268</f>
        <v>176.36428571428573</v>
      </c>
      <c r="Q2268" t="str">
        <f t="shared" si="140"/>
        <v>technology</v>
      </c>
      <c r="R2268" t="str">
        <f t="shared" si="141"/>
        <v>wearables</v>
      </c>
      <c r="S2268" s="12">
        <f t="shared" si="142"/>
        <v>42767.577303240745</v>
      </c>
      <c r="T2268" s="12">
        <f t="shared" si="143"/>
        <v>42797.577303240745</v>
      </c>
    </row>
    <row r="2269" spans="1:20" ht="48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>E2269/D2269</f>
        <v>0.49186046511627907</v>
      </c>
      <c r="P2269" s="7">
        <f>E2269/L2269</f>
        <v>132.1875</v>
      </c>
      <c r="Q2269" t="str">
        <f t="shared" si="140"/>
        <v>photography</v>
      </c>
      <c r="R2269" t="str">
        <f t="shared" si="141"/>
        <v>nature</v>
      </c>
      <c r="S2269" s="12">
        <f t="shared" si="142"/>
        <v>41892.688750000001</v>
      </c>
      <c r="T2269" s="12">
        <f t="shared" si="143"/>
        <v>41913.165972222225</v>
      </c>
    </row>
    <row r="2270" spans="1:20" ht="48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>E2270/D2270</f>
        <v>0.49183333333333334</v>
      </c>
      <c r="P2270" s="7">
        <f>E2270/L2270</f>
        <v>42.157142857142858</v>
      </c>
      <c r="Q2270" t="str">
        <f t="shared" si="140"/>
        <v>photography</v>
      </c>
      <c r="R2270" t="str">
        <f t="shared" si="141"/>
        <v>photobooks</v>
      </c>
      <c r="S2270" s="12">
        <f t="shared" si="142"/>
        <v>42033.314074074078</v>
      </c>
      <c r="T2270" s="12">
        <f t="shared" si="143"/>
        <v>42063.314074074078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>E2271/D2271</f>
        <v>0.48833333333333334</v>
      </c>
      <c r="P2271" s="7">
        <f>E2271/L2271</f>
        <v>47.258064516129032</v>
      </c>
      <c r="Q2271" t="str">
        <f t="shared" si="140"/>
        <v>theater</v>
      </c>
      <c r="R2271" t="str">
        <f t="shared" si="141"/>
        <v>plays</v>
      </c>
      <c r="S2271" s="12">
        <f t="shared" si="142"/>
        <v>42663.468078703707</v>
      </c>
      <c r="T2271" s="12">
        <f t="shared" si="143"/>
        <v>42688.509745370371</v>
      </c>
    </row>
    <row r="2272" spans="1:20" ht="32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>E2272/D2272</f>
        <v>0.48485714285714288</v>
      </c>
      <c r="P2272" s="7">
        <f>E2272/L2272</f>
        <v>94.277777777777771</v>
      </c>
      <c r="Q2272" t="str">
        <f t="shared" si="140"/>
        <v>photography</v>
      </c>
      <c r="R2272" t="str">
        <f t="shared" si="141"/>
        <v>photobooks</v>
      </c>
      <c r="S2272" s="12">
        <f t="shared" si="142"/>
        <v>42159.47256944445</v>
      </c>
      <c r="T2272" s="12">
        <f t="shared" si="143"/>
        <v>42182.915972222225</v>
      </c>
    </row>
    <row r="2273" spans="1:20" ht="48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>E2273/D2273</f>
        <v>0.48</v>
      </c>
      <c r="P2273" s="7">
        <f>E2273/L2273</f>
        <v>30</v>
      </c>
      <c r="Q2273" t="str">
        <f t="shared" si="140"/>
        <v>food</v>
      </c>
      <c r="R2273" t="str">
        <f t="shared" si="141"/>
        <v>small batch</v>
      </c>
      <c r="S2273" s="12">
        <f t="shared" si="142"/>
        <v>42807.755173611105</v>
      </c>
      <c r="T2273" s="12">
        <f t="shared" si="143"/>
        <v>42814.755173611105</v>
      </c>
    </row>
    <row r="2274" spans="1:20" ht="48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>E2274/D2274</f>
        <v>0.47799999999999998</v>
      </c>
      <c r="P2274" s="7">
        <f>E2274/L2274</f>
        <v>159.33333333333334</v>
      </c>
      <c r="Q2274" t="str">
        <f t="shared" si="140"/>
        <v>music</v>
      </c>
      <c r="R2274" t="str">
        <f t="shared" si="141"/>
        <v>faith</v>
      </c>
      <c r="S2274" s="12">
        <f t="shared" si="142"/>
        <v>42788.151238425926</v>
      </c>
      <c r="T2274" s="12">
        <f t="shared" si="143"/>
        <v>42820.999305555553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>E2275/D2275</f>
        <v>0.47692307692307695</v>
      </c>
      <c r="P2275" s="7">
        <f>E2275/L2275</f>
        <v>62</v>
      </c>
      <c r="Q2275" t="str">
        <f t="shared" si="140"/>
        <v>theater</v>
      </c>
      <c r="R2275" t="str">
        <f t="shared" si="141"/>
        <v>plays</v>
      </c>
      <c r="S2275" s="12">
        <f t="shared" si="142"/>
        <v>41830.858344907407</v>
      </c>
      <c r="T2275" s="12">
        <f t="shared" si="143"/>
        <v>41852.291666666664</v>
      </c>
    </row>
    <row r="2276" spans="1:20" ht="48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>E2276/D2276</f>
        <v>0.47631578947368419</v>
      </c>
      <c r="P2276" s="7">
        <f>E2276/L2276</f>
        <v>31.206896551724139</v>
      </c>
      <c r="Q2276" t="str">
        <f t="shared" si="140"/>
        <v>photography</v>
      </c>
      <c r="R2276" t="str">
        <f t="shared" si="141"/>
        <v>photobooks</v>
      </c>
      <c r="S2276" s="12">
        <f t="shared" si="142"/>
        <v>41958.550659722227</v>
      </c>
      <c r="T2276" s="12">
        <f t="shared" si="143"/>
        <v>41988.550659722227</v>
      </c>
    </row>
    <row r="2277" spans="1:20" ht="48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>E2277/D2277</f>
        <v>0.47399999999999998</v>
      </c>
      <c r="P2277" s="7">
        <f>E2277/L2277</f>
        <v>29.625</v>
      </c>
      <c r="Q2277" t="str">
        <f t="shared" si="140"/>
        <v>technology</v>
      </c>
      <c r="R2277" t="str">
        <f t="shared" si="141"/>
        <v>gadgets</v>
      </c>
      <c r="S2277" s="12">
        <f t="shared" si="142"/>
        <v>42113.875567129624</v>
      </c>
      <c r="T2277" s="12">
        <f t="shared" si="143"/>
        <v>42143.875567129624</v>
      </c>
    </row>
    <row r="2278" spans="1:20" ht="32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>E2278/D2278</f>
        <v>0.47333333333333333</v>
      </c>
      <c r="P2278" s="7">
        <f>E2278/L2278</f>
        <v>53.25</v>
      </c>
      <c r="Q2278" t="str">
        <f t="shared" si="140"/>
        <v>technology</v>
      </c>
      <c r="R2278" t="str">
        <f t="shared" si="141"/>
        <v>wearables</v>
      </c>
      <c r="S2278" s="12">
        <f t="shared" si="142"/>
        <v>42009.973946759259</v>
      </c>
      <c r="T2278" s="12">
        <f t="shared" si="143"/>
        <v>42039.973946759259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>E2279/D2279</f>
        <v>0.47049999999999997</v>
      </c>
      <c r="P2279" s="7">
        <f>E2279/L2279</f>
        <v>166.05882352941177</v>
      </c>
      <c r="Q2279" t="str">
        <f t="shared" si="140"/>
        <v>theater</v>
      </c>
      <c r="R2279" t="str">
        <f t="shared" si="141"/>
        <v>plays</v>
      </c>
      <c r="S2279" s="12">
        <f t="shared" si="142"/>
        <v>41804.937083333331</v>
      </c>
      <c r="T2279" s="12">
        <f t="shared" si="143"/>
        <v>41821.9375</v>
      </c>
    </row>
    <row r="2280" spans="1:20" ht="32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>E2280/D2280</f>
        <v>0.46666666666666667</v>
      </c>
      <c r="P2280" s="7">
        <f>E2280/L2280</f>
        <v>1272.7272727272727</v>
      </c>
      <c r="Q2280" t="str">
        <f t="shared" si="140"/>
        <v>technology</v>
      </c>
      <c r="R2280" t="str">
        <f t="shared" si="141"/>
        <v>wearables</v>
      </c>
      <c r="S2280" s="12">
        <f t="shared" si="142"/>
        <v>42742.30332175926</v>
      </c>
      <c r="T2280" s="12">
        <f t="shared" si="143"/>
        <v>42775.30332175926</v>
      </c>
    </row>
    <row r="2281" spans="1:20" ht="48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>E2281/D2281</f>
        <v>0.46600000000000003</v>
      </c>
      <c r="P2281" s="7">
        <f>E2281/L2281</f>
        <v>34.097560975609753</v>
      </c>
      <c r="Q2281" t="str">
        <f t="shared" si="140"/>
        <v>technology</v>
      </c>
      <c r="R2281" t="str">
        <f t="shared" si="141"/>
        <v>gadgets</v>
      </c>
      <c r="S2281" s="12">
        <f t="shared" si="142"/>
        <v>42702.770729166667</v>
      </c>
      <c r="T2281" s="12">
        <f t="shared" si="143"/>
        <v>42762.770729166667</v>
      </c>
    </row>
    <row r="2282" spans="1:20" ht="48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>E2282/D2282</f>
        <v>0.46379999999999999</v>
      </c>
      <c r="P2282" s="7">
        <f>E2282/L2282</f>
        <v>20.342105263157894</v>
      </c>
      <c r="Q2282" t="str">
        <f t="shared" si="140"/>
        <v>technology</v>
      </c>
      <c r="R2282" t="str">
        <f t="shared" si="141"/>
        <v>wearables</v>
      </c>
      <c r="S2282" s="12">
        <f t="shared" si="142"/>
        <v>42388.523020833338</v>
      </c>
      <c r="T2282" s="12">
        <f t="shared" si="143"/>
        <v>42403.523020833338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>E2283/D2283</f>
        <v>0.46363636363636362</v>
      </c>
      <c r="P2283" s="7">
        <f>E2283/L2283</f>
        <v>70.833333333333329</v>
      </c>
      <c r="Q2283" t="str">
        <f t="shared" si="140"/>
        <v>theater</v>
      </c>
      <c r="R2283" t="str">
        <f t="shared" si="141"/>
        <v>musical</v>
      </c>
      <c r="S2283" s="12">
        <f t="shared" si="142"/>
        <v>42057.277858796297</v>
      </c>
      <c r="T2283" s="12">
        <f t="shared" si="143"/>
        <v>42117.236192129625</v>
      </c>
    </row>
    <row r="2284" spans="1:20" ht="48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>E2284/D2284</f>
        <v>0.46176470588235297</v>
      </c>
      <c r="P2284" s="7">
        <f>E2284/L2284</f>
        <v>34.130434782608695</v>
      </c>
      <c r="Q2284" t="str">
        <f t="shared" si="140"/>
        <v>theater</v>
      </c>
      <c r="R2284" t="str">
        <f t="shared" si="141"/>
        <v>spaces</v>
      </c>
      <c r="S2284" s="12">
        <f t="shared" si="142"/>
        <v>42801.774699074071</v>
      </c>
      <c r="T2284" s="12">
        <f t="shared" si="143"/>
        <v>42832.733032407406</v>
      </c>
    </row>
    <row r="2285" spans="1:20" ht="48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>E2285/D2285</f>
        <v>0.46100628930817611</v>
      </c>
      <c r="P2285" s="7">
        <f>E2285/L2285</f>
        <v>136.46276595744681</v>
      </c>
      <c r="Q2285" t="str">
        <f t="shared" si="140"/>
        <v>technology</v>
      </c>
      <c r="R2285" t="str">
        <f t="shared" si="141"/>
        <v>wearables</v>
      </c>
      <c r="S2285" s="12">
        <f t="shared" si="142"/>
        <v>42766.626793981486</v>
      </c>
      <c r="T2285" s="12">
        <f t="shared" si="143"/>
        <v>42808.585127314815</v>
      </c>
    </row>
    <row r="2286" spans="1:20" ht="48" x14ac:dyDescent="0.2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>E2286/D2286</f>
        <v>0.4592</v>
      </c>
      <c r="P2286" s="7">
        <f>E2286/L2286</f>
        <v>164</v>
      </c>
      <c r="Q2286" t="str">
        <f t="shared" si="140"/>
        <v>technology</v>
      </c>
      <c r="R2286" t="str">
        <f t="shared" si="141"/>
        <v>wearables</v>
      </c>
      <c r="S2286" s="12">
        <f t="shared" si="142"/>
        <v>42721.220520833333</v>
      </c>
      <c r="T2286" s="12">
        <f t="shared" si="143"/>
        <v>42758.207638888889</v>
      </c>
    </row>
    <row r="2287" spans="1:20" ht="48" x14ac:dyDescent="0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>E2287/D2287</f>
        <v>0.4592</v>
      </c>
      <c r="P2287" s="7">
        <f>E2287/L2287</f>
        <v>88.307692307692307</v>
      </c>
      <c r="Q2287" t="str">
        <f t="shared" si="140"/>
        <v>photography</v>
      </c>
      <c r="R2287" t="str">
        <f t="shared" si="141"/>
        <v>photobooks</v>
      </c>
      <c r="S2287" s="12">
        <f t="shared" si="142"/>
        <v>41930.218657407408</v>
      </c>
      <c r="T2287" s="12">
        <f t="shared" si="143"/>
        <v>41972.624305555553</v>
      </c>
    </row>
    <row r="2288" spans="1:20" ht="32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>E2288/D2288</f>
        <v>0.4572</v>
      </c>
      <c r="P2288" s="7">
        <f>E2288/L2288</f>
        <v>58.615384615384613</v>
      </c>
      <c r="Q2288" t="str">
        <f t="shared" si="140"/>
        <v>photography</v>
      </c>
      <c r="R2288" t="str">
        <f t="shared" si="141"/>
        <v>photobooks</v>
      </c>
      <c r="S2288" s="12">
        <f t="shared" si="142"/>
        <v>41824.658379629633</v>
      </c>
      <c r="T2288" s="12">
        <f t="shared" si="143"/>
        <v>41854.658379629633</v>
      </c>
    </row>
    <row r="2289" spans="1:20" ht="48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>E2289/D2289</f>
        <v>0.45133333333333331</v>
      </c>
      <c r="P2289" s="7">
        <f>E2289/L2289</f>
        <v>56.416666666666664</v>
      </c>
      <c r="Q2289" t="str">
        <f t="shared" si="140"/>
        <v>photography</v>
      </c>
      <c r="R2289" t="str">
        <f t="shared" si="141"/>
        <v>nature</v>
      </c>
      <c r="S2289" s="12">
        <f t="shared" si="142"/>
        <v>42525.153055555551</v>
      </c>
      <c r="T2289" s="12">
        <f t="shared" si="143"/>
        <v>42555.153055555551</v>
      </c>
    </row>
    <row r="2290" spans="1:20" ht="48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>E2290/D2290</f>
        <v>0.44600000000000001</v>
      </c>
      <c r="P2290" s="7">
        <f>E2290/L2290</f>
        <v>185.83333333333334</v>
      </c>
      <c r="Q2290" t="str">
        <f t="shared" si="140"/>
        <v>film &amp; video</v>
      </c>
      <c r="R2290" t="str">
        <f t="shared" si="141"/>
        <v>drama</v>
      </c>
      <c r="S2290" s="12">
        <f t="shared" si="142"/>
        <v>42236.159918981488</v>
      </c>
      <c r="T2290" s="12">
        <f t="shared" si="143"/>
        <v>42266.159918981488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>E2291/D2291</f>
        <v>0.44319999999999998</v>
      </c>
      <c r="P2291" s="7">
        <f>E2291/L2291</f>
        <v>174.94736842105263</v>
      </c>
      <c r="Q2291" t="str">
        <f t="shared" si="140"/>
        <v>technology</v>
      </c>
      <c r="R2291" t="str">
        <f t="shared" si="141"/>
        <v>wearables</v>
      </c>
      <c r="S2291" s="12">
        <f t="shared" si="142"/>
        <v>42676.583599537036</v>
      </c>
      <c r="T2291" s="12">
        <f t="shared" si="143"/>
        <v>42718.6252662037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>E2292/D2292</f>
        <v>0.443</v>
      </c>
      <c r="P2292" s="7">
        <f>E2292/L2292</f>
        <v>253.14285714285714</v>
      </c>
      <c r="Q2292" t="str">
        <f t="shared" si="140"/>
        <v>music</v>
      </c>
      <c r="R2292" t="str">
        <f t="shared" si="141"/>
        <v>faith</v>
      </c>
      <c r="S2292" s="12">
        <f t="shared" si="142"/>
        <v>42804.534652777773</v>
      </c>
      <c r="T2292" s="12">
        <f t="shared" si="143"/>
        <v>42834.492986111116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>E2293/D2293</f>
        <v>0.43833333333333335</v>
      </c>
      <c r="P2293" s="7">
        <f>E2293/L2293</f>
        <v>57.173913043478258</v>
      </c>
      <c r="Q2293" t="str">
        <f t="shared" si="140"/>
        <v>theater</v>
      </c>
      <c r="R2293" t="str">
        <f t="shared" si="141"/>
        <v>plays</v>
      </c>
      <c r="S2293" s="12">
        <f t="shared" si="142"/>
        <v>42221.656782407401</v>
      </c>
      <c r="T2293" s="12">
        <f t="shared" si="143"/>
        <v>42281.656782407401</v>
      </c>
    </row>
    <row r="2294" spans="1:20" ht="48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>E2294/D2294</f>
        <v>0.43406666666666666</v>
      </c>
      <c r="P2294" s="7">
        <f>E2294/L2294</f>
        <v>89.191780821917803</v>
      </c>
      <c r="Q2294" t="str">
        <f t="shared" si="140"/>
        <v>technology</v>
      </c>
      <c r="R2294" t="str">
        <f t="shared" si="141"/>
        <v>wearables</v>
      </c>
      <c r="S2294" s="12">
        <f t="shared" si="142"/>
        <v>42194.833784722221</v>
      </c>
      <c r="T2294" s="12">
        <f t="shared" si="143"/>
        <v>42236.833784722221</v>
      </c>
    </row>
    <row r="2295" spans="1:20" ht="48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>E2295/D2295</f>
        <v>0.43030000000000002</v>
      </c>
      <c r="P2295" s="7">
        <f>E2295/L2295</f>
        <v>40.980952380952381</v>
      </c>
      <c r="Q2295" t="str">
        <f t="shared" si="140"/>
        <v>technology</v>
      </c>
      <c r="R2295" t="str">
        <f t="shared" si="141"/>
        <v>gadgets</v>
      </c>
      <c r="S2295" s="12">
        <f t="shared" si="142"/>
        <v>42270.875706018516</v>
      </c>
      <c r="T2295" s="12">
        <f t="shared" si="143"/>
        <v>42298.958333333328</v>
      </c>
    </row>
    <row r="2296" spans="1:20" ht="48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>E2296/D2296</f>
        <v>0.42892307692307691</v>
      </c>
      <c r="P2296" s="7">
        <f>E2296/L2296</f>
        <v>58.083333333333336</v>
      </c>
      <c r="Q2296" t="str">
        <f t="shared" si="140"/>
        <v>games</v>
      </c>
      <c r="R2296" t="str">
        <f t="shared" si="141"/>
        <v>mobile games</v>
      </c>
      <c r="S2296" s="12">
        <f t="shared" si="142"/>
        <v>41733.716435185182</v>
      </c>
      <c r="T2296" s="12">
        <f t="shared" si="143"/>
        <v>41763.716435185182</v>
      </c>
    </row>
    <row r="2297" spans="1:20" ht="48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>E2297/D2297</f>
        <v>0.42759999999999998</v>
      </c>
      <c r="P2297" s="7">
        <f>E2297/L2297</f>
        <v>215.95959595959596</v>
      </c>
      <c r="Q2297" t="str">
        <f t="shared" si="140"/>
        <v>technology</v>
      </c>
      <c r="R2297" t="str">
        <f t="shared" si="141"/>
        <v>gadgets</v>
      </c>
      <c r="S2297" s="12">
        <f t="shared" si="142"/>
        <v>42514.671099537038</v>
      </c>
      <c r="T2297" s="12">
        <f t="shared" si="143"/>
        <v>42544.671099537038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>E2298/D2298</f>
        <v>0.42725880551301687</v>
      </c>
      <c r="P2298" s="7">
        <f>E2298/L2298</f>
        <v>34.024390243902438</v>
      </c>
      <c r="Q2298" t="str">
        <f t="shared" si="140"/>
        <v>music</v>
      </c>
      <c r="R2298" t="str">
        <f t="shared" si="141"/>
        <v>faith</v>
      </c>
      <c r="S2298" s="12">
        <f t="shared" si="142"/>
        <v>42460.98192129629</v>
      </c>
      <c r="T2298" s="12">
        <f t="shared" si="143"/>
        <v>42481.166666666672</v>
      </c>
    </row>
    <row r="2299" spans="1:20" ht="32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>E2299/D2299</f>
        <v>0.42472727272727273</v>
      </c>
      <c r="P2299" s="7">
        <f>E2299/L2299</f>
        <v>83.428571428571431</v>
      </c>
      <c r="Q2299" t="str">
        <f t="shared" si="140"/>
        <v>photography</v>
      </c>
      <c r="R2299" t="str">
        <f t="shared" si="141"/>
        <v>people</v>
      </c>
      <c r="S2299" s="12">
        <f t="shared" si="142"/>
        <v>42034.639768518522</v>
      </c>
      <c r="T2299" s="12">
        <f t="shared" si="143"/>
        <v>42064.639768518522</v>
      </c>
    </row>
    <row r="2300" spans="1:20" ht="48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>E2300/D2300</f>
        <v>0.4236099230111206</v>
      </c>
      <c r="P2300" s="7">
        <f>E2300/L2300</f>
        <v>79.870967741935488</v>
      </c>
      <c r="Q2300" t="str">
        <f t="shared" si="140"/>
        <v>theater</v>
      </c>
      <c r="R2300" t="str">
        <f t="shared" si="141"/>
        <v>spaces</v>
      </c>
      <c r="S2300" s="12">
        <f t="shared" si="142"/>
        <v>41876.718935185185</v>
      </c>
      <c r="T2300" s="12">
        <f t="shared" si="143"/>
        <v>41931.208333333336</v>
      </c>
    </row>
    <row r="2301" spans="1:20" ht="48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>E2301/D2301</f>
        <v>0.42188421052631581</v>
      </c>
      <c r="P2301" s="7">
        <f>E2301/L2301</f>
        <v>364.35454545454547</v>
      </c>
      <c r="Q2301" t="str">
        <f t="shared" si="140"/>
        <v>technology</v>
      </c>
      <c r="R2301" t="str">
        <f t="shared" si="141"/>
        <v>wearables</v>
      </c>
      <c r="S2301" s="12">
        <f t="shared" si="142"/>
        <v>42740.693692129629</v>
      </c>
      <c r="T2301" s="12">
        <f t="shared" si="143"/>
        <v>42786.791666666672</v>
      </c>
    </row>
    <row r="2302" spans="1:20" ht="48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>E2302/D2302</f>
        <v>0.42011733333333334</v>
      </c>
      <c r="P2302" s="7">
        <f>E2302/L2302</f>
        <v>105.02933333333334</v>
      </c>
      <c r="Q2302" t="str">
        <f t="shared" si="140"/>
        <v>theater</v>
      </c>
      <c r="R2302" t="str">
        <f t="shared" si="141"/>
        <v>plays</v>
      </c>
      <c r="S2302" s="12">
        <f t="shared" si="142"/>
        <v>42618.827013888891</v>
      </c>
      <c r="T2302" s="12">
        <f t="shared" si="143"/>
        <v>42648.827013888891</v>
      </c>
    </row>
    <row r="2303" spans="1:20" ht="48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>E2303/D2303</f>
        <v>0.41857142857142859</v>
      </c>
      <c r="P2303" s="7">
        <f>E2303/L2303</f>
        <v>77.10526315789474</v>
      </c>
      <c r="Q2303" t="str">
        <f t="shared" si="140"/>
        <v>film &amp; video</v>
      </c>
      <c r="R2303" t="str">
        <f t="shared" si="141"/>
        <v>drama</v>
      </c>
      <c r="S2303" s="12">
        <f t="shared" si="142"/>
        <v>42259.542800925927</v>
      </c>
      <c r="T2303" s="12">
        <f t="shared" si="143"/>
        <v>42287.875</v>
      </c>
    </row>
    <row r="2304" spans="1:20" ht="48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>E2304/D2304</f>
        <v>0.41699999999999998</v>
      </c>
      <c r="P2304" s="7">
        <f>E2304/L2304</f>
        <v>29.785714285714285</v>
      </c>
      <c r="Q2304" t="str">
        <f t="shared" si="140"/>
        <v>theater</v>
      </c>
      <c r="R2304" t="str">
        <f t="shared" si="141"/>
        <v>plays</v>
      </c>
      <c r="S2304" s="12">
        <f t="shared" si="142"/>
        <v>42111.71665509259</v>
      </c>
      <c r="T2304" s="12">
        <f t="shared" si="143"/>
        <v>42131.71665509259</v>
      </c>
    </row>
    <row r="2305" spans="1:20" ht="48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>E2305/D2305</f>
        <v>0.41538461538461541</v>
      </c>
      <c r="P2305" s="7">
        <f>E2305/L2305</f>
        <v>34.177215189873415</v>
      </c>
      <c r="Q2305" t="str">
        <f t="shared" si="140"/>
        <v>music</v>
      </c>
      <c r="R2305" t="str">
        <f t="shared" si="141"/>
        <v>jazz</v>
      </c>
      <c r="S2305" s="12">
        <f t="shared" si="142"/>
        <v>41541.106921296298</v>
      </c>
      <c r="T2305" s="12">
        <f t="shared" si="143"/>
        <v>41563.415972222225</v>
      </c>
    </row>
    <row r="2306" spans="1:20" ht="48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>E2306/D2306</f>
        <v>0.41489795918367345</v>
      </c>
      <c r="P2306" s="7">
        <f>E2306/L2306</f>
        <v>81.319999999999993</v>
      </c>
      <c r="Q2306" t="str">
        <f t="shared" si="140"/>
        <v>theater</v>
      </c>
      <c r="R2306" t="str">
        <f t="shared" si="141"/>
        <v>plays</v>
      </c>
      <c r="S2306" s="12">
        <f t="shared" si="142"/>
        <v>41766.617291666669</v>
      </c>
      <c r="T2306" s="12">
        <f t="shared" si="143"/>
        <v>41793.290972222225</v>
      </c>
    </row>
    <row r="2307" spans="1:20" ht="48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>E2307/D2307</f>
        <v>0.41407142857142859</v>
      </c>
      <c r="P2307" s="7">
        <f>E2307/L2307</f>
        <v>120.77083333333333</v>
      </c>
      <c r="Q2307" t="str">
        <f t="shared" ref="Q2307:Q2370" si="144">LEFT(N2307, SEARCH("/",N2307)-1)</f>
        <v>photography</v>
      </c>
      <c r="R2307" t="str">
        <f t="shared" ref="R2307:R2370" si="145">RIGHT(N2307,LEN(N2307)-SEARCH("/",N2307,1))</f>
        <v>photobooks</v>
      </c>
      <c r="S2307" s="12">
        <f t="shared" ref="S2307:S2370" si="146">(((J2307/60)/60)/24)+DATE(1970,1,1)</f>
        <v>42742.680902777778</v>
      </c>
      <c r="T2307" s="12">
        <f t="shared" ref="T2307:T2370" si="147">(((I2307/60)/60)/24)+DATE(1970,1,1)</f>
        <v>42777.680902777778</v>
      </c>
    </row>
    <row r="2308" spans="1:20" ht="48" x14ac:dyDescent="0.2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>E2308/D2308</f>
        <v>0.41399999999999998</v>
      </c>
      <c r="P2308" s="7">
        <f>E2308/L2308</f>
        <v>31.846153846153847</v>
      </c>
      <c r="Q2308" t="str">
        <f t="shared" si="144"/>
        <v>publishing</v>
      </c>
      <c r="R2308" t="str">
        <f t="shared" si="145"/>
        <v>fiction</v>
      </c>
      <c r="S2308" s="12">
        <f t="shared" si="146"/>
        <v>41604.996458333335</v>
      </c>
      <c r="T2308" s="12">
        <f t="shared" si="147"/>
        <v>41634.996458333335</v>
      </c>
    </row>
    <row r="2309" spans="1:20" ht="32" x14ac:dyDescent="0.2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>E2309/D2309</f>
        <v>0.41399999999999998</v>
      </c>
      <c r="P2309" s="7">
        <f>E2309/L2309</f>
        <v>47.769230769230766</v>
      </c>
      <c r="Q2309" t="str">
        <f t="shared" si="144"/>
        <v>publishing</v>
      </c>
      <c r="R2309" t="str">
        <f t="shared" si="145"/>
        <v>art books</v>
      </c>
      <c r="S2309" s="12">
        <f t="shared" si="146"/>
        <v>42438.813449074078</v>
      </c>
      <c r="T2309" s="12">
        <f t="shared" si="147"/>
        <v>42468.771782407406</v>
      </c>
    </row>
    <row r="2310" spans="1:20" ht="48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>E2310/D2310</f>
        <v>0.41384615384615386</v>
      </c>
      <c r="P2310" s="7">
        <f>E2310/L2310</f>
        <v>84.0625</v>
      </c>
      <c r="Q2310" t="str">
        <f t="shared" si="144"/>
        <v>food</v>
      </c>
      <c r="R2310" t="str">
        <f t="shared" si="145"/>
        <v>food trucks</v>
      </c>
      <c r="S2310" s="12">
        <f t="shared" si="146"/>
        <v>41983.110995370371</v>
      </c>
      <c r="T2310" s="12">
        <f t="shared" si="147"/>
        <v>42023.110995370371</v>
      </c>
    </row>
    <row r="2311" spans="1:20" ht="48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>E2311/D2311</f>
        <v>0.41249999999999998</v>
      </c>
      <c r="P2311" s="7">
        <f>E2311/L2311</f>
        <v>23.571428571428573</v>
      </c>
      <c r="Q2311" t="str">
        <f t="shared" si="144"/>
        <v>games</v>
      </c>
      <c r="R2311" t="str">
        <f t="shared" si="145"/>
        <v>video games</v>
      </c>
      <c r="S2311" s="12">
        <f t="shared" si="146"/>
        <v>40973.740451388891</v>
      </c>
      <c r="T2311" s="12">
        <f t="shared" si="147"/>
        <v>41003.698784722219</v>
      </c>
    </row>
    <row r="2312" spans="1:20" ht="48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>E2312/D2312</f>
        <v>0.41</v>
      </c>
      <c r="P2312" s="7">
        <f>E2312/L2312</f>
        <v>29.285714285714285</v>
      </c>
      <c r="Q2312" t="str">
        <f t="shared" si="144"/>
        <v>music</v>
      </c>
      <c r="R2312" t="str">
        <f t="shared" si="145"/>
        <v>indie rock</v>
      </c>
      <c r="S2312" s="12">
        <f t="shared" si="146"/>
        <v>42603.870520833334</v>
      </c>
      <c r="T2312" s="12">
        <f t="shared" si="147"/>
        <v>42628.870520833334</v>
      </c>
    </row>
    <row r="2313" spans="1:20" ht="16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>E2313/D2313</f>
        <v>0.40799492385786801</v>
      </c>
      <c r="P2313" s="7">
        <f>E2313/L2313</f>
        <v>28.577777777777779</v>
      </c>
      <c r="Q2313" t="str">
        <f t="shared" si="144"/>
        <v>music</v>
      </c>
      <c r="R2313" t="str">
        <f t="shared" si="145"/>
        <v>jazz</v>
      </c>
      <c r="S2313" s="12">
        <f t="shared" si="146"/>
        <v>41276.496840277774</v>
      </c>
      <c r="T2313" s="12">
        <f t="shared" si="147"/>
        <v>41309.496840277774</v>
      </c>
    </row>
    <row r="2314" spans="1:20" ht="48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>E2314/D2314</f>
        <v>0.40749999999999997</v>
      </c>
      <c r="P2314" s="7">
        <f>E2314/L2314</f>
        <v>143.8235294117647</v>
      </c>
      <c r="Q2314" t="str">
        <f t="shared" si="144"/>
        <v>music</v>
      </c>
      <c r="R2314" t="str">
        <f t="shared" si="145"/>
        <v>indie rock</v>
      </c>
      <c r="S2314" s="12">
        <f t="shared" si="146"/>
        <v>40304.20003472222</v>
      </c>
      <c r="T2314" s="12">
        <f t="shared" si="147"/>
        <v>40391.166666666664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>E2315/D2315</f>
        <v>0.40404000000000001</v>
      </c>
      <c r="P2315" s="7">
        <f>E2315/L2315</f>
        <v>162.91935483870967</v>
      </c>
      <c r="Q2315" t="str">
        <f t="shared" si="144"/>
        <v>technology</v>
      </c>
      <c r="R2315" t="str">
        <f t="shared" si="145"/>
        <v>wearables</v>
      </c>
      <c r="S2315" s="12">
        <f t="shared" si="146"/>
        <v>42278.498240740737</v>
      </c>
      <c r="T2315" s="12">
        <f t="shared" si="147"/>
        <v>42314.041666666672</v>
      </c>
    </row>
    <row r="2316" spans="1:20" ht="48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>E2316/D2316</f>
        <v>0.40100000000000002</v>
      </c>
      <c r="P2316" s="7">
        <f>E2316/L2316</f>
        <v>80.2</v>
      </c>
      <c r="Q2316" t="str">
        <f t="shared" si="144"/>
        <v>film &amp; video</v>
      </c>
      <c r="R2316" t="str">
        <f t="shared" si="145"/>
        <v>drama</v>
      </c>
      <c r="S2316" s="12">
        <f t="shared" si="146"/>
        <v>42136.035405092596</v>
      </c>
      <c r="T2316" s="12">
        <f t="shared" si="147"/>
        <v>42176.035405092596</v>
      </c>
    </row>
    <row r="2317" spans="1:20" ht="48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>E2317/D2317</f>
        <v>0.4002</v>
      </c>
      <c r="P2317" s="7">
        <f>E2317/L2317</f>
        <v>83.375</v>
      </c>
      <c r="Q2317" t="str">
        <f t="shared" si="144"/>
        <v>music</v>
      </c>
      <c r="R2317" t="str">
        <f t="shared" si="145"/>
        <v>indie rock</v>
      </c>
      <c r="S2317" s="12">
        <f t="shared" si="146"/>
        <v>42371.935590277775</v>
      </c>
      <c r="T2317" s="12">
        <f t="shared" si="147"/>
        <v>42431.935590277775</v>
      </c>
    </row>
    <row r="2318" spans="1:20" ht="32" x14ac:dyDescent="0.2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>E2318/D2318</f>
        <v>0.4</v>
      </c>
      <c r="P2318" s="7">
        <f>E2318/L2318</f>
        <v>25.714285714285715</v>
      </c>
      <c r="Q2318" t="str">
        <f t="shared" si="144"/>
        <v>film &amp; video</v>
      </c>
      <c r="R2318" t="str">
        <f t="shared" si="145"/>
        <v>drama</v>
      </c>
      <c r="S2318" s="12">
        <f t="shared" si="146"/>
        <v>42070.047754629632</v>
      </c>
      <c r="T2318" s="12">
        <f t="shared" si="147"/>
        <v>42087.00608796296</v>
      </c>
    </row>
    <row r="2319" spans="1:20" ht="48" x14ac:dyDescent="0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>E2319/D2319</f>
        <v>0.4</v>
      </c>
      <c r="P2319" s="7">
        <f>E2319/L2319</f>
        <v>44.444444444444443</v>
      </c>
      <c r="Q2319" t="str">
        <f t="shared" si="144"/>
        <v>music</v>
      </c>
      <c r="R2319" t="str">
        <f t="shared" si="145"/>
        <v>indie rock</v>
      </c>
      <c r="S2319" s="12">
        <f t="shared" si="146"/>
        <v>42218.872986111113</v>
      </c>
      <c r="T2319" s="12">
        <f t="shared" si="147"/>
        <v>42244.166666666672</v>
      </c>
    </row>
    <row r="2320" spans="1:20" ht="32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>E2320/D2320</f>
        <v>0.39942857142857141</v>
      </c>
      <c r="P2320" s="7">
        <f>E2320/L2320</f>
        <v>99.857142857142861</v>
      </c>
      <c r="Q2320" t="str">
        <f t="shared" si="144"/>
        <v>technology</v>
      </c>
      <c r="R2320" t="str">
        <f t="shared" si="145"/>
        <v>wearables</v>
      </c>
      <c r="S2320" s="12">
        <f t="shared" si="146"/>
        <v>42662.613564814819</v>
      </c>
      <c r="T2320" s="12">
        <f t="shared" si="147"/>
        <v>42692.655231481483</v>
      </c>
    </row>
    <row r="2321" spans="1:20" ht="48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>E2321/D2321</f>
        <v>0.39760000000000001</v>
      </c>
      <c r="P2321" s="7">
        <f>E2321/L2321</f>
        <v>60.242424242424242</v>
      </c>
      <c r="Q2321" t="str">
        <f t="shared" si="144"/>
        <v>photography</v>
      </c>
      <c r="R2321" t="str">
        <f t="shared" si="145"/>
        <v>photobooks</v>
      </c>
      <c r="S2321" s="12">
        <f t="shared" si="146"/>
        <v>42003.655555555553</v>
      </c>
      <c r="T2321" s="12">
        <f t="shared" si="147"/>
        <v>42035.142361111109</v>
      </c>
    </row>
    <row r="2322" spans="1:20" ht="48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>E2322/D2322</f>
        <v>0.39743333333333336</v>
      </c>
      <c r="P2322" s="7">
        <f>E2322/L2322</f>
        <v>78.440789473684205</v>
      </c>
      <c r="Q2322" t="str">
        <f t="shared" si="144"/>
        <v>photography</v>
      </c>
      <c r="R2322" t="str">
        <f t="shared" si="145"/>
        <v>photobooks</v>
      </c>
      <c r="S2322" s="12">
        <f t="shared" si="146"/>
        <v>42493.600810185191</v>
      </c>
      <c r="T2322" s="12">
        <f t="shared" si="147"/>
        <v>42553.600810185191</v>
      </c>
    </row>
    <row r="2323" spans="1:20" ht="48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>E2323/D2323</f>
        <v>0.39627499999999999</v>
      </c>
      <c r="P2323" s="7">
        <f>E2323/L2323</f>
        <v>152.41346153846155</v>
      </c>
      <c r="Q2323" t="str">
        <f t="shared" si="144"/>
        <v>technology</v>
      </c>
      <c r="R2323" t="str">
        <f t="shared" si="145"/>
        <v>wearables</v>
      </c>
      <c r="S2323" s="12">
        <f t="shared" si="146"/>
        <v>42747.194502314815</v>
      </c>
      <c r="T2323" s="12">
        <f t="shared" si="147"/>
        <v>42807.152835648143</v>
      </c>
    </row>
    <row r="2324" spans="1:20" ht="48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>E2324/D2324</f>
        <v>0.39500000000000002</v>
      </c>
      <c r="P2324" s="7">
        <f>E2324/L2324</f>
        <v>253.2051282051282</v>
      </c>
      <c r="Q2324" t="str">
        <f t="shared" si="144"/>
        <v>games</v>
      </c>
      <c r="R2324" t="str">
        <f t="shared" si="145"/>
        <v>mobile games</v>
      </c>
      <c r="S2324" s="12">
        <f t="shared" si="146"/>
        <v>42453.819687499999</v>
      </c>
      <c r="T2324" s="12">
        <f t="shared" si="147"/>
        <v>42483.819687499999</v>
      </c>
    </row>
    <row r="2325" spans="1:20" ht="48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>E2325/D2325</f>
        <v>0.39426666666666665</v>
      </c>
      <c r="P2325" s="7">
        <f>E2325/L2325</f>
        <v>788.5333333333333</v>
      </c>
      <c r="Q2325" t="str">
        <f t="shared" si="144"/>
        <v>technology</v>
      </c>
      <c r="R2325" t="str">
        <f t="shared" si="145"/>
        <v>wearables</v>
      </c>
      <c r="S2325" s="12">
        <f t="shared" si="146"/>
        <v>41984.692731481482</v>
      </c>
      <c r="T2325" s="12">
        <f t="shared" si="147"/>
        <v>42018.166666666672</v>
      </c>
    </row>
    <row r="2326" spans="1:20" ht="48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>E2326/D2326</f>
        <v>0.39395294117647056</v>
      </c>
      <c r="P2326" s="7">
        <f>E2326/L2326</f>
        <v>117.49473684210527</v>
      </c>
      <c r="Q2326" t="str">
        <f t="shared" si="144"/>
        <v>technology</v>
      </c>
      <c r="R2326" t="str">
        <f t="shared" si="145"/>
        <v>gadgets</v>
      </c>
      <c r="S2326" s="12">
        <f t="shared" si="146"/>
        <v>42264.963159722218</v>
      </c>
      <c r="T2326" s="12">
        <f t="shared" si="147"/>
        <v>42308.947916666672</v>
      </c>
    </row>
    <row r="2327" spans="1:20" ht="16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>E2327/D2327</f>
        <v>0.39358823529411763</v>
      </c>
      <c r="P2327" s="7">
        <f>E2327/L2327</f>
        <v>393.58823529411762</v>
      </c>
      <c r="Q2327" t="str">
        <f t="shared" si="144"/>
        <v>film &amp; video</v>
      </c>
      <c r="R2327" t="str">
        <f t="shared" si="145"/>
        <v>animation</v>
      </c>
      <c r="S2327" s="12">
        <f t="shared" si="146"/>
        <v>42024.888692129629</v>
      </c>
      <c r="T2327" s="12">
        <f t="shared" si="147"/>
        <v>42054.888692129629</v>
      </c>
    </row>
    <row r="2328" spans="1:20" ht="48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>E2328/D2328</f>
        <v>0.39169999999999999</v>
      </c>
      <c r="P2328" s="7">
        <f>E2328/L2328</f>
        <v>147.81132075471697</v>
      </c>
      <c r="Q2328" t="str">
        <f t="shared" si="144"/>
        <v>music</v>
      </c>
      <c r="R2328" t="str">
        <f t="shared" si="145"/>
        <v>indie rock</v>
      </c>
      <c r="S2328" s="12">
        <f t="shared" si="146"/>
        <v>42496.981597222228</v>
      </c>
      <c r="T2328" s="12">
        <f t="shared" si="147"/>
        <v>42526.981597222228</v>
      </c>
    </row>
    <row r="2329" spans="1:20" ht="48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>E2329/D2329</f>
        <v>0.39120962394619685</v>
      </c>
      <c r="P2329" s="7">
        <f>E2329/L2329</f>
        <v>64.53125</v>
      </c>
      <c r="Q2329" t="str">
        <f t="shared" si="144"/>
        <v>food</v>
      </c>
      <c r="R2329" t="str">
        <f t="shared" si="145"/>
        <v>small batch</v>
      </c>
      <c r="S2329" s="12">
        <f t="shared" si="146"/>
        <v>42799.260428240741</v>
      </c>
      <c r="T2329" s="12">
        <f t="shared" si="147"/>
        <v>42829.21876157407</v>
      </c>
    </row>
    <row r="2330" spans="1:20" ht="48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>E2330/D2330</f>
        <v>0.391125</v>
      </c>
      <c r="P2330" s="7">
        <f>E2330/L2330</f>
        <v>69.533333333333331</v>
      </c>
      <c r="Q2330" t="str">
        <f t="shared" si="144"/>
        <v>theater</v>
      </c>
      <c r="R2330" t="str">
        <f t="shared" si="145"/>
        <v>spaces</v>
      </c>
      <c r="S2330" s="12">
        <f t="shared" si="146"/>
        <v>42555.340486111112</v>
      </c>
      <c r="T2330" s="12">
        <f t="shared" si="147"/>
        <v>42605.340486111112</v>
      </c>
    </row>
    <row r="2331" spans="1:20" ht="32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>E2331/D2331</f>
        <v>0.39</v>
      </c>
      <c r="P2331" s="7">
        <f>E2331/L2331</f>
        <v>83.571428571428569</v>
      </c>
      <c r="Q2331" t="str">
        <f t="shared" si="144"/>
        <v>food</v>
      </c>
      <c r="R2331" t="str">
        <f t="shared" si="145"/>
        <v>food trucks</v>
      </c>
      <c r="S2331" s="12">
        <f t="shared" si="146"/>
        <v>42240.840289351851</v>
      </c>
      <c r="T2331" s="12">
        <f t="shared" si="147"/>
        <v>42270.840289351851</v>
      </c>
    </row>
    <row r="2332" spans="1:20" ht="48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>E2332/D2332</f>
        <v>0.3886</v>
      </c>
      <c r="P2332" s="7">
        <f>E2332/L2332</f>
        <v>113.62573099415205</v>
      </c>
      <c r="Q2332" t="str">
        <f t="shared" si="144"/>
        <v>technology</v>
      </c>
      <c r="R2332" t="str">
        <f t="shared" si="145"/>
        <v>wearables</v>
      </c>
      <c r="S2332" s="12">
        <f t="shared" si="146"/>
        <v>41993.174363425926</v>
      </c>
      <c r="T2332" s="12">
        <f t="shared" si="147"/>
        <v>42023.174363425926</v>
      </c>
    </row>
    <row r="2333" spans="1:20" ht="48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>E2333/D2333</f>
        <v>0.38735714285714284</v>
      </c>
      <c r="P2333" s="7">
        <f>E2333/L2333</f>
        <v>133.90123456790124</v>
      </c>
      <c r="Q2333" t="str">
        <f t="shared" si="144"/>
        <v>photography</v>
      </c>
      <c r="R2333" t="str">
        <f t="shared" si="145"/>
        <v>photobooks</v>
      </c>
      <c r="S2333" s="12">
        <f t="shared" si="146"/>
        <v>42628.288668981477</v>
      </c>
      <c r="T2333" s="12">
        <f t="shared" si="147"/>
        <v>42657.666666666672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>E2334/D2334</f>
        <v>0.38636363636363635</v>
      </c>
      <c r="P2334" s="7">
        <f>E2334/L2334</f>
        <v>40.476190476190474</v>
      </c>
      <c r="Q2334" t="str">
        <f t="shared" si="144"/>
        <v>games</v>
      </c>
      <c r="R2334" t="str">
        <f t="shared" si="145"/>
        <v>video games</v>
      </c>
      <c r="S2334" s="12">
        <f t="shared" si="146"/>
        <v>41572.229849537034</v>
      </c>
      <c r="T2334" s="12">
        <f t="shared" si="147"/>
        <v>41604.271516203706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>E2335/D2335</f>
        <v>0.38390000000000002</v>
      </c>
      <c r="P2335" s="7">
        <f>E2335/L2335</f>
        <v>158.63636363636363</v>
      </c>
      <c r="Q2335" t="str">
        <f t="shared" si="144"/>
        <v>technology</v>
      </c>
      <c r="R2335" t="str">
        <f t="shared" si="145"/>
        <v>wearables</v>
      </c>
      <c r="S2335" s="12">
        <f t="shared" si="146"/>
        <v>42480.653611111105</v>
      </c>
      <c r="T2335" s="12">
        <f t="shared" si="147"/>
        <v>42525.653611111105</v>
      </c>
    </row>
    <row r="2336" spans="1:20" ht="48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>E2336/D2336</f>
        <v>0.38333333333333336</v>
      </c>
      <c r="P2336" s="7">
        <f>E2336/L2336</f>
        <v>69</v>
      </c>
      <c r="Q2336" t="str">
        <f t="shared" si="144"/>
        <v>music</v>
      </c>
      <c r="R2336" t="str">
        <f t="shared" si="145"/>
        <v>jazz</v>
      </c>
      <c r="S2336" s="12">
        <f t="shared" si="146"/>
        <v>40312.915578703702</v>
      </c>
      <c r="T2336" s="12">
        <f t="shared" si="147"/>
        <v>40354.897222222222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>E2337/D2337</f>
        <v>0.38119999999999998</v>
      </c>
      <c r="P2337" s="7">
        <f>E2337/L2337</f>
        <v>119.125</v>
      </c>
      <c r="Q2337" t="str">
        <f t="shared" si="144"/>
        <v>theater</v>
      </c>
      <c r="R2337" t="str">
        <f t="shared" si="145"/>
        <v>plays</v>
      </c>
      <c r="S2337" s="12">
        <f t="shared" si="146"/>
        <v>42002.817488425921</v>
      </c>
      <c r="T2337" s="12">
        <f t="shared" si="147"/>
        <v>42032.817488425921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>E2338/D2338</f>
        <v>0.38066666666666665</v>
      </c>
      <c r="P2338" s="7">
        <f>E2338/L2338</f>
        <v>81.571428571428569</v>
      </c>
      <c r="Q2338" t="str">
        <f t="shared" si="144"/>
        <v>theater</v>
      </c>
      <c r="R2338" t="str">
        <f t="shared" si="145"/>
        <v>plays</v>
      </c>
      <c r="S2338" s="12">
        <f t="shared" si="146"/>
        <v>41850.863252314812</v>
      </c>
      <c r="T2338" s="12">
        <f t="shared" si="147"/>
        <v>41880.863252314812</v>
      </c>
    </row>
    <row r="2339" spans="1:20" ht="48" x14ac:dyDescent="0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>E2339/D2339</f>
        <v>0.3775</v>
      </c>
      <c r="P2339" s="7">
        <f>E2339/L2339</f>
        <v>11.615384615384615</v>
      </c>
      <c r="Q2339" t="str">
        <f t="shared" si="144"/>
        <v>theater</v>
      </c>
      <c r="R2339" t="str">
        <f t="shared" si="145"/>
        <v>plays</v>
      </c>
      <c r="S2339" s="12">
        <f t="shared" si="146"/>
        <v>41765.92465277778</v>
      </c>
      <c r="T2339" s="12">
        <f t="shared" si="147"/>
        <v>41775.92465277778</v>
      </c>
    </row>
    <row r="2340" spans="1:20" ht="48" x14ac:dyDescent="0.2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>E2340/D2340</f>
        <v>0.3775</v>
      </c>
      <c r="P2340" s="7">
        <f>E2340/L2340</f>
        <v>32.357142857142854</v>
      </c>
      <c r="Q2340" t="str">
        <f t="shared" si="144"/>
        <v>theater</v>
      </c>
      <c r="R2340" t="str">
        <f t="shared" si="145"/>
        <v>plays</v>
      </c>
      <c r="S2340" s="12">
        <f t="shared" si="146"/>
        <v>42775.964212962965</v>
      </c>
      <c r="T2340" s="12">
        <f t="shared" si="147"/>
        <v>42795.791666666672</v>
      </c>
    </row>
    <row r="2341" spans="1:20" ht="64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>E2341/D2341</f>
        <v>0.37533333333333335</v>
      </c>
      <c r="P2341" s="7">
        <f>E2341/L2341</f>
        <v>86.615384615384613</v>
      </c>
      <c r="Q2341" t="str">
        <f t="shared" si="144"/>
        <v>theater</v>
      </c>
      <c r="R2341" t="str">
        <f t="shared" si="145"/>
        <v>plays</v>
      </c>
      <c r="S2341" s="12">
        <f t="shared" si="146"/>
        <v>41865.878657407404</v>
      </c>
      <c r="T2341" s="12">
        <f t="shared" si="147"/>
        <v>41925.878657407404</v>
      </c>
    </row>
    <row r="2342" spans="1:20" ht="48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>E2342/D2342</f>
        <v>0.375</v>
      </c>
      <c r="P2342" s="7">
        <f>E2342/L2342</f>
        <v>56.25</v>
      </c>
      <c r="Q2342" t="str">
        <f t="shared" si="144"/>
        <v>theater</v>
      </c>
      <c r="R2342" t="str">
        <f t="shared" si="145"/>
        <v>plays</v>
      </c>
      <c r="S2342" s="12">
        <f t="shared" si="146"/>
        <v>42074.219699074078</v>
      </c>
      <c r="T2342" s="12">
        <f t="shared" si="147"/>
        <v>42104.208333333328</v>
      </c>
    </row>
    <row r="2343" spans="1:20" ht="48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>E2343/D2343</f>
        <v>0.37412499999999999</v>
      </c>
      <c r="P2343" s="7">
        <f>E2343/L2343</f>
        <v>83.138888888888886</v>
      </c>
      <c r="Q2343" t="str">
        <f t="shared" si="144"/>
        <v>theater</v>
      </c>
      <c r="R2343" t="str">
        <f t="shared" si="145"/>
        <v>plays</v>
      </c>
      <c r="S2343" s="12">
        <f t="shared" si="146"/>
        <v>41939.8122337963</v>
      </c>
      <c r="T2343" s="12">
        <f t="shared" si="147"/>
        <v>41969.853900462964</v>
      </c>
    </row>
    <row r="2344" spans="1:20" ht="48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>E2344/D2344</f>
        <v>0.37333333333333335</v>
      </c>
      <c r="P2344" s="7">
        <f>E2344/L2344</f>
        <v>35</v>
      </c>
      <c r="Q2344" t="str">
        <f t="shared" si="144"/>
        <v>music</v>
      </c>
      <c r="R2344" t="str">
        <f t="shared" si="145"/>
        <v>indie rock</v>
      </c>
      <c r="S2344" s="12">
        <f t="shared" si="146"/>
        <v>40646.099097222221</v>
      </c>
      <c r="T2344" s="12">
        <f t="shared" si="147"/>
        <v>40691.099097222221</v>
      </c>
    </row>
    <row r="2345" spans="1:20" ht="32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>E2345/D2345</f>
        <v>0.36849999999999999</v>
      </c>
      <c r="P2345" s="7">
        <f>E2345/L2345</f>
        <v>147.4</v>
      </c>
      <c r="Q2345" t="str">
        <f t="shared" si="144"/>
        <v>theater</v>
      </c>
      <c r="R2345" t="str">
        <f t="shared" si="145"/>
        <v>plays</v>
      </c>
      <c r="S2345" s="12">
        <f t="shared" si="146"/>
        <v>41903.882951388885</v>
      </c>
      <c r="T2345" s="12">
        <f t="shared" si="147"/>
        <v>41933.882951388885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>E2346/D2346</f>
        <v>0.36589147286821705</v>
      </c>
      <c r="P2346" s="7">
        <f>E2346/L2346</f>
        <v>64.36363636363636</v>
      </c>
      <c r="Q2346" t="str">
        <f t="shared" si="144"/>
        <v>technology</v>
      </c>
      <c r="R2346" t="str">
        <f t="shared" si="145"/>
        <v>web</v>
      </c>
      <c r="S2346" s="12">
        <f t="shared" si="146"/>
        <v>41901.684861111113</v>
      </c>
      <c r="T2346" s="12">
        <f t="shared" si="147"/>
        <v>41931.684861111113</v>
      </c>
    </row>
    <row r="2347" spans="1:20" ht="48" x14ac:dyDescent="0.2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>E2347/D2347</f>
        <v>0.36499999999999999</v>
      </c>
      <c r="P2347" s="7">
        <f>E2347/L2347</f>
        <v>46.928571428571431</v>
      </c>
      <c r="Q2347" t="str">
        <f t="shared" si="144"/>
        <v>theater</v>
      </c>
      <c r="R2347" t="str">
        <f t="shared" si="145"/>
        <v>plays</v>
      </c>
      <c r="S2347" s="12">
        <f t="shared" si="146"/>
        <v>42142.768819444449</v>
      </c>
      <c r="T2347" s="12">
        <f t="shared" si="147"/>
        <v>42182.768819444449</v>
      </c>
    </row>
    <row r="2348" spans="1:20" ht="48" x14ac:dyDescent="0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>E2348/D2348</f>
        <v>0.36499999999999999</v>
      </c>
      <c r="P2348" s="7">
        <f>E2348/L2348</f>
        <v>91.25</v>
      </c>
      <c r="Q2348" t="str">
        <f t="shared" si="144"/>
        <v>theater</v>
      </c>
      <c r="R2348" t="str">
        <f t="shared" si="145"/>
        <v>plays</v>
      </c>
      <c r="S2348" s="12">
        <f t="shared" si="146"/>
        <v>41890.086805555555</v>
      </c>
      <c r="T2348" s="12">
        <f t="shared" si="147"/>
        <v>41934.207638888889</v>
      </c>
    </row>
    <row r="2349" spans="1:20" ht="32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>E2349/D2349</f>
        <v>0.36457142857142855</v>
      </c>
      <c r="P2349" s="7">
        <f>E2349/L2349</f>
        <v>127.6</v>
      </c>
      <c r="Q2349" t="str">
        <f t="shared" si="144"/>
        <v>theater</v>
      </c>
      <c r="R2349" t="str">
        <f t="shared" si="145"/>
        <v>musical</v>
      </c>
      <c r="S2349" s="12">
        <f t="shared" si="146"/>
        <v>42450.88282407407</v>
      </c>
      <c r="T2349" s="12">
        <f t="shared" si="147"/>
        <v>42480.88282407407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>E2350/D2350</f>
        <v>0.36404444444444445</v>
      </c>
      <c r="P2350" s="7">
        <f>E2350/L2350</f>
        <v>67.139344262295083</v>
      </c>
      <c r="Q2350" t="str">
        <f t="shared" si="144"/>
        <v>photography</v>
      </c>
      <c r="R2350" t="str">
        <f t="shared" si="145"/>
        <v>photobooks</v>
      </c>
      <c r="S2350" s="12">
        <f t="shared" si="146"/>
        <v>42247.803912037038</v>
      </c>
      <c r="T2350" s="12">
        <f t="shared" si="147"/>
        <v>42279.75</v>
      </c>
    </row>
    <row r="2351" spans="1:20" ht="48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>E2351/D2351</f>
        <v>0.36359999999999998</v>
      </c>
      <c r="P2351" s="7">
        <f>E2351/L2351</f>
        <v>33.666666666666664</v>
      </c>
      <c r="Q2351" t="str">
        <f t="shared" si="144"/>
        <v>theater</v>
      </c>
      <c r="R2351" t="str">
        <f t="shared" si="145"/>
        <v>plays</v>
      </c>
      <c r="S2351" s="12">
        <f t="shared" si="146"/>
        <v>42114.818935185183</v>
      </c>
      <c r="T2351" s="12">
        <f t="shared" si="147"/>
        <v>42134.957638888889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>E2352/D2352</f>
        <v>0.36236363636363639</v>
      </c>
      <c r="P2352" s="7">
        <f>E2352/L2352</f>
        <v>104.89473684210526</v>
      </c>
      <c r="Q2352" t="str">
        <f t="shared" si="144"/>
        <v>photography</v>
      </c>
      <c r="R2352" t="str">
        <f t="shared" si="145"/>
        <v>photobooks</v>
      </c>
      <c r="S2352" s="12">
        <f t="shared" si="146"/>
        <v>42585.691898148143</v>
      </c>
      <c r="T2352" s="12">
        <f t="shared" si="147"/>
        <v>42615.691898148143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>E2353/D2353</f>
        <v>0.36014285714285715</v>
      </c>
      <c r="P2353" s="7">
        <f>E2353/L2353</f>
        <v>57.295454545454547</v>
      </c>
      <c r="Q2353" t="str">
        <f t="shared" si="144"/>
        <v>publishing</v>
      </c>
      <c r="R2353" t="str">
        <f t="shared" si="145"/>
        <v>fiction</v>
      </c>
      <c r="S2353" s="12">
        <f t="shared" si="146"/>
        <v>41901.542638888888</v>
      </c>
      <c r="T2353" s="12">
        <f t="shared" si="147"/>
        <v>41931.542638888888</v>
      </c>
    </row>
    <row r="2354" spans="1:20" ht="16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>E2354/D2354</f>
        <v>0.35855999999999999</v>
      </c>
      <c r="P2354" s="7">
        <f>E2354/L2354</f>
        <v>373.5</v>
      </c>
      <c r="Q2354" t="str">
        <f t="shared" si="144"/>
        <v>film &amp; video</v>
      </c>
      <c r="R2354" t="str">
        <f t="shared" si="145"/>
        <v>drama</v>
      </c>
      <c r="S2354" s="12">
        <f t="shared" si="146"/>
        <v>41939.810300925928</v>
      </c>
      <c r="T2354" s="12">
        <f t="shared" si="147"/>
        <v>41969.851967592593</v>
      </c>
    </row>
    <row r="2355" spans="1:20" ht="48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>E2355/D2355</f>
        <v>0.35639999999999999</v>
      </c>
      <c r="P2355" s="7">
        <f>E2355/L2355</f>
        <v>137.07692307692307</v>
      </c>
      <c r="Q2355" t="str">
        <f t="shared" si="144"/>
        <v>theater</v>
      </c>
      <c r="R2355" t="str">
        <f t="shared" si="145"/>
        <v>plays</v>
      </c>
      <c r="S2355" s="12">
        <f t="shared" si="146"/>
        <v>42279.778564814813</v>
      </c>
      <c r="T2355" s="12">
        <f t="shared" si="147"/>
        <v>42310.701388888891</v>
      </c>
    </row>
    <row r="2356" spans="1:20" ht="48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>E2356/D2356</f>
        <v>0.35537409090909089</v>
      </c>
      <c r="P2356" s="7">
        <f>E2356/L2356</f>
        <v>100.23371794871794</v>
      </c>
      <c r="Q2356" t="str">
        <f t="shared" si="144"/>
        <v>games</v>
      </c>
      <c r="R2356" t="str">
        <f t="shared" si="145"/>
        <v>video games</v>
      </c>
      <c r="S2356" s="12">
        <f t="shared" si="146"/>
        <v>41963.759386574078</v>
      </c>
      <c r="T2356" s="12">
        <f t="shared" si="147"/>
        <v>42023.354166666672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>E2357/D2357</f>
        <v>0.35338000000000003</v>
      </c>
      <c r="P2357" s="7">
        <f>E2357/L2357</f>
        <v>119.38513513513513</v>
      </c>
      <c r="Q2357" t="str">
        <f t="shared" si="144"/>
        <v>technology</v>
      </c>
      <c r="R2357" t="str">
        <f t="shared" si="145"/>
        <v>wearables</v>
      </c>
      <c r="S2357" s="12">
        <f t="shared" si="146"/>
        <v>42094.808182870373</v>
      </c>
      <c r="T2357" s="12">
        <f t="shared" si="147"/>
        <v>42124.808182870373</v>
      </c>
    </row>
    <row r="2358" spans="1:20" ht="48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>E2358/D2358</f>
        <v>0.35239999999999999</v>
      </c>
      <c r="P2358" s="7">
        <f>E2358/L2358</f>
        <v>56.838709677419352</v>
      </c>
      <c r="Q2358" t="str">
        <f t="shared" si="144"/>
        <v>theater</v>
      </c>
      <c r="R2358" t="str">
        <f t="shared" si="145"/>
        <v>musical</v>
      </c>
      <c r="S2358" s="12">
        <f t="shared" si="146"/>
        <v>42649.623460648145</v>
      </c>
      <c r="T2358" s="12">
        <f t="shared" si="147"/>
        <v>42693.041666666672</v>
      </c>
    </row>
    <row r="2359" spans="1:20" ht="48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>E2359/D2359</f>
        <v>0.35174193548387095</v>
      </c>
      <c r="P2359" s="7">
        <f>E2359/L2359</f>
        <v>104.84615384615384</v>
      </c>
      <c r="Q2359" t="str">
        <f t="shared" si="144"/>
        <v>photography</v>
      </c>
      <c r="R2359" t="str">
        <f t="shared" si="145"/>
        <v>photobooks</v>
      </c>
      <c r="S2359" s="12">
        <f t="shared" si="146"/>
        <v>42282.678287037037</v>
      </c>
      <c r="T2359" s="12">
        <f t="shared" si="147"/>
        <v>42322.719953703709</v>
      </c>
    </row>
    <row r="2360" spans="1:20" ht="48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>E2360/D2360</f>
        <v>0.35</v>
      </c>
      <c r="P2360" s="7">
        <f>E2360/L2360</f>
        <v>17.5</v>
      </c>
      <c r="Q2360" t="str">
        <f t="shared" si="144"/>
        <v>theater</v>
      </c>
      <c r="R2360" t="str">
        <f t="shared" si="145"/>
        <v>plays</v>
      </c>
      <c r="S2360" s="12">
        <f t="shared" si="146"/>
        <v>42019.683761574073</v>
      </c>
      <c r="T2360" s="12">
        <f t="shared" si="147"/>
        <v>42049.477083333331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>E2361/D2361</f>
        <v>0.34802513464991025</v>
      </c>
      <c r="P2361" s="7">
        <f>E2361/L2361</f>
        <v>84.282608695652172</v>
      </c>
      <c r="Q2361" t="str">
        <f t="shared" si="144"/>
        <v>theater</v>
      </c>
      <c r="R2361" t="str">
        <f t="shared" si="145"/>
        <v>plays</v>
      </c>
      <c r="S2361" s="12">
        <f t="shared" si="146"/>
        <v>41747.86986111111</v>
      </c>
      <c r="T2361" s="12">
        <f t="shared" si="147"/>
        <v>41779.290972222225</v>
      </c>
    </row>
    <row r="2362" spans="1:20" ht="48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>E2362/D2362</f>
        <v>0.34625</v>
      </c>
      <c r="P2362" s="7">
        <f>E2362/L2362</f>
        <v>153.88888888888889</v>
      </c>
      <c r="Q2362" t="str">
        <f t="shared" si="144"/>
        <v>technology</v>
      </c>
      <c r="R2362" t="str">
        <f t="shared" si="145"/>
        <v>wearables</v>
      </c>
      <c r="S2362" s="12">
        <f t="shared" si="146"/>
        <v>41856.865717592591</v>
      </c>
      <c r="T2362" s="12">
        <f t="shared" si="147"/>
        <v>41886.290972222225</v>
      </c>
    </row>
    <row r="2363" spans="1:20" ht="48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>E2363/D2363</f>
        <v>0.34527999999999998</v>
      </c>
      <c r="P2363" s="7">
        <f>E2363/L2363</f>
        <v>95.911111111111111</v>
      </c>
      <c r="Q2363" t="str">
        <f t="shared" si="144"/>
        <v>technology</v>
      </c>
      <c r="R2363" t="str">
        <f t="shared" si="145"/>
        <v>wearables</v>
      </c>
      <c r="S2363" s="12">
        <f t="shared" si="146"/>
        <v>42339.833981481483</v>
      </c>
      <c r="T2363" s="12">
        <f t="shared" si="147"/>
        <v>42367.833333333328</v>
      </c>
    </row>
    <row r="2364" spans="1:20" ht="48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>E2364/D2364</f>
        <v>0.34410000000000002</v>
      </c>
      <c r="P2364" s="7">
        <f>E2364/L2364</f>
        <v>132.34615384615384</v>
      </c>
      <c r="Q2364" t="str">
        <f t="shared" si="144"/>
        <v>theater</v>
      </c>
      <c r="R2364" t="str">
        <f t="shared" si="145"/>
        <v>spaces</v>
      </c>
      <c r="S2364" s="12">
        <f t="shared" si="146"/>
        <v>42800.801817129628</v>
      </c>
      <c r="T2364" s="12">
        <f t="shared" si="147"/>
        <v>42830.760150462964</v>
      </c>
    </row>
    <row r="2365" spans="1:20" ht="48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>E2365/D2365</f>
        <v>0.34399999999999997</v>
      </c>
      <c r="P2365" s="7">
        <f>E2365/L2365</f>
        <v>33.07692307692308</v>
      </c>
      <c r="Q2365" t="str">
        <f t="shared" si="144"/>
        <v>theater</v>
      </c>
      <c r="R2365" t="str">
        <f t="shared" si="145"/>
        <v>plays</v>
      </c>
      <c r="S2365" s="12">
        <f t="shared" si="146"/>
        <v>42022.661527777775</v>
      </c>
      <c r="T2365" s="12">
        <f t="shared" si="147"/>
        <v>42063.5</v>
      </c>
    </row>
    <row r="2366" spans="1:20" ht="48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>E2366/D2366</f>
        <v>0.34079999999999999</v>
      </c>
      <c r="P2366" s="7">
        <f>E2366/L2366</f>
        <v>35.5</v>
      </c>
      <c r="Q2366" t="str">
        <f t="shared" si="144"/>
        <v>theater</v>
      </c>
      <c r="R2366" t="str">
        <f t="shared" si="145"/>
        <v>plays</v>
      </c>
      <c r="S2366" s="12">
        <f t="shared" si="146"/>
        <v>42172.439571759256</v>
      </c>
      <c r="T2366" s="12">
        <f t="shared" si="147"/>
        <v>42202.439571759256</v>
      </c>
    </row>
    <row r="2367" spans="1:20" ht="32" x14ac:dyDescent="0.2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>E2367/D2367</f>
        <v>0.34</v>
      </c>
      <c r="P2367" s="7">
        <f>E2367/L2367</f>
        <v>121.42857142857143</v>
      </c>
      <c r="Q2367" t="str">
        <f t="shared" si="144"/>
        <v>technology</v>
      </c>
      <c r="R2367" t="str">
        <f t="shared" si="145"/>
        <v>web</v>
      </c>
      <c r="S2367" s="12">
        <f t="shared" si="146"/>
        <v>41948.00209490741</v>
      </c>
      <c r="T2367" s="12">
        <f t="shared" si="147"/>
        <v>41978.00209490741</v>
      </c>
    </row>
    <row r="2368" spans="1:20" ht="48" x14ac:dyDescent="0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>E2368/D2368</f>
        <v>0.34</v>
      </c>
      <c r="P2368" s="7">
        <f>E2368/L2368</f>
        <v>28.333333333333332</v>
      </c>
      <c r="Q2368" t="str">
        <f t="shared" si="144"/>
        <v>photography</v>
      </c>
      <c r="R2368" t="str">
        <f t="shared" si="145"/>
        <v>nature</v>
      </c>
      <c r="S2368" s="12">
        <f t="shared" si="146"/>
        <v>42281.136099537034</v>
      </c>
      <c r="T2368" s="12">
        <f t="shared" si="147"/>
        <v>42311.177766203706</v>
      </c>
    </row>
    <row r="2369" spans="1:20" ht="48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>E2369/D2369</f>
        <v>0.33790999999999999</v>
      </c>
      <c r="P2369" s="7">
        <f>E2369/L2369</f>
        <v>99.973372781065095</v>
      </c>
      <c r="Q2369" t="str">
        <f t="shared" si="144"/>
        <v>technology</v>
      </c>
      <c r="R2369" t="str">
        <f t="shared" si="145"/>
        <v>wearables</v>
      </c>
      <c r="S2369" s="12">
        <f t="shared" si="146"/>
        <v>42678.459120370375</v>
      </c>
      <c r="T2369" s="12">
        <f t="shared" si="147"/>
        <v>42718.500787037032</v>
      </c>
    </row>
    <row r="2370" spans="1:20" ht="32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>E2370/D2370</f>
        <v>0.33784615384615385</v>
      </c>
      <c r="P2370" s="7">
        <f>E2370/L2370</f>
        <v>137.25</v>
      </c>
      <c r="Q2370" t="str">
        <f t="shared" si="144"/>
        <v>music</v>
      </c>
      <c r="R2370" t="str">
        <f t="shared" si="145"/>
        <v>faith</v>
      </c>
      <c r="S2370" s="12">
        <f t="shared" si="146"/>
        <v>41788.919722222221</v>
      </c>
      <c r="T2370" s="12">
        <f t="shared" si="147"/>
        <v>41817.919722222221</v>
      </c>
    </row>
    <row r="2371" spans="1:20" ht="48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>E2371/D2371</f>
        <v>0.33666666666666667</v>
      </c>
      <c r="P2371" s="7">
        <f>E2371/L2371</f>
        <v>75.75</v>
      </c>
      <c r="Q2371" t="str">
        <f t="shared" ref="Q2371:Q2434" si="148">LEFT(N2371, SEARCH("/",N2371)-1)</f>
        <v>technology</v>
      </c>
      <c r="R2371" t="str">
        <f t="shared" ref="R2371:R2434" si="149">RIGHT(N2371,LEN(N2371)-SEARCH("/",N2371,1))</f>
        <v>wearables</v>
      </c>
      <c r="S2371" s="12">
        <f t="shared" ref="S2371:S2434" si="150">(((J2371/60)/60)/24)+DATE(1970,1,1)</f>
        <v>42391.942094907412</v>
      </c>
      <c r="T2371" s="12">
        <f t="shared" ref="T2371:T2434" si="151">(((I2371/60)/60)/24)+DATE(1970,1,1)</f>
        <v>42421.942094907412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>E2372/D2372</f>
        <v>0.33600000000000002</v>
      </c>
      <c r="P2372" s="7">
        <f>E2372/L2372</f>
        <v>63</v>
      </c>
      <c r="Q2372" t="str">
        <f t="shared" si="148"/>
        <v>theater</v>
      </c>
      <c r="R2372" t="str">
        <f t="shared" si="149"/>
        <v>plays</v>
      </c>
      <c r="S2372" s="12">
        <f t="shared" si="150"/>
        <v>42461.596273148149</v>
      </c>
      <c r="T2372" s="12">
        <f t="shared" si="151"/>
        <v>42491.596273148149</v>
      </c>
    </row>
    <row r="2373" spans="1:20" ht="48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>E2373/D2373</f>
        <v>0.33559730999999998</v>
      </c>
      <c r="P2373" s="7">
        <f>E2373/L2373</f>
        <v>223.58248500999335</v>
      </c>
      <c r="Q2373" t="str">
        <f t="shared" si="148"/>
        <v>technology</v>
      </c>
      <c r="R2373" t="str">
        <f t="shared" si="149"/>
        <v>space exploration</v>
      </c>
      <c r="S2373" s="12">
        <f t="shared" si="150"/>
        <v>42689.582349537035</v>
      </c>
      <c r="T2373" s="12">
        <f t="shared" si="151"/>
        <v>42725.332638888889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>E2374/D2374</f>
        <v>0.33473333333333333</v>
      </c>
      <c r="P2374" s="7">
        <f>E2374/L2374</f>
        <v>264.26315789473682</v>
      </c>
      <c r="Q2374" t="str">
        <f t="shared" si="148"/>
        <v>music</v>
      </c>
      <c r="R2374" t="str">
        <f t="shared" si="149"/>
        <v>faith</v>
      </c>
      <c r="S2374" s="12">
        <f t="shared" si="150"/>
        <v>42795.701481481476</v>
      </c>
      <c r="T2374" s="12">
        <f t="shared" si="151"/>
        <v>42828.041666666672</v>
      </c>
    </row>
    <row r="2375" spans="1:20" ht="48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>E2375/D2375</f>
        <v>0.33416666666666667</v>
      </c>
      <c r="P2375" s="7">
        <f>E2375/L2375</f>
        <v>30.846153846153847</v>
      </c>
      <c r="Q2375" t="str">
        <f t="shared" si="148"/>
        <v>film &amp; video</v>
      </c>
      <c r="R2375" t="str">
        <f t="shared" si="149"/>
        <v>drama</v>
      </c>
      <c r="S2375" s="12">
        <f t="shared" si="150"/>
        <v>42067.991238425922</v>
      </c>
      <c r="T2375" s="12">
        <f t="shared" si="151"/>
        <v>42107.791666666672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>E2376/D2376</f>
        <v>0.33189999999999997</v>
      </c>
      <c r="P2376" s="7">
        <f>E2376/L2376</f>
        <v>70.61702127659575</v>
      </c>
      <c r="Q2376" t="str">
        <f t="shared" si="148"/>
        <v>technology</v>
      </c>
      <c r="R2376" t="str">
        <f t="shared" si="149"/>
        <v>makerspaces</v>
      </c>
      <c r="S2376" s="12">
        <f t="shared" si="150"/>
        <v>42344.884143518517</v>
      </c>
      <c r="T2376" s="12">
        <f t="shared" si="151"/>
        <v>42366.25</v>
      </c>
    </row>
    <row r="2377" spans="1:20" ht="48" x14ac:dyDescent="0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>E2377/D2377</f>
        <v>0.3256</v>
      </c>
      <c r="P2377" s="7">
        <f>E2377/L2377</f>
        <v>88.8</v>
      </c>
      <c r="Q2377" t="str">
        <f t="shared" si="148"/>
        <v>film &amp; video</v>
      </c>
      <c r="R2377" t="str">
        <f t="shared" si="149"/>
        <v>animation</v>
      </c>
      <c r="S2377" s="12">
        <f t="shared" si="150"/>
        <v>41904.407812500001</v>
      </c>
      <c r="T2377" s="12">
        <f t="shared" si="151"/>
        <v>41964.449479166666</v>
      </c>
    </row>
    <row r="2378" spans="1:20" ht="64" x14ac:dyDescent="0.2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>E2378/D2378</f>
        <v>0.3256</v>
      </c>
      <c r="P2378" s="7">
        <f>E2378/L2378</f>
        <v>50.875</v>
      </c>
      <c r="Q2378" t="str">
        <f t="shared" si="148"/>
        <v>theater</v>
      </c>
      <c r="R2378" t="str">
        <f t="shared" si="149"/>
        <v>plays</v>
      </c>
      <c r="S2378" s="12">
        <f t="shared" si="150"/>
        <v>42193.482291666667</v>
      </c>
      <c r="T2378" s="12">
        <f t="shared" si="151"/>
        <v>42233.666666666672</v>
      </c>
    </row>
    <row r="2379" spans="1:20" ht="32" x14ac:dyDescent="0.2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>E2379/D2379</f>
        <v>0.32500000000000001</v>
      </c>
      <c r="P2379" s="7">
        <f>E2379/L2379</f>
        <v>26</v>
      </c>
      <c r="Q2379" t="str">
        <f t="shared" si="148"/>
        <v>theater</v>
      </c>
      <c r="R2379" t="str">
        <f t="shared" si="149"/>
        <v>plays</v>
      </c>
      <c r="S2379" s="12">
        <f t="shared" si="150"/>
        <v>42047.07640046296</v>
      </c>
      <c r="T2379" s="12">
        <f t="shared" si="151"/>
        <v>42077.034733796296</v>
      </c>
    </row>
    <row r="2380" spans="1:20" ht="32" x14ac:dyDescent="0.2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>E2380/D2380</f>
        <v>0.32500000000000001</v>
      </c>
      <c r="P2380" s="7">
        <f>E2380/L2380</f>
        <v>37.142857142857146</v>
      </c>
      <c r="Q2380" t="str">
        <f t="shared" si="148"/>
        <v>theater</v>
      </c>
      <c r="R2380" t="str">
        <f t="shared" si="149"/>
        <v>plays</v>
      </c>
      <c r="S2380" s="12">
        <f t="shared" si="150"/>
        <v>42056.1324537037</v>
      </c>
      <c r="T2380" s="12">
        <f t="shared" si="151"/>
        <v>42086.207638888889</v>
      </c>
    </row>
    <row r="2381" spans="1:20" ht="48" x14ac:dyDescent="0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>E2381/D2381</f>
        <v>0.32050000000000001</v>
      </c>
      <c r="P2381" s="7">
        <f>E2381/L2381</f>
        <v>40.0625</v>
      </c>
      <c r="Q2381" t="str">
        <f t="shared" si="148"/>
        <v>theater</v>
      </c>
      <c r="R2381" t="str">
        <f t="shared" si="149"/>
        <v>plays</v>
      </c>
      <c r="S2381" s="12">
        <f t="shared" si="150"/>
        <v>41816.950370370374</v>
      </c>
      <c r="T2381" s="12">
        <f t="shared" si="151"/>
        <v>41853.583333333336</v>
      </c>
    </row>
    <row r="2382" spans="1:20" ht="48" x14ac:dyDescent="0.2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>E2382/D2382</f>
        <v>0.32050000000000001</v>
      </c>
      <c r="P2382" s="7">
        <f>E2382/L2382</f>
        <v>33.736842105263158</v>
      </c>
      <c r="Q2382" t="str">
        <f t="shared" si="148"/>
        <v>theater</v>
      </c>
      <c r="R2382" t="str">
        <f t="shared" si="149"/>
        <v>plays</v>
      </c>
      <c r="S2382" s="12">
        <f t="shared" si="150"/>
        <v>42399.707407407404</v>
      </c>
      <c r="T2382" s="12">
        <f t="shared" si="151"/>
        <v>42420.878472222219</v>
      </c>
    </row>
    <row r="2383" spans="1:20" ht="48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>E2383/D2383</f>
        <v>0.32028000000000001</v>
      </c>
      <c r="P2383" s="7">
        <f>E2383/L2383</f>
        <v>800.7</v>
      </c>
      <c r="Q2383" t="str">
        <f t="shared" si="148"/>
        <v>technology</v>
      </c>
      <c r="R2383" t="str">
        <f t="shared" si="149"/>
        <v>wearables</v>
      </c>
      <c r="S2383" s="12">
        <f t="shared" si="150"/>
        <v>42669.802303240736</v>
      </c>
      <c r="T2383" s="12">
        <f t="shared" si="151"/>
        <v>42704.843969907408</v>
      </c>
    </row>
    <row r="2384" spans="1:20" ht="48" x14ac:dyDescent="0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>E2384/D2384</f>
        <v>0.32</v>
      </c>
      <c r="P2384" s="7">
        <f>E2384/L2384</f>
        <v>26.666666666666668</v>
      </c>
      <c r="Q2384" t="str">
        <f t="shared" si="148"/>
        <v>theater</v>
      </c>
      <c r="R2384" t="str">
        <f t="shared" si="149"/>
        <v>plays</v>
      </c>
      <c r="S2384" s="12">
        <f t="shared" si="150"/>
        <v>42257.590833333335</v>
      </c>
      <c r="T2384" s="12">
        <f t="shared" si="151"/>
        <v>42271.590833333335</v>
      </c>
    </row>
    <row r="2385" spans="1:20" ht="48" x14ac:dyDescent="0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>E2385/D2385</f>
        <v>0.32</v>
      </c>
      <c r="P2385" s="7">
        <f>E2385/L2385</f>
        <v>29.09090909090909</v>
      </c>
      <c r="Q2385" t="str">
        <f t="shared" si="148"/>
        <v>theater</v>
      </c>
      <c r="R2385" t="str">
        <f t="shared" si="149"/>
        <v>plays</v>
      </c>
      <c r="S2385" s="12">
        <f t="shared" si="150"/>
        <v>42493.546851851846</v>
      </c>
      <c r="T2385" s="12">
        <f t="shared" si="151"/>
        <v>42523.546851851846</v>
      </c>
    </row>
    <row r="2386" spans="1:20" ht="48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>E2386/D2386</f>
        <v>0.31947058823529412</v>
      </c>
      <c r="P2386" s="7">
        <f>E2386/L2386</f>
        <v>115.55319148936171</v>
      </c>
      <c r="Q2386" t="str">
        <f t="shared" si="148"/>
        <v>publishing</v>
      </c>
      <c r="R2386" t="str">
        <f t="shared" si="149"/>
        <v>translations</v>
      </c>
      <c r="S2386" s="12">
        <f t="shared" si="150"/>
        <v>42304.210833333331</v>
      </c>
      <c r="T2386" s="12">
        <f t="shared" si="151"/>
        <v>42334.252500000002</v>
      </c>
    </row>
    <row r="2387" spans="1:20" ht="48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>E2387/D2387</f>
        <v>0.31546666666666667</v>
      </c>
      <c r="P2387" s="7">
        <f>E2387/L2387</f>
        <v>60.666666666666664</v>
      </c>
      <c r="Q2387" t="str">
        <f t="shared" si="148"/>
        <v>theater</v>
      </c>
      <c r="R2387" t="str">
        <f t="shared" si="149"/>
        <v>plays</v>
      </c>
      <c r="S2387" s="12">
        <f t="shared" si="150"/>
        <v>42103.016585648147</v>
      </c>
      <c r="T2387" s="12">
        <f t="shared" si="151"/>
        <v>42163.016585648147</v>
      </c>
    </row>
    <row r="2388" spans="1:20" ht="48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>E2388/D2388</f>
        <v>0.3125</v>
      </c>
      <c r="P2388" s="7">
        <f>E2388/L2388</f>
        <v>80.128205128205124</v>
      </c>
      <c r="Q2388" t="str">
        <f t="shared" si="148"/>
        <v>music</v>
      </c>
      <c r="R2388" t="str">
        <f t="shared" si="149"/>
        <v>faith</v>
      </c>
      <c r="S2388" s="12">
        <f t="shared" si="150"/>
        <v>42802.046817129631</v>
      </c>
      <c r="T2388" s="12">
        <f t="shared" si="151"/>
        <v>42835.84375</v>
      </c>
    </row>
    <row r="2389" spans="1:20" ht="48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>E2389/D2389</f>
        <v>0.3125</v>
      </c>
      <c r="P2389" s="7">
        <f>E2389/L2389</f>
        <v>1250</v>
      </c>
      <c r="Q2389" t="str">
        <f t="shared" si="148"/>
        <v>theater</v>
      </c>
      <c r="R2389" t="str">
        <f t="shared" si="149"/>
        <v>plays</v>
      </c>
      <c r="S2389" s="12">
        <f t="shared" si="150"/>
        <v>42144.231527777782</v>
      </c>
      <c r="T2389" s="12">
        <f t="shared" si="151"/>
        <v>42203.125</v>
      </c>
    </row>
    <row r="2390" spans="1:20" ht="48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>E2390/D2390</f>
        <v>0.31114999999999998</v>
      </c>
      <c r="P2390" s="7">
        <f>E2390/L2390</f>
        <v>102.01639344262296</v>
      </c>
      <c r="Q2390" t="str">
        <f t="shared" si="148"/>
        <v>technology</v>
      </c>
      <c r="R2390" t="str">
        <f t="shared" si="149"/>
        <v>wearables</v>
      </c>
      <c r="S2390" s="12">
        <f t="shared" si="150"/>
        <v>42402.709652777776</v>
      </c>
      <c r="T2390" s="12">
        <f t="shared" si="151"/>
        <v>42432.709652777776</v>
      </c>
    </row>
    <row r="2391" spans="1:20" ht="48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>E2391/D2391</f>
        <v>0.309</v>
      </c>
      <c r="P2391" s="7">
        <f>E2391/L2391</f>
        <v>231.75</v>
      </c>
      <c r="Q2391" t="str">
        <f t="shared" si="148"/>
        <v>music</v>
      </c>
      <c r="R2391" t="str">
        <f t="shared" si="149"/>
        <v>jazz</v>
      </c>
      <c r="S2391" s="12">
        <f t="shared" si="150"/>
        <v>40847.171018518515</v>
      </c>
      <c r="T2391" s="12">
        <f t="shared" si="151"/>
        <v>40889.212685185186</v>
      </c>
    </row>
    <row r="2392" spans="1:20" ht="64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>E2392/D2392</f>
        <v>0.30866666666666664</v>
      </c>
      <c r="P2392" s="7">
        <f>E2392/L2392</f>
        <v>66.142857142857139</v>
      </c>
      <c r="Q2392" t="str">
        <f t="shared" si="148"/>
        <v>theater</v>
      </c>
      <c r="R2392" t="str">
        <f t="shared" si="149"/>
        <v>musical</v>
      </c>
      <c r="S2392" s="12">
        <f t="shared" si="150"/>
        <v>41975.700636574074</v>
      </c>
      <c r="T2392" s="12">
        <f t="shared" si="151"/>
        <v>42005.700636574074</v>
      </c>
    </row>
    <row r="2393" spans="1:20" ht="48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>E2393/D2393</f>
        <v>0.30862068965517242</v>
      </c>
      <c r="P2393" s="7">
        <f>E2393/L2393</f>
        <v>47.10526315789474</v>
      </c>
      <c r="Q2393" t="str">
        <f t="shared" si="148"/>
        <v>publishing</v>
      </c>
      <c r="R2393" t="str">
        <f t="shared" si="149"/>
        <v>fiction</v>
      </c>
      <c r="S2393" s="12">
        <f t="shared" si="150"/>
        <v>41520.561041666668</v>
      </c>
      <c r="T2393" s="12">
        <f t="shared" si="151"/>
        <v>41549.561041666668</v>
      </c>
    </row>
    <row r="2394" spans="1:20" ht="48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>E2394/D2394</f>
        <v>0.30813400000000002</v>
      </c>
      <c r="P2394" s="7">
        <f>E2394/L2394</f>
        <v>124.9191891891892</v>
      </c>
      <c r="Q2394" t="str">
        <f t="shared" si="148"/>
        <v>technology</v>
      </c>
      <c r="R2394" t="str">
        <f t="shared" si="149"/>
        <v>wearables</v>
      </c>
      <c r="S2394" s="12">
        <f t="shared" si="150"/>
        <v>42668.726701388892</v>
      </c>
      <c r="T2394" s="12">
        <f t="shared" si="151"/>
        <v>42698.768368055549</v>
      </c>
    </row>
    <row r="2395" spans="1:20" ht="48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>E2395/D2395</f>
        <v>0.308</v>
      </c>
      <c r="P2395" s="7">
        <f>E2395/L2395</f>
        <v>71.86666666666666</v>
      </c>
      <c r="Q2395" t="str">
        <f t="shared" si="148"/>
        <v>photography</v>
      </c>
      <c r="R2395" t="str">
        <f t="shared" si="149"/>
        <v>photobooks</v>
      </c>
      <c r="S2395" s="12">
        <f t="shared" si="150"/>
        <v>42018.071550925932</v>
      </c>
      <c r="T2395" s="12">
        <f t="shared" si="151"/>
        <v>42049.071550925932</v>
      </c>
    </row>
    <row r="2396" spans="1:20" ht="48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>E2396/D2396</f>
        <v>0.30666666666666664</v>
      </c>
      <c r="P2396" s="7">
        <f>E2396/L2396</f>
        <v>21.466666666666665</v>
      </c>
      <c r="Q2396" t="str">
        <f t="shared" si="148"/>
        <v>music</v>
      </c>
      <c r="R2396" t="str">
        <f t="shared" si="149"/>
        <v>jazz</v>
      </c>
      <c r="S2396" s="12">
        <f t="shared" si="150"/>
        <v>41037.829918981479</v>
      </c>
      <c r="T2396" s="12">
        <f t="shared" si="151"/>
        <v>41058.829918981479</v>
      </c>
    </row>
    <row r="2397" spans="1:20" ht="32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>E2397/D2397</f>
        <v>0.30599999999999999</v>
      </c>
      <c r="P2397" s="7">
        <f>E2397/L2397</f>
        <v>191.25</v>
      </c>
      <c r="Q2397" t="str">
        <f t="shared" si="148"/>
        <v>technology</v>
      </c>
      <c r="R2397" t="str">
        <f t="shared" si="149"/>
        <v>wearables</v>
      </c>
      <c r="S2397" s="12">
        <f t="shared" si="150"/>
        <v>41955.002488425926</v>
      </c>
      <c r="T2397" s="12">
        <f t="shared" si="151"/>
        <v>42005.002488425926</v>
      </c>
    </row>
    <row r="2398" spans="1:20" ht="48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>E2398/D2398</f>
        <v>0.30433333333333334</v>
      </c>
      <c r="P2398" s="7">
        <f>E2398/L2398</f>
        <v>51.292134831460672</v>
      </c>
      <c r="Q2398" t="str">
        <f t="shared" si="148"/>
        <v>games</v>
      </c>
      <c r="R2398" t="str">
        <f t="shared" si="149"/>
        <v>video games</v>
      </c>
      <c r="S2398" s="12">
        <f t="shared" si="150"/>
        <v>41575.237430555557</v>
      </c>
      <c r="T2398" s="12">
        <f t="shared" si="151"/>
        <v>41605.279097222221</v>
      </c>
    </row>
    <row r="2399" spans="1:20" ht="48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>E2399/D2399</f>
        <v>0.30399999999999999</v>
      </c>
      <c r="P2399" s="7">
        <f>E2399/L2399</f>
        <v>50.666666666666664</v>
      </c>
      <c r="Q2399" t="str">
        <f t="shared" si="148"/>
        <v>music</v>
      </c>
      <c r="R2399" t="str">
        <f t="shared" si="149"/>
        <v>jazz</v>
      </c>
      <c r="S2399" s="12">
        <f t="shared" si="150"/>
        <v>41733.737083333333</v>
      </c>
      <c r="T2399" s="12">
        <f t="shared" si="151"/>
        <v>41763.25</v>
      </c>
    </row>
    <row r="2400" spans="1:20" ht="48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>E2400/D2400</f>
        <v>0.30333333333333334</v>
      </c>
      <c r="P2400" s="7">
        <f>E2400/L2400</f>
        <v>50.555555555555557</v>
      </c>
      <c r="Q2400" t="str">
        <f t="shared" si="148"/>
        <v>theater</v>
      </c>
      <c r="R2400" t="str">
        <f t="shared" si="149"/>
        <v>musical</v>
      </c>
      <c r="S2400" s="12">
        <f t="shared" si="150"/>
        <v>42090.909016203703</v>
      </c>
      <c r="T2400" s="12">
        <f t="shared" si="151"/>
        <v>42097.909016203703</v>
      </c>
    </row>
    <row r="2401" spans="1:20" ht="48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>E2401/D2401</f>
        <v>0.2984</v>
      </c>
      <c r="P2401" s="7">
        <f>E2401/L2401</f>
        <v>93.25</v>
      </c>
      <c r="Q2401" t="str">
        <f t="shared" si="148"/>
        <v>film &amp; video</v>
      </c>
      <c r="R2401" t="str">
        <f t="shared" si="149"/>
        <v>drama</v>
      </c>
      <c r="S2401" s="12">
        <f t="shared" si="150"/>
        <v>41973.847962962958</v>
      </c>
      <c r="T2401" s="12">
        <f t="shared" si="151"/>
        <v>42033.847962962958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>E2402/D2402</f>
        <v>0.29625000000000001</v>
      </c>
      <c r="P2402" s="7">
        <f>E2402/L2402</f>
        <v>237</v>
      </c>
      <c r="Q2402" t="str">
        <f t="shared" si="148"/>
        <v>theater</v>
      </c>
      <c r="R2402" t="str">
        <f t="shared" si="149"/>
        <v>spaces</v>
      </c>
      <c r="S2402" s="12">
        <f t="shared" si="150"/>
        <v>42006.908692129626</v>
      </c>
      <c r="T2402" s="12">
        <f t="shared" si="151"/>
        <v>42038.083333333328</v>
      </c>
    </row>
    <row r="2403" spans="1:20" ht="48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>E2403/D2403</f>
        <v>0.29602960296029601</v>
      </c>
      <c r="P2403" s="7">
        <f>E2403/L2403</f>
        <v>134.54545454545453</v>
      </c>
      <c r="Q2403" t="str">
        <f t="shared" si="148"/>
        <v>technology</v>
      </c>
      <c r="R2403" t="str">
        <f t="shared" si="149"/>
        <v>wearables</v>
      </c>
      <c r="S2403" s="12">
        <f t="shared" si="150"/>
        <v>42325.684189814812</v>
      </c>
      <c r="T2403" s="12">
        <f t="shared" si="151"/>
        <v>42355.249305555553</v>
      </c>
    </row>
    <row r="2404" spans="1:20" ht="48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>E2404/D2404</f>
        <v>0.2950613611721471</v>
      </c>
      <c r="P2404" s="7">
        <f>E2404/L2404</f>
        <v>171.79329608938548</v>
      </c>
      <c r="Q2404" t="str">
        <f t="shared" si="148"/>
        <v>technology</v>
      </c>
      <c r="R2404" t="str">
        <f t="shared" si="149"/>
        <v>wearables</v>
      </c>
      <c r="S2404" s="12">
        <f t="shared" si="150"/>
        <v>42574.667650462965</v>
      </c>
      <c r="T2404" s="12">
        <f t="shared" si="151"/>
        <v>42605.870833333334</v>
      </c>
    </row>
    <row r="2405" spans="1:20" ht="48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>E2405/D2405</f>
        <v>0.29376000000000002</v>
      </c>
      <c r="P2405" s="7">
        <f>E2405/L2405</f>
        <v>43.976047904191617</v>
      </c>
      <c r="Q2405" t="str">
        <f t="shared" si="148"/>
        <v>games</v>
      </c>
      <c r="R2405" t="str">
        <f t="shared" si="149"/>
        <v>video games</v>
      </c>
      <c r="S2405" s="12">
        <f t="shared" si="150"/>
        <v>42353.16679398148</v>
      </c>
      <c r="T2405" s="12">
        <f t="shared" si="151"/>
        <v>42383.16679398148</v>
      </c>
    </row>
    <row r="2406" spans="1:20" ht="32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>E2406/D2406</f>
        <v>0.29299999999999998</v>
      </c>
      <c r="P2406" s="7">
        <f>E2406/L2406</f>
        <v>61.041666666666664</v>
      </c>
      <c r="Q2406" t="str">
        <f t="shared" si="148"/>
        <v>music</v>
      </c>
      <c r="R2406" t="str">
        <f t="shared" si="149"/>
        <v>world music</v>
      </c>
      <c r="S2406" s="12">
        <f t="shared" si="150"/>
        <v>40754.729259259257</v>
      </c>
      <c r="T2406" s="12">
        <f t="shared" si="151"/>
        <v>40814.729259259257</v>
      </c>
    </row>
    <row r="2407" spans="1:20" ht="48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>E2407/D2407</f>
        <v>0.29276666666666668</v>
      </c>
      <c r="P2407" s="7">
        <f>E2407/L2407</f>
        <v>84.99677419354839</v>
      </c>
      <c r="Q2407" t="str">
        <f t="shared" si="148"/>
        <v>technology</v>
      </c>
      <c r="R2407" t="str">
        <f t="shared" si="149"/>
        <v>wearables</v>
      </c>
      <c r="S2407" s="12">
        <f t="shared" si="150"/>
        <v>42506.709722222222</v>
      </c>
      <c r="T2407" s="12">
        <f t="shared" si="151"/>
        <v>42540.340277777781</v>
      </c>
    </row>
    <row r="2408" spans="1:20" ht="48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>E2408/D2408</f>
        <v>0.29239999999999999</v>
      </c>
      <c r="P2408" s="7">
        <f>E2408/L2408</f>
        <v>40.611111111111114</v>
      </c>
      <c r="Q2408" t="str">
        <f t="shared" si="148"/>
        <v>publishing</v>
      </c>
      <c r="R2408" t="str">
        <f t="shared" si="149"/>
        <v>children's books</v>
      </c>
      <c r="S2408" s="12">
        <f t="shared" si="150"/>
        <v>41030.719756944447</v>
      </c>
      <c r="T2408" s="12">
        <f t="shared" si="151"/>
        <v>41044.719756944447</v>
      </c>
    </row>
    <row r="2409" spans="1:20" ht="48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>E2409/D2409</f>
        <v>0.29228571428571426</v>
      </c>
      <c r="P2409" s="7">
        <f>E2409/L2409</f>
        <v>44.478260869565219</v>
      </c>
      <c r="Q2409" t="str">
        <f t="shared" si="148"/>
        <v>photography</v>
      </c>
      <c r="R2409" t="str">
        <f t="shared" si="149"/>
        <v>places</v>
      </c>
      <c r="S2409" s="12">
        <f t="shared" si="150"/>
        <v>42433.726168981477</v>
      </c>
      <c r="T2409" s="12">
        <f t="shared" si="151"/>
        <v>42463.68450231482</v>
      </c>
    </row>
    <row r="2410" spans="1:20" ht="48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>E2410/D2410</f>
        <v>0.28899999999999998</v>
      </c>
      <c r="P2410" s="7">
        <f>E2410/L2410</f>
        <v>26.272727272727273</v>
      </c>
      <c r="Q2410" t="str">
        <f t="shared" si="148"/>
        <v>photography</v>
      </c>
      <c r="R2410" t="str">
        <f t="shared" si="149"/>
        <v>nature</v>
      </c>
      <c r="S2410" s="12">
        <f t="shared" si="150"/>
        <v>41839.212951388887</v>
      </c>
      <c r="T2410" s="12">
        <f t="shared" si="151"/>
        <v>41899.212951388887</v>
      </c>
    </row>
    <row r="2411" spans="1:20" ht="16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>E2411/D2411</f>
        <v>0.28842857142857142</v>
      </c>
      <c r="P2411" s="7">
        <f>E2411/L2411</f>
        <v>34.220338983050844</v>
      </c>
      <c r="Q2411" t="str">
        <f t="shared" si="148"/>
        <v>games</v>
      </c>
      <c r="R2411" t="str">
        <f t="shared" si="149"/>
        <v>video games</v>
      </c>
      <c r="S2411" s="12">
        <f t="shared" si="150"/>
        <v>42045.50535879629</v>
      </c>
      <c r="T2411" s="12">
        <f t="shared" si="151"/>
        <v>42075.463692129633</v>
      </c>
    </row>
    <row r="2412" spans="1:20" ht="48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>E2412/D2412</f>
        <v>0.28799999999999998</v>
      </c>
      <c r="P2412" s="7">
        <f>E2412/L2412</f>
        <v>44.307692307692307</v>
      </c>
      <c r="Q2412" t="str">
        <f t="shared" si="148"/>
        <v>theater</v>
      </c>
      <c r="R2412" t="str">
        <f t="shared" si="149"/>
        <v>plays</v>
      </c>
      <c r="S2412" s="12">
        <f t="shared" si="150"/>
        <v>41779.045937499999</v>
      </c>
      <c r="T2412" s="12">
        <f t="shared" si="151"/>
        <v>41820.727777777778</v>
      </c>
    </row>
    <row r="2413" spans="1:20" ht="48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>E2413/D2413</f>
        <v>0.28666666666666668</v>
      </c>
      <c r="P2413" s="7">
        <f>E2413/L2413</f>
        <v>14.333333333333334</v>
      </c>
      <c r="Q2413" t="str">
        <f t="shared" si="148"/>
        <v>theater</v>
      </c>
      <c r="R2413" t="str">
        <f t="shared" si="149"/>
        <v>plays</v>
      </c>
      <c r="S2413" s="12">
        <f t="shared" si="150"/>
        <v>42512.626747685179</v>
      </c>
      <c r="T2413" s="12">
        <f t="shared" si="151"/>
        <v>42572.626747685179</v>
      </c>
    </row>
    <row r="2414" spans="1:20" ht="32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>E2414/D2414</f>
        <v>0.2857142857142857</v>
      </c>
      <c r="P2414" s="7">
        <f>E2414/L2414</f>
        <v>60</v>
      </c>
      <c r="Q2414" t="str">
        <f t="shared" si="148"/>
        <v>technology</v>
      </c>
      <c r="R2414" t="str">
        <f t="shared" si="149"/>
        <v>web</v>
      </c>
      <c r="S2414" s="12">
        <f t="shared" si="150"/>
        <v>41954.688310185185</v>
      </c>
      <c r="T2414" s="12">
        <f t="shared" si="151"/>
        <v>41984.688310185185</v>
      </c>
    </row>
    <row r="2415" spans="1:20" ht="48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>E2415/D2415</f>
        <v>0.2848</v>
      </c>
      <c r="P2415" s="7">
        <f>E2415/L2415</f>
        <v>19.243243243243242</v>
      </c>
      <c r="Q2415" t="str">
        <f t="shared" si="148"/>
        <v>technology</v>
      </c>
      <c r="R2415" t="str">
        <f t="shared" si="149"/>
        <v>wearables</v>
      </c>
      <c r="S2415" s="12">
        <f t="shared" si="150"/>
        <v>42373.712418981479</v>
      </c>
      <c r="T2415" s="12">
        <f t="shared" si="151"/>
        <v>42411.712418981479</v>
      </c>
    </row>
    <row r="2416" spans="1:20" ht="48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>E2416/D2416</f>
        <v>0.28466666666666668</v>
      </c>
      <c r="P2416" s="7">
        <f>E2416/L2416</f>
        <v>61</v>
      </c>
      <c r="Q2416" t="str">
        <f t="shared" si="148"/>
        <v>theater</v>
      </c>
      <c r="R2416" t="str">
        <f t="shared" si="149"/>
        <v>plays</v>
      </c>
      <c r="S2416" s="12">
        <f t="shared" si="150"/>
        <v>42089.901574074072</v>
      </c>
      <c r="T2416" s="12">
        <f t="shared" si="151"/>
        <v>42149.901574074072</v>
      </c>
    </row>
    <row r="2417" spans="1:20" ht="48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>E2417/D2417</f>
        <v>0.28405999999999998</v>
      </c>
      <c r="P2417" s="7">
        <f>E2417/L2417</f>
        <v>26.59737827715356</v>
      </c>
      <c r="Q2417" t="str">
        <f t="shared" si="148"/>
        <v>games</v>
      </c>
      <c r="R2417" t="str">
        <f t="shared" si="149"/>
        <v>video games</v>
      </c>
      <c r="S2417" s="12">
        <f t="shared" si="150"/>
        <v>41948.771168981482</v>
      </c>
      <c r="T2417" s="12">
        <f t="shared" si="151"/>
        <v>41978.771168981482</v>
      </c>
    </row>
    <row r="2418" spans="1:20" ht="48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>E2418/D2418</f>
        <v>0.28299999999999997</v>
      </c>
      <c r="P2418" s="7">
        <f>E2418/L2418</f>
        <v>84.9</v>
      </c>
      <c r="Q2418" t="str">
        <f t="shared" si="148"/>
        <v>food</v>
      </c>
      <c r="R2418" t="str">
        <f t="shared" si="149"/>
        <v>food trucks</v>
      </c>
      <c r="S2418" s="12">
        <f t="shared" si="150"/>
        <v>41932.871990740743</v>
      </c>
      <c r="T2418" s="12">
        <f t="shared" si="151"/>
        <v>41965.249305555553</v>
      </c>
    </row>
    <row r="2419" spans="1:20" ht="32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>E2419/D2419</f>
        <v>0.28192</v>
      </c>
      <c r="P2419" s="7">
        <f>E2419/L2419</f>
        <v>370.94736842105266</v>
      </c>
      <c r="Q2419" t="str">
        <f t="shared" si="148"/>
        <v>games</v>
      </c>
      <c r="R2419" t="str">
        <f t="shared" si="149"/>
        <v>video games</v>
      </c>
      <c r="S2419" s="12">
        <f t="shared" si="150"/>
        <v>42694.98128472222</v>
      </c>
      <c r="T2419" s="12">
        <f t="shared" si="151"/>
        <v>42727.332638888889</v>
      </c>
    </row>
    <row r="2420" spans="1:20" ht="48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>E2420/D2420</f>
        <v>0.28050000000000003</v>
      </c>
      <c r="P2420" s="7">
        <f>E2420/L2420</f>
        <v>51</v>
      </c>
      <c r="Q2420" t="str">
        <f t="shared" si="148"/>
        <v>theater</v>
      </c>
      <c r="R2420" t="str">
        <f t="shared" si="149"/>
        <v>plays</v>
      </c>
      <c r="S2420" s="12">
        <f t="shared" si="150"/>
        <v>41765.938657407409</v>
      </c>
      <c r="T2420" s="12">
        <f t="shared" si="151"/>
        <v>41795.938657407409</v>
      </c>
    </row>
    <row r="2421" spans="1:20" ht="48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>E2421/D2421</f>
        <v>0.28039999999999998</v>
      </c>
      <c r="P2421" s="7">
        <f>E2421/L2421</f>
        <v>58.416666666666664</v>
      </c>
      <c r="Q2421" t="str">
        <f t="shared" si="148"/>
        <v>technology</v>
      </c>
      <c r="R2421" t="str">
        <f t="shared" si="149"/>
        <v>wearables</v>
      </c>
      <c r="S2421" s="12">
        <f t="shared" si="150"/>
        <v>42356.750706018516</v>
      </c>
      <c r="T2421" s="12">
        <f t="shared" si="151"/>
        <v>42386.750706018516</v>
      </c>
    </row>
    <row r="2422" spans="1:20" ht="48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>E2422/D2422</f>
        <v>0.28000000000000003</v>
      </c>
      <c r="P2422" s="7">
        <f>E2422/L2422</f>
        <v>35</v>
      </c>
      <c r="Q2422" t="str">
        <f t="shared" si="148"/>
        <v>publishing</v>
      </c>
      <c r="R2422" t="str">
        <f t="shared" si="149"/>
        <v>children's books</v>
      </c>
      <c r="S2422" s="12">
        <f t="shared" si="150"/>
        <v>41044.64811342593</v>
      </c>
      <c r="T2422" s="12">
        <f t="shared" si="151"/>
        <v>41076.131944444445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>E2423/D2423</f>
        <v>0.27650000000000002</v>
      </c>
      <c r="P2423" s="7">
        <f>E2423/L2423</f>
        <v>55.3</v>
      </c>
      <c r="Q2423" t="str">
        <f t="shared" si="148"/>
        <v>technology</v>
      </c>
      <c r="R2423" t="str">
        <f t="shared" si="149"/>
        <v>wearables</v>
      </c>
      <c r="S2423" s="12">
        <f t="shared" si="150"/>
        <v>41971.866574074069</v>
      </c>
      <c r="T2423" s="12">
        <f t="shared" si="151"/>
        <v>42016.866574074069</v>
      </c>
    </row>
    <row r="2424" spans="1:20" ht="48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>E2424/D2424</f>
        <v>0.27600000000000002</v>
      </c>
      <c r="P2424" s="7">
        <f>E2424/L2424</f>
        <v>55.945945945945944</v>
      </c>
      <c r="Q2424" t="str">
        <f t="shared" si="148"/>
        <v>film &amp; video</v>
      </c>
      <c r="R2424" t="str">
        <f t="shared" si="149"/>
        <v>science fiction</v>
      </c>
      <c r="S2424" s="12">
        <f t="shared" si="150"/>
        <v>42047.762407407412</v>
      </c>
      <c r="T2424" s="12">
        <f t="shared" si="151"/>
        <v>42107.72074074074</v>
      </c>
    </row>
    <row r="2425" spans="1:20" ht="48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>E2425/D2425</f>
        <v>0.27579999999999999</v>
      </c>
      <c r="P2425" s="7">
        <f>E2425/L2425</f>
        <v>167.15151515151516</v>
      </c>
      <c r="Q2425" t="str">
        <f t="shared" si="148"/>
        <v>technology</v>
      </c>
      <c r="R2425" t="str">
        <f t="shared" si="149"/>
        <v>makerspaces</v>
      </c>
      <c r="S2425" s="12">
        <f t="shared" si="150"/>
        <v>41912.541655092595</v>
      </c>
      <c r="T2425" s="12">
        <f t="shared" si="151"/>
        <v>41941.947916666664</v>
      </c>
    </row>
    <row r="2426" spans="1:20" ht="48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>E2426/D2426</f>
        <v>0.27400000000000002</v>
      </c>
      <c r="P2426" s="7">
        <f>E2426/L2426</f>
        <v>22.833333333333332</v>
      </c>
      <c r="Q2426" t="str">
        <f t="shared" si="148"/>
        <v>theater</v>
      </c>
      <c r="R2426" t="str">
        <f t="shared" si="149"/>
        <v>plays</v>
      </c>
      <c r="S2426" s="12">
        <f t="shared" si="150"/>
        <v>42475.848067129627</v>
      </c>
      <c r="T2426" s="12">
        <f t="shared" si="151"/>
        <v>42505.848067129627</v>
      </c>
    </row>
    <row r="2427" spans="1:20" ht="48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>E2427/D2427</f>
        <v>0.27383999999999997</v>
      </c>
      <c r="P2427" s="7">
        <f>E2427/L2427</f>
        <v>402.70588235294116</v>
      </c>
      <c r="Q2427" t="str">
        <f t="shared" si="148"/>
        <v>technology</v>
      </c>
      <c r="R2427" t="str">
        <f t="shared" si="149"/>
        <v>web</v>
      </c>
      <c r="S2427" s="12">
        <f t="shared" si="150"/>
        <v>42283.592465277776</v>
      </c>
      <c r="T2427" s="12">
        <f t="shared" si="151"/>
        <v>42323.634131944447</v>
      </c>
    </row>
    <row r="2428" spans="1:20" ht="48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>E2428/D2428</f>
        <v>0.27239999999999998</v>
      </c>
      <c r="P2428" s="7">
        <f>E2428/L2428</f>
        <v>68.099999999999994</v>
      </c>
      <c r="Q2428" t="str">
        <f t="shared" si="148"/>
        <v>theater</v>
      </c>
      <c r="R2428" t="str">
        <f t="shared" si="149"/>
        <v>plays</v>
      </c>
      <c r="S2428" s="12">
        <f t="shared" si="150"/>
        <v>42278.629710648151</v>
      </c>
      <c r="T2428" s="12">
        <f t="shared" si="151"/>
        <v>42306.629710648151</v>
      </c>
    </row>
    <row r="2429" spans="1:20" ht="48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>E2429/D2429</f>
        <v>0.27100000000000002</v>
      </c>
      <c r="P2429" s="7">
        <f>E2429/L2429</f>
        <v>38.714285714285715</v>
      </c>
      <c r="Q2429" t="str">
        <f t="shared" si="148"/>
        <v>theater</v>
      </c>
      <c r="R2429" t="str">
        <f t="shared" si="149"/>
        <v>plays</v>
      </c>
      <c r="S2429" s="12">
        <f t="shared" si="150"/>
        <v>42762.545810185184</v>
      </c>
      <c r="T2429" s="12">
        <f t="shared" si="151"/>
        <v>42792.545810185184</v>
      </c>
    </row>
    <row r="2430" spans="1:20" ht="16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>E2430/D2430</f>
        <v>0.26953125</v>
      </c>
      <c r="P2430" s="7">
        <f>E2430/L2430</f>
        <v>17.25</v>
      </c>
      <c r="Q2430" t="str">
        <f t="shared" si="148"/>
        <v>film &amp; video</v>
      </c>
      <c r="R2430" t="str">
        <f t="shared" si="149"/>
        <v>animation</v>
      </c>
      <c r="S2430" s="12">
        <f t="shared" si="150"/>
        <v>41801.120069444441</v>
      </c>
      <c r="T2430" s="12">
        <f t="shared" si="151"/>
        <v>41817.120069444441</v>
      </c>
    </row>
    <row r="2431" spans="1:20" ht="48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>E2431/D2431</f>
        <v>0.26937422295897223</v>
      </c>
      <c r="P2431" s="7">
        <f>E2431/L2431</f>
        <v>46.428571428571431</v>
      </c>
      <c r="Q2431" t="str">
        <f t="shared" si="148"/>
        <v>theater</v>
      </c>
      <c r="R2431" t="str">
        <f t="shared" si="149"/>
        <v>plays</v>
      </c>
      <c r="S2431" s="12">
        <f t="shared" si="150"/>
        <v>41841.651597222226</v>
      </c>
      <c r="T2431" s="12">
        <f t="shared" si="151"/>
        <v>41881.229166666664</v>
      </c>
    </row>
    <row r="2432" spans="1:20" ht="48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>E2432/D2432</f>
        <v>0.26900000000000002</v>
      </c>
      <c r="P2432" s="7">
        <f>E2432/L2432</f>
        <v>36.68181818181818</v>
      </c>
      <c r="Q2432" t="str">
        <f t="shared" si="148"/>
        <v>publishing</v>
      </c>
      <c r="R2432" t="str">
        <f t="shared" si="149"/>
        <v>translations</v>
      </c>
      <c r="S2432" s="12">
        <f t="shared" si="150"/>
        <v>41796.531701388885</v>
      </c>
      <c r="T2432" s="12">
        <f t="shared" si="151"/>
        <v>41833.207638888889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>E2433/D2433</f>
        <v>0.26840000000000003</v>
      </c>
      <c r="P2433" s="7">
        <f>E2433/L2433</f>
        <v>51.615384615384613</v>
      </c>
      <c r="Q2433" t="str">
        <f t="shared" si="148"/>
        <v>theater</v>
      </c>
      <c r="R2433" t="str">
        <f t="shared" si="149"/>
        <v>plays</v>
      </c>
      <c r="S2433" s="12">
        <f t="shared" si="150"/>
        <v>42058.792476851857</v>
      </c>
      <c r="T2433" s="12">
        <f t="shared" si="151"/>
        <v>42088.750810185185</v>
      </c>
    </row>
    <row r="2434" spans="1:20" ht="48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>E2434/D2434</f>
        <v>0.26727272727272727</v>
      </c>
      <c r="P2434" s="7">
        <f>E2434/L2434</f>
        <v>35</v>
      </c>
      <c r="Q2434" t="str">
        <f t="shared" si="148"/>
        <v>theater</v>
      </c>
      <c r="R2434" t="str">
        <f t="shared" si="149"/>
        <v>plays</v>
      </c>
      <c r="S2434" s="12">
        <f t="shared" si="150"/>
        <v>42283.552951388891</v>
      </c>
      <c r="T2434" s="12">
        <f t="shared" si="151"/>
        <v>42313.594618055555</v>
      </c>
    </row>
    <row r="2435" spans="1:20" ht="48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>E2435/D2435</f>
        <v>0.26700000000000002</v>
      </c>
      <c r="P2435" s="7">
        <f>E2435/L2435</f>
        <v>42.157894736842103</v>
      </c>
      <c r="Q2435" t="str">
        <f t="shared" ref="Q2435:Q2498" si="152">LEFT(N2435, SEARCH("/",N2435)-1)</f>
        <v>publishing</v>
      </c>
      <c r="R2435" t="str">
        <f t="shared" ref="R2435:R2498" si="153">RIGHT(N2435,LEN(N2435)-SEARCH("/",N2435,1))</f>
        <v>children's books</v>
      </c>
      <c r="S2435" s="12">
        <f t="shared" ref="S2435:S2498" si="154">(((J2435/60)/60)/24)+DATE(1970,1,1)</f>
        <v>41850.781377314815</v>
      </c>
      <c r="T2435" s="12">
        <f t="shared" ref="T2435:T2498" si="155">(((I2435/60)/60)/24)+DATE(1970,1,1)</f>
        <v>41880.781377314815</v>
      </c>
    </row>
    <row r="2436" spans="1:20" ht="32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>E2436/D2436</f>
        <v>0.26640000000000003</v>
      </c>
      <c r="P2436" s="7">
        <f>E2436/L2436</f>
        <v>70.10526315789474</v>
      </c>
      <c r="Q2436" t="str">
        <f t="shared" si="152"/>
        <v>theater</v>
      </c>
      <c r="R2436" t="str">
        <f t="shared" si="153"/>
        <v>spaces</v>
      </c>
      <c r="S2436" s="12">
        <f t="shared" si="154"/>
        <v>41885.595138888886</v>
      </c>
      <c r="T2436" s="12">
        <f t="shared" si="155"/>
        <v>41916.595138888886</v>
      </c>
    </row>
    <row r="2437" spans="1:20" ht="48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>E2437/D2437</f>
        <v>0.26600000000000001</v>
      </c>
      <c r="P2437" s="7">
        <f>E2437/L2437</f>
        <v>291.33333333333331</v>
      </c>
      <c r="Q2437" t="str">
        <f t="shared" si="152"/>
        <v>technology</v>
      </c>
      <c r="R2437" t="str">
        <f t="shared" si="153"/>
        <v>wearables</v>
      </c>
      <c r="S2437" s="12">
        <f t="shared" si="154"/>
        <v>41813.662962962961</v>
      </c>
      <c r="T2437" s="12">
        <f t="shared" si="155"/>
        <v>41843.662962962961</v>
      </c>
    </row>
    <row r="2438" spans="1:20" ht="48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>E2438/D2438</f>
        <v>0.26352173913043481</v>
      </c>
      <c r="P2438" s="7">
        <f>E2438/L2438</f>
        <v>116.55769230769231</v>
      </c>
      <c r="Q2438" t="str">
        <f t="shared" si="152"/>
        <v>food</v>
      </c>
      <c r="R2438" t="str">
        <f t="shared" si="153"/>
        <v>food trucks</v>
      </c>
      <c r="S2438" s="12">
        <f t="shared" si="154"/>
        <v>42187.940081018518</v>
      </c>
      <c r="T2438" s="12">
        <f t="shared" si="155"/>
        <v>42218.916666666672</v>
      </c>
    </row>
    <row r="2439" spans="1:20" ht="48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>E2439/D2439</f>
        <v>0.26200000000000001</v>
      </c>
      <c r="P2439" s="7">
        <f>E2439/L2439</f>
        <v>218.33333333333334</v>
      </c>
      <c r="Q2439" t="str">
        <f t="shared" si="152"/>
        <v>photography</v>
      </c>
      <c r="R2439" t="str">
        <f t="shared" si="153"/>
        <v>people</v>
      </c>
      <c r="S2439" s="12">
        <f t="shared" si="154"/>
        <v>41807.118495370371</v>
      </c>
      <c r="T2439" s="12">
        <f t="shared" si="155"/>
        <v>41852.118495370371</v>
      </c>
    </row>
    <row r="2440" spans="1:20" ht="32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>E2440/D2440</f>
        <v>0.26192500000000002</v>
      </c>
      <c r="P2440" s="7">
        <f>E2440/L2440</f>
        <v>87.308333333333337</v>
      </c>
      <c r="Q2440" t="str">
        <f t="shared" si="152"/>
        <v>film &amp; video</v>
      </c>
      <c r="R2440" t="str">
        <f t="shared" si="153"/>
        <v>drama</v>
      </c>
      <c r="S2440" s="12">
        <f t="shared" si="154"/>
        <v>41867.083368055559</v>
      </c>
      <c r="T2440" s="12">
        <f t="shared" si="155"/>
        <v>41897.083368055559</v>
      </c>
    </row>
    <row r="2441" spans="1:20" ht="48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>E2441/D2441</f>
        <v>0.2606</v>
      </c>
      <c r="P2441" s="7">
        <f>E2441/L2441</f>
        <v>65.974683544303801</v>
      </c>
      <c r="Q2441" t="str">
        <f t="shared" si="152"/>
        <v>music</v>
      </c>
      <c r="R2441" t="str">
        <f t="shared" si="153"/>
        <v>faith</v>
      </c>
      <c r="S2441" s="12">
        <f t="shared" si="154"/>
        <v>42796.071643518517</v>
      </c>
      <c r="T2441" s="12">
        <f t="shared" si="155"/>
        <v>42826.166666666672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>E2442/D2442</f>
        <v>0.26</v>
      </c>
      <c r="P2442" s="7">
        <f>E2442/L2442</f>
        <v>13</v>
      </c>
      <c r="Q2442" t="str">
        <f t="shared" si="152"/>
        <v>games</v>
      </c>
      <c r="R2442" t="str">
        <f t="shared" si="153"/>
        <v>video games</v>
      </c>
      <c r="S2442" s="12">
        <f t="shared" si="154"/>
        <v>41599.855682870373</v>
      </c>
      <c r="T2442" s="12">
        <f t="shared" si="155"/>
        <v>41629.855682870373</v>
      </c>
    </row>
    <row r="2443" spans="1:20" ht="48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>E2443/D2443</f>
        <v>0.25976666666666665</v>
      </c>
      <c r="P2443" s="7">
        <f>E2443/L2443</f>
        <v>90.616279069767444</v>
      </c>
      <c r="Q2443" t="str">
        <f t="shared" si="152"/>
        <v>technology</v>
      </c>
      <c r="R2443" t="str">
        <f t="shared" si="153"/>
        <v>wearables</v>
      </c>
      <c r="S2443" s="12">
        <f t="shared" si="154"/>
        <v>42543.665601851855</v>
      </c>
      <c r="T2443" s="12">
        <f t="shared" si="155"/>
        <v>42572.729166666672</v>
      </c>
    </row>
    <row r="2444" spans="1:20" ht="48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>E2444/D2444</f>
        <v>0.25912000000000002</v>
      </c>
      <c r="P2444" s="7">
        <f>E2444/L2444</f>
        <v>150.65116279069767</v>
      </c>
      <c r="Q2444" t="str">
        <f t="shared" si="152"/>
        <v>technology</v>
      </c>
      <c r="R2444" t="str">
        <f t="shared" si="153"/>
        <v>wearables</v>
      </c>
      <c r="S2444" s="12">
        <f t="shared" si="154"/>
        <v>41864.501516203702</v>
      </c>
      <c r="T2444" s="12">
        <f t="shared" si="155"/>
        <v>41899.501516203702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>E2445/D2445</f>
        <v>0.25763636363636366</v>
      </c>
      <c r="P2445" s="7">
        <f>E2445/L2445</f>
        <v>59.041666666666664</v>
      </c>
      <c r="Q2445" t="str">
        <f t="shared" si="152"/>
        <v>photography</v>
      </c>
      <c r="R2445" t="str">
        <f t="shared" si="153"/>
        <v>photobooks</v>
      </c>
      <c r="S2445" s="12">
        <f t="shared" si="154"/>
        <v>42597.617418981477</v>
      </c>
      <c r="T2445" s="12">
        <f t="shared" si="155"/>
        <v>42628.617418981477</v>
      </c>
    </row>
    <row r="2446" spans="1:20" ht="48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>E2446/D2446</f>
        <v>0.25698702928870293</v>
      </c>
      <c r="P2446" s="7">
        <f>E2446/L2446</f>
        <v>65.340319148936175</v>
      </c>
      <c r="Q2446" t="str">
        <f t="shared" si="152"/>
        <v>theater</v>
      </c>
      <c r="R2446" t="str">
        <f t="shared" si="153"/>
        <v>plays</v>
      </c>
      <c r="S2446" s="12">
        <f t="shared" si="154"/>
        <v>42614.268796296295</v>
      </c>
      <c r="T2446" s="12">
        <f t="shared" si="155"/>
        <v>42645.375</v>
      </c>
    </row>
    <row r="2447" spans="1:20" ht="48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>E2447/D2447</f>
        <v>0.25584000000000001</v>
      </c>
      <c r="P2447" s="7">
        <f>E2447/L2447</f>
        <v>133.25</v>
      </c>
      <c r="Q2447" t="str">
        <f t="shared" si="152"/>
        <v>technology</v>
      </c>
      <c r="R2447" t="str">
        <f t="shared" si="153"/>
        <v>wearables</v>
      </c>
      <c r="S2447" s="12">
        <f t="shared" si="154"/>
        <v>42504.403877314813</v>
      </c>
      <c r="T2447" s="12">
        <f t="shared" si="155"/>
        <v>42549.403877314813</v>
      </c>
    </row>
    <row r="2448" spans="1:20" ht="64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>E2448/D2448</f>
        <v>0.25545454545454543</v>
      </c>
      <c r="P2448" s="7">
        <f>E2448/L2448</f>
        <v>93.666666666666671</v>
      </c>
      <c r="Q2448" t="str">
        <f t="shared" si="152"/>
        <v>publishing</v>
      </c>
      <c r="R2448" t="str">
        <f t="shared" si="153"/>
        <v>children's books</v>
      </c>
      <c r="S2448" s="12">
        <f t="shared" si="154"/>
        <v>41846.978078703702</v>
      </c>
      <c r="T2448" s="12">
        <f t="shared" si="155"/>
        <v>41876.978078703702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>E2449/D2449</f>
        <v>0.25413402061855672</v>
      </c>
      <c r="P2449" s="7">
        <f>E2449/L2449</f>
        <v>725.02941176470586</v>
      </c>
      <c r="Q2449" t="str">
        <f t="shared" si="152"/>
        <v>film &amp; video</v>
      </c>
      <c r="R2449" t="str">
        <f t="shared" si="153"/>
        <v>animation</v>
      </c>
      <c r="S2449" s="12">
        <f t="shared" si="154"/>
        <v>42327.490752314814</v>
      </c>
      <c r="T2449" s="12">
        <f t="shared" si="155"/>
        <v>42367.490752314814</v>
      </c>
    </row>
    <row r="2450" spans="1:20" ht="48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>E2450/D2450</f>
        <v>0.254</v>
      </c>
      <c r="P2450" s="7">
        <f>E2450/L2450</f>
        <v>57.727272727272727</v>
      </c>
      <c r="Q2450" t="str">
        <f t="shared" si="152"/>
        <v>music</v>
      </c>
      <c r="R2450" t="str">
        <f t="shared" si="153"/>
        <v>faith</v>
      </c>
      <c r="S2450" s="12">
        <f t="shared" si="154"/>
        <v>42801.43104166667</v>
      </c>
      <c r="T2450" s="12">
        <f t="shared" si="155"/>
        <v>42831.389374999999</v>
      </c>
    </row>
    <row r="2451" spans="1:20" ht="64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>E2451/D2451</f>
        <v>0.25259090909090909</v>
      </c>
      <c r="P2451" s="7">
        <f>E2451/L2451</f>
        <v>168.39393939393941</v>
      </c>
      <c r="Q2451" t="str">
        <f t="shared" si="152"/>
        <v>food</v>
      </c>
      <c r="R2451" t="str">
        <f t="shared" si="153"/>
        <v>food trucks</v>
      </c>
      <c r="S2451" s="12">
        <f t="shared" si="154"/>
        <v>42082.575555555552</v>
      </c>
      <c r="T2451" s="12">
        <f t="shared" si="155"/>
        <v>42105.25</v>
      </c>
    </row>
    <row r="2452" spans="1:20" ht="48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>E2452/D2452</f>
        <v>0.2525</v>
      </c>
      <c r="P2452" s="7">
        <f>E2452/L2452</f>
        <v>91.818181818181813</v>
      </c>
      <c r="Q2452" t="str">
        <f t="shared" si="152"/>
        <v>film &amp; video</v>
      </c>
      <c r="R2452" t="str">
        <f t="shared" si="153"/>
        <v>drama</v>
      </c>
      <c r="S2452" s="12">
        <f t="shared" si="154"/>
        <v>42249.064722222218</v>
      </c>
      <c r="T2452" s="12">
        <f t="shared" si="155"/>
        <v>42278.208333333328</v>
      </c>
    </row>
    <row r="2453" spans="1:20" ht="48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>E2453/D2453</f>
        <v>0.25087142857142858</v>
      </c>
      <c r="P2453" s="7">
        <f>E2453/L2453</f>
        <v>89.59693877551021</v>
      </c>
      <c r="Q2453" t="str">
        <f t="shared" si="152"/>
        <v>technology</v>
      </c>
      <c r="R2453" t="str">
        <f t="shared" si="153"/>
        <v>wearables</v>
      </c>
      <c r="S2453" s="12">
        <f t="shared" si="154"/>
        <v>42652.964907407411</v>
      </c>
      <c r="T2453" s="12">
        <f t="shared" si="155"/>
        <v>42686.208333333328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>E2454/D2454</f>
        <v>0.25035714285714283</v>
      </c>
      <c r="P2454" s="7">
        <f>E2454/L2454</f>
        <v>46.733333333333334</v>
      </c>
      <c r="Q2454" t="str">
        <f t="shared" si="152"/>
        <v>publishing</v>
      </c>
      <c r="R2454" t="str">
        <f t="shared" si="153"/>
        <v>fiction</v>
      </c>
      <c r="S2454" s="12">
        <f t="shared" si="154"/>
        <v>41365.904594907406</v>
      </c>
      <c r="T2454" s="12">
        <f t="shared" si="155"/>
        <v>41395.904594907406</v>
      </c>
    </row>
    <row r="2455" spans="1:20" ht="48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>E2455/D2455</f>
        <v>0.25030188679245285</v>
      </c>
      <c r="P2455" s="7">
        <f>E2455/L2455</f>
        <v>58.184210526315788</v>
      </c>
      <c r="Q2455" t="str">
        <f t="shared" si="152"/>
        <v>theater</v>
      </c>
      <c r="R2455" t="str">
        <f t="shared" si="153"/>
        <v>spaces</v>
      </c>
      <c r="S2455" s="12">
        <f t="shared" si="154"/>
        <v>41844.125115740739</v>
      </c>
      <c r="T2455" s="12">
        <f t="shared" si="155"/>
        <v>41879.125115740739</v>
      </c>
    </row>
    <row r="2456" spans="1:20" ht="48" x14ac:dyDescent="0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>E2456/D2456</f>
        <v>0.25</v>
      </c>
      <c r="P2456" s="7">
        <f>E2456/L2456</f>
        <v>50</v>
      </c>
      <c r="Q2456" t="str">
        <f t="shared" si="152"/>
        <v>film &amp; video</v>
      </c>
      <c r="R2456" t="str">
        <f t="shared" si="153"/>
        <v>drama</v>
      </c>
      <c r="S2456" s="12">
        <f t="shared" si="154"/>
        <v>42297.110300925924</v>
      </c>
      <c r="T2456" s="12">
        <f t="shared" si="155"/>
        <v>42316.5</v>
      </c>
    </row>
    <row r="2457" spans="1:20" ht="32" x14ac:dyDescent="0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>E2457/D2457</f>
        <v>0.25</v>
      </c>
      <c r="P2457" s="7">
        <f>E2457/L2457</f>
        <v>41.666666666666664</v>
      </c>
      <c r="Q2457" t="str">
        <f t="shared" si="152"/>
        <v>theater</v>
      </c>
      <c r="R2457" t="str">
        <f t="shared" si="153"/>
        <v>musical</v>
      </c>
      <c r="S2457" s="12">
        <f t="shared" si="154"/>
        <v>42242.988680555558</v>
      </c>
      <c r="T2457" s="12">
        <f t="shared" si="155"/>
        <v>42272.988680555558</v>
      </c>
    </row>
    <row r="2458" spans="1:20" ht="48" x14ac:dyDescent="0.2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>E2458/D2458</f>
        <v>0.24333333333333335</v>
      </c>
      <c r="P2458" s="7">
        <f>E2458/L2458</f>
        <v>34.761904761904759</v>
      </c>
      <c r="Q2458" t="str">
        <f t="shared" si="152"/>
        <v>music</v>
      </c>
      <c r="R2458" t="str">
        <f t="shared" si="153"/>
        <v>jazz</v>
      </c>
      <c r="S2458" s="12">
        <f t="shared" si="154"/>
        <v>41368.583726851852</v>
      </c>
      <c r="T2458" s="12">
        <f t="shared" si="155"/>
        <v>41398.583726851852</v>
      </c>
    </row>
    <row r="2459" spans="1:20" ht="48" x14ac:dyDescent="0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>E2459/D2459</f>
        <v>0.24333333333333335</v>
      </c>
      <c r="P2459" s="7">
        <f>E2459/L2459</f>
        <v>24.333333333333332</v>
      </c>
      <c r="Q2459" t="str">
        <f t="shared" si="152"/>
        <v>theater</v>
      </c>
      <c r="R2459" t="str">
        <f t="shared" si="153"/>
        <v>plays</v>
      </c>
      <c r="S2459" s="12">
        <f t="shared" si="154"/>
        <v>41880.788842592592</v>
      </c>
      <c r="T2459" s="12">
        <f t="shared" si="155"/>
        <v>41910.788842592592</v>
      </c>
    </row>
    <row r="2460" spans="1:20" ht="48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>E2460/D2460</f>
        <v>0.24285714285714285</v>
      </c>
      <c r="P2460" s="7">
        <f>E2460/L2460</f>
        <v>53.125</v>
      </c>
      <c r="Q2460" t="str">
        <f t="shared" si="152"/>
        <v>theater</v>
      </c>
      <c r="R2460" t="str">
        <f t="shared" si="153"/>
        <v>plays</v>
      </c>
      <c r="S2460" s="12">
        <f t="shared" si="154"/>
        <v>42306.848854166667</v>
      </c>
      <c r="T2460" s="12">
        <f t="shared" si="155"/>
        <v>42336.890520833331</v>
      </c>
    </row>
    <row r="2461" spans="1:20" ht="48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>E2461/D2461</f>
        <v>0.24194444444444443</v>
      </c>
      <c r="P2461" s="7">
        <f>E2461/L2461</f>
        <v>45.842105263157897</v>
      </c>
      <c r="Q2461" t="str">
        <f t="shared" si="152"/>
        <v>theater</v>
      </c>
      <c r="R2461" t="str">
        <f t="shared" si="153"/>
        <v>plays</v>
      </c>
      <c r="S2461" s="12">
        <f t="shared" si="154"/>
        <v>41921.770439814813</v>
      </c>
      <c r="T2461" s="12">
        <f t="shared" si="155"/>
        <v>41938.770439814813</v>
      </c>
    </row>
    <row r="2462" spans="1:20" ht="48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>E2462/D2462</f>
        <v>0.2411764705882353</v>
      </c>
      <c r="P2462" s="7">
        <f>E2462/L2462</f>
        <v>41</v>
      </c>
      <c r="Q2462" t="str">
        <f t="shared" si="152"/>
        <v>theater</v>
      </c>
      <c r="R2462" t="str">
        <f t="shared" si="153"/>
        <v>plays</v>
      </c>
      <c r="S2462" s="12">
        <f t="shared" si="154"/>
        <v>42770.290590277778</v>
      </c>
      <c r="T2462" s="12">
        <f t="shared" si="155"/>
        <v>42800.290590277778</v>
      </c>
    </row>
    <row r="2463" spans="1:20" ht="48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>E2463/D2463</f>
        <v>0.2402</v>
      </c>
      <c r="P2463" s="7">
        <f>E2463/L2463</f>
        <v>109.18181818181819</v>
      </c>
      <c r="Q2463" t="str">
        <f t="shared" si="152"/>
        <v>music</v>
      </c>
      <c r="R2463" t="str">
        <f t="shared" si="153"/>
        <v>jazz</v>
      </c>
      <c r="S2463" s="12">
        <f t="shared" si="154"/>
        <v>40088.105393518519</v>
      </c>
      <c r="T2463" s="12">
        <f t="shared" si="155"/>
        <v>40148.207638888889</v>
      </c>
    </row>
    <row r="2464" spans="1:20" ht="48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>E2464/D2464</f>
        <v>0.236925</v>
      </c>
      <c r="P2464" s="7">
        <f>E2464/L2464</f>
        <v>51.227027027027027</v>
      </c>
      <c r="Q2464" t="str">
        <f t="shared" si="152"/>
        <v>photography</v>
      </c>
      <c r="R2464" t="str">
        <f t="shared" si="153"/>
        <v>photobooks</v>
      </c>
      <c r="S2464" s="12">
        <f t="shared" si="154"/>
        <v>42115.949976851851</v>
      </c>
      <c r="T2464" s="12">
        <f t="shared" si="155"/>
        <v>42145.949976851851</v>
      </c>
    </row>
    <row r="2465" spans="1:20" ht="48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>E2465/D2465</f>
        <v>0.23628571428571429</v>
      </c>
      <c r="P2465" s="7">
        <f>E2465/L2465</f>
        <v>23.62857142857143</v>
      </c>
      <c r="Q2465" t="str">
        <f t="shared" si="152"/>
        <v>theater</v>
      </c>
      <c r="R2465" t="str">
        <f t="shared" si="153"/>
        <v>spaces</v>
      </c>
      <c r="S2465" s="12">
        <f t="shared" si="154"/>
        <v>42744.416030092587</v>
      </c>
      <c r="T2465" s="12">
        <f t="shared" si="155"/>
        <v>42774.416030092587</v>
      </c>
    </row>
    <row r="2466" spans="1:20" ht="48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>E2466/D2466</f>
        <v>0.23588571428571428</v>
      </c>
      <c r="P2466" s="7">
        <f>E2466/L2466</f>
        <v>305.77777777777777</v>
      </c>
      <c r="Q2466" t="str">
        <f t="shared" si="152"/>
        <v>food</v>
      </c>
      <c r="R2466" t="str">
        <f t="shared" si="153"/>
        <v>food trucks</v>
      </c>
      <c r="S2466" s="12">
        <f t="shared" si="154"/>
        <v>41828.664456018516</v>
      </c>
      <c r="T2466" s="12">
        <f t="shared" si="155"/>
        <v>41858.664456018516</v>
      </c>
    </row>
    <row r="2467" spans="1:20" ht="32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>E2467/D2467</f>
        <v>0.23416000000000001</v>
      </c>
      <c r="P2467" s="7">
        <f>E2467/L2467</f>
        <v>130.0888888888889</v>
      </c>
      <c r="Q2467" t="str">
        <f t="shared" si="152"/>
        <v>theater</v>
      </c>
      <c r="R2467" t="str">
        <f t="shared" si="153"/>
        <v>spaces</v>
      </c>
      <c r="S2467" s="12">
        <f t="shared" si="154"/>
        <v>42528.542627314819</v>
      </c>
      <c r="T2467" s="12">
        <f t="shared" si="155"/>
        <v>42560.082638888889</v>
      </c>
    </row>
    <row r="2468" spans="1:20" ht="48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>E2468/D2468</f>
        <v>0.23333333333333334</v>
      </c>
      <c r="P2468" s="7">
        <f>E2468/L2468</f>
        <v>96.551724137931032</v>
      </c>
      <c r="Q2468" t="str">
        <f t="shared" si="152"/>
        <v>theater</v>
      </c>
      <c r="R2468" t="str">
        <f t="shared" si="153"/>
        <v>plays</v>
      </c>
      <c r="S2468" s="12">
        <f t="shared" si="154"/>
        <v>42192.905694444446</v>
      </c>
      <c r="T2468" s="12">
        <f t="shared" si="155"/>
        <v>42236.711805555555</v>
      </c>
    </row>
    <row r="2469" spans="1:20" ht="48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>E2469/D2469</f>
        <v>0.23163076923076922</v>
      </c>
      <c r="P2469" s="7">
        <f>E2469/L2469</f>
        <v>449.43283582089555</v>
      </c>
      <c r="Q2469" t="str">
        <f t="shared" si="152"/>
        <v>film &amp; video</v>
      </c>
      <c r="R2469" t="str">
        <f t="shared" si="153"/>
        <v>science fiction</v>
      </c>
      <c r="S2469" s="12">
        <f t="shared" si="154"/>
        <v>42090.161828703705</v>
      </c>
      <c r="T2469" s="12">
        <f t="shared" si="155"/>
        <v>42150.161828703705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>E2470/D2470</f>
        <v>0.23</v>
      </c>
      <c r="P2470" s="7">
        <f>E2470/L2470</f>
        <v>16.428571428571427</v>
      </c>
      <c r="Q2470" t="str">
        <f t="shared" si="152"/>
        <v>technology</v>
      </c>
      <c r="R2470" t="str">
        <f t="shared" si="153"/>
        <v>web</v>
      </c>
      <c r="S2470" s="12">
        <f t="shared" si="154"/>
        <v>42070.677604166667</v>
      </c>
      <c r="T2470" s="12">
        <f t="shared" si="155"/>
        <v>42100.635937500003</v>
      </c>
    </row>
    <row r="2471" spans="1:20" ht="48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>E2471/D2471</f>
        <v>0.2291</v>
      </c>
      <c r="P2471" s="7">
        <f>E2471/L2471</f>
        <v>65.457142857142856</v>
      </c>
      <c r="Q2471" t="str">
        <f t="shared" si="152"/>
        <v>publishing</v>
      </c>
      <c r="R2471" t="str">
        <f t="shared" si="153"/>
        <v>art books</v>
      </c>
      <c r="S2471" s="12">
        <f t="shared" si="154"/>
        <v>41799.524259259262</v>
      </c>
      <c r="T2471" s="12">
        <f t="shared" si="155"/>
        <v>41829.524259259262</v>
      </c>
    </row>
    <row r="2472" spans="1:20" ht="48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>E2472/D2472</f>
        <v>0.22881426547787684</v>
      </c>
      <c r="P2472" s="7">
        <f>E2472/L2472</f>
        <v>39.228571428571428</v>
      </c>
      <c r="Q2472" t="str">
        <f t="shared" si="152"/>
        <v>film &amp; video</v>
      </c>
      <c r="R2472" t="str">
        <f t="shared" si="153"/>
        <v>animation</v>
      </c>
      <c r="S2472" s="12">
        <f t="shared" si="154"/>
        <v>41218.391446759262</v>
      </c>
      <c r="T2472" s="12">
        <f t="shared" si="155"/>
        <v>41248.391446759262</v>
      </c>
    </row>
    <row r="2473" spans="1:20" ht="48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>E2473/D2473</f>
        <v>0.22878799999999999</v>
      </c>
      <c r="P2473" s="7">
        <f>E2473/L2473</f>
        <v>161.11830985915492</v>
      </c>
      <c r="Q2473" t="str">
        <f t="shared" si="152"/>
        <v>technology</v>
      </c>
      <c r="R2473" t="str">
        <f t="shared" si="153"/>
        <v>wearables</v>
      </c>
      <c r="S2473" s="12">
        <f t="shared" si="154"/>
        <v>42289.675173611111</v>
      </c>
      <c r="T2473" s="12">
        <f t="shared" si="155"/>
        <v>42329.716840277775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>E2474/D2474</f>
        <v>0.22750000000000001</v>
      </c>
      <c r="P2474" s="7">
        <f>E2474/L2474</f>
        <v>53.529411764705884</v>
      </c>
      <c r="Q2474" t="str">
        <f t="shared" si="152"/>
        <v>theater</v>
      </c>
      <c r="R2474" t="str">
        <f t="shared" si="153"/>
        <v>spaces</v>
      </c>
      <c r="S2474" s="12">
        <f t="shared" si="154"/>
        <v>41760.909039351849</v>
      </c>
      <c r="T2474" s="12">
        <f t="shared" si="155"/>
        <v>41791.165972222225</v>
      </c>
    </row>
    <row r="2475" spans="1:20" ht="32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>E2475/D2475</f>
        <v>0.22520000000000001</v>
      </c>
      <c r="P2475" s="7">
        <f>E2475/L2475</f>
        <v>56.3</v>
      </c>
      <c r="Q2475" t="str">
        <f t="shared" si="152"/>
        <v>food</v>
      </c>
      <c r="R2475" t="str">
        <f t="shared" si="153"/>
        <v>food trucks</v>
      </c>
      <c r="S2475" s="12">
        <f t="shared" si="154"/>
        <v>42595.585358796292</v>
      </c>
      <c r="T2475" s="12">
        <f t="shared" si="155"/>
        <v>42616.585358796292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>E2476/D2476</f>
        <v>0.22500000000000001</v>
      </c>
      <c r="P2476" s="7">
        <f>E2476/L2476</f>
        <v>18.75</v>
      </c>
      <c r="Q2476" t="str">
        <f t="shared" si="152"/>
        <v>theater</v>
      </c>
      <c r="R2476" t="str">
        <f t="shared" si="153"/>
        <v>plays</v>
      </c>
      <c r="S2476" s="12">
        <f t="shared" si="154"/>
        <v>42800.720127314817</v>
      </c>
      <c r="T2476" s="12">
        <f t="shared" si="155"/>
        <v>42821.678460648152</v>
      </c>
    </row>
    <row r="2477" spans="1:20" ht="48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>E2477/D2477</f>
        <v>0.22494285714285714</v>
      </c>
      <c r="P2477" s="7">
        <f>E2477/L2477</f>
        <v>157.46</v>
      </c>
      <c r="Q2477" t="str">
        <f t="shared" si="152"/>
        <v>technology</v>
      </c>
      <c r="R2477" t="str">
        <f t="shared" si="153"/>
        <v>wearables</v>
      </c>
      <c r="S2477" s="12">
        <f t="shared" si="154"/>
        <v>42522.276724537034</v>
      </c>
      <c r="T2477" s="12">
        <f t="shared" si="155"/>
        <v>42553.166666666672</v>
      </c>
    </row>
    <row r="2478" spans="1:20" ht="48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>E2478/D2478</f>
        <v>0.224</v>
      </c>
      <c r="P2478" s="7">
        <f>E2478/L2478</f>
        <v>56</v>
      </c>
      <c r="Q2478" t="str">
        <f t="shared" si="152"/>
        <v>film &amp; video</v>
      </c>
      <c r="R2478" t="str">
        <f t="shared" si="153"/>
        <v>drama</v>
      </c>
      <c r="S2478" s="12">
        <f t="shared" si="154"/>
        <v>41900.505312499998</v>
      </c>
      <c r="T2478" s="12">
        <f t="shared" si="155"/>
        <v>41930.505312499998</v>
      </c>
    </row>
    <row r="2479" spans="1:20" ht="48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>E2479/D2479</f>
        <v>0.22363636363636363</v>
      </c>
      <c r="P2479" s="7">
        <f>E2479/L2479</f>
        <v>24.6</v>
      </c>
      <c r="Q2479" t="str">
        <f t="shared" si="152"/>
        <v>music</v>
      </c>
      <c r="R2479" t="str">
        <f t="shared" si="153"/>
        <v>jazz</v>
      </c>
      <c r="S2479" s="12">
        <f t="shared" si="154"/>
        <v>42737.545358796298</v>
      </c>
      <c r="T2479" s="12">
        <f t="shared" si="155"/>
        <v>42797.545358796298</v>
      </c>
    </row>
    <row r="2480" spans="1:20" ht="48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>E2480/D2480</f>
        <v>0.22142857142857142</v>
      </c>
      <c r="P2480" s="7">
        <f>E2480/L2480</f>
        <v>129.16666666666666</v>
      </c>
      <c r="Q2480" t="str">
        <f t="shared" si="152"/>
        <v>theater</v>
      </c>
      <c r="R2480" t="str">
        <f t="shared" si="153"/>
        <v>plays</v>
      </c>
      <c r="S2480" s="12">
        <f t="shared" si="154"/>
        <v>42310.968518518523</v>
      </c>
      <c r="T2480" s="12">
        <f t="shared" si="155"/>
        <v>42333.958333333328</v>
      </c>
    </row>
    <row r="2481" spans="1:20" ht="48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>E2481/D2481</f>
        <v>0.22092500000000001</v>
      </c>
      <c r="P2481" s="7">
        <f>E2481/L2481</f>
        <v>23.948509485094849</v>
      </c>
      <c r="Q2481" t="str">
        <f t="shared" si="152"/>
        <v>technology</v>
      </c>
      <c r="R2481" t="str">
        <f t="shared" si="153"/>
        <v>wearables</v>
      </c>
      <c r="S2481" s="12">
        <f t="shared" si="154"/>
        <v>41835.581018518518</v>
      </c>
      <c r="T2481" s="12">
        <f t="shared" si="155"/>
        <v>41895.581018518518</v>
      </c>
    </row>
    <row r="2482" spans="1:20" ht="48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>E2482/D2482</f>
        <v>0.22052631578947368</v>
      </c>
      <c r="P2482" s="7">
        <f>E2482/L2482</f>
        <v>48.720930232558139</v>
      </c>
      <c r="Q2482" t="str">
        <f t="shared" si="152"/>
        <v>photography</v>
      </c>
      <c r="R2482" t="str">
        <f t="shared" si="153"/>
        <v>photobooks</v>
      </c>
      <c r="S2482" s="12">
        <f t="shared" si="154"/>
        <v>42515.439421296294</v>
      </c>
      <c r="T2482" s="12">
        <f t="shared" si="155"/>
        <v>42575.439421296294</v>
      </c>
    </row>
    <row r="2483" spans="1:20" ht="48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>E2483/D2483</f>
        <v>0.22</v>
      </c>
      <c r="P2483" s="7">
        <f>E2483/L2483</f>
        <v>55</v>
      </c>
      <c r="Q2483" t="str">
        <f t="shared" si="152"/>
        <v>theater</v>
      </c>
      <c r="R2483" t="str">
        <f t="shared" si="153"/>
        <v>plays</v>
      </c>
      <c r="S2483" s="12">
        <f t="shared" si="154"/>
        <v>41928.690138888887</v>
      </c>
      <c r="T2483" s="12">
        <f t="shared" si="155"/>
        <v>41958.833333333328</v>
      </c>
    </row>
    <row r="2484" spans="1:20" ht="48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>E2484/D2484</f>
        <v>0.21940000000000001</v>
      </c>
      <c r="P2484" s="7">
        <f>E2484/L2484</f>
        <v>47.695652173913047</v>
      </c>
      <c r="Q2484" t="str">
        <f t="shared" si="152"/>
        <v>theater</v>
      </c>
      <c r="R2484" t="str">
        <f t="shared" si="153"/>
        <v>plays</v>
      </c>
      <c r="S2484" s="12">
        <f t="shared" si="154"/>
        <v>41740.493657407409</v>
      </c>
      <c r="T2484" s="12">
        <f t="shared" si="155"/>
        <v>41770.493657407409</v>
      </c>
    </row>
    <row r="2485" spans="1:20" ht="32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>E2485/D2485</f>
        <v>0.21906971229845085</v>
      </c>
      <c r="P2485" s="7">
        <f>E2485/L2485</f>
        <v>66.520080000000007</v>
      </c>
      <c r="Q2485" t="str">
        <f t="shared" si="152"/>
        <v>film &amp; video</v>
      </c>
      <c r="R2485" t="str">
        <f t="shared" si="153"/>
        <v>animation</v>
      </c>
      <c r="S2485" s="12">
        <f t="shared" si="154"/>
        <v>41381.50577546296</v>
      </c>
      <c r="T2485" s="12">
        <f t="shared" si="155"/>
        <v>41411.50577546296</v>
      </c>
    </row>
    <row r="2486" spans="1:20" ht="48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>E2486/D2486</f>
        <v>0.21887499999999999</v>
      </c>
      <c r="P2486" s="7">
        <f>E2486/L2486</f>
        <v>35.734693877551024</v>
      </c>
      <c r="Q2486" t="str">
        <f t="shared" si="152"/>
        <v>publishing</v>
      </c>
      <c r="R2486" t="str">
        <f t="shared" si="153"/>
        <v>children's books</v>
      </c>
      <c r="S2486" s="12">
        <f t="shared" si="154"/>
        <v>41044.988055555557</v>
      </c>
      <c r="T2486" s="12">
        <f t="shared" si="155"/>
        <v>41104.988055555557</v>
      </c>
    </row>
    <row r="2487" spans="1:20" ht="48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>E2487/D2487</f>
        <v>0.2185</v>
      </c>
      <c r="P2487" s="7">
        <f>E2487/L2487</f>
        <v>48.555555555555557</v>
      </c>
      <c r="Q2487" t="str">
        <f t="shared" si="152"/>
        <v>theater</v>
      </c>
      <c r="R2487" t="str">
        <f t="shared" si="153"/>
        <v>plays</v>
      </c>
      <c r="S2487" s="12">
        <f t="shared" si="154"/>
        <v>42245.234340277777</v>
      </c>
      <c r="T2487" s="12">
        <f t="shared" si="155"/>
        <v>42263.234340277777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>E2488/D2488</f>
        <v>0.21714285714285714</v>
      </c>
      <c r="P2488" s="7">
        <f>E2488/L2488</f>
        <v>76</v>
      </c>
      <c r="Q2488" t="str">
        <f t="shared" si="152"/>
        <v>music</v>
      </c>
      <c r="R2488" t="str">
        <f t="shared" si="153"/>
        <v>faith</v>
      </c>
      <c r="S2488" s="12">
        <f t="shared" si="154"/>
        <v>42808.781689814816</v>
      </c>
      <c r="T2488" s="12">
        <f t="shared" si="155"/>
        <v>42832.781689814816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E2489/D2489</f>
        <v>0.21685714285714286</v>
      </c>
      <c r="P2489" s="7">
        <f>E2489/L2489</f>
        <v>126.5</v>
      </c>
      <c r="Q2489" t="str">
        <f t="shared" si="152"/>
        <v>theater</v>
      </c>
      <c r="R2489" t="str">
        <f t="shared" si="153"/>
        <v>plays</v>
      </c>
      <c r="S2489" s="12">
        <f t="shared" si="154"/>
        <v>42353.761759259258</v>
      </c>
      <c r="T2489" s="12">
        <f t="shared" si="155"/>
        <v>42383.761759259258</v>
      </c>
    </row>
    <row r="2490" spans="1:20" ht="48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>E2490/D2490</f>
        <v>0.21628</v>
      </c>
      <c r="P2490" s="7">
        <f>E2490/L2490</f>
        <v>50.29767441860465</v>
      </c>
      <c r="Q2490" t="str">
        <f t="shared" si="152"/>
        <v>technology</v>
      </c>
      <c r="R2490" t="str">
        <f t="shared" si="153"/>
        <v>wearables</v>
      </c>
      <c r="S2490" s="12">
        <f t="shared" si="154"/>
        <v>41974.219490740739</v>
      </c>
      <c r="T2490" s="12">
        <f t="shared" si="155"/>
        <v>42005.207638888889</v>
      </c>
    </row>
    <row r="2491" spans="1:20" ht="48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>E2491/D2491</f>
        <v>0.21575</v>
      </c>
      <c r="P2491" s="7">
        <f>E2491/L2491</f>
        <v>110.64102564102564</v>
      </c>
      <c r="Q2491" t="str">
        <f t="shared" si="152"/>
        <v>film &amp; video</v>
      </c>
      <c r="R2491" t="str">
        <f t="shared" si="153"/>
        <v>animation</v>
      </c>
      <c r="S2491" s="12">
        <f t="shared" si="154"/>
        <v>41135.679791666669</v>
      </c>
      <c r="T2491" s="12">
        <f t="shared" si="155"/>
        <v>41180.679791666669</v>
      </c>
    </row>
    <row r="2492" spans="1:20" ht="48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>E2492/D2492</f>
        <v>0.2155</v>
      </c>
      <c r="P2492" s="7">
        <f>E2492/L2492</f>
        <v>128.27380952380952</v>
      </c>
      <c r="Q2492" t="str">
        <f t="shared" si="152"/>
        <v>theater</v>
      </c>
      <c r="R2492" t="str">
        <f t="shared" si="153"/>
        <v>plays</v>
      </c>
      <c r="S2492" s="12">
        <f t="shared" si="154"/>
        <v>41779.657870370371</v>
      </c>
      <c r="T2492" s="12">
        <f t="shared" si="155"/>
        <v>41821.25</v>
      </c>
    </row>
    <row r="2493" spans="1:20" ht="64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>E2493/D2493</f>
        <v>0.21507499999999999</v>
      </c>
      <c r="P2493" s="7">
        <f>E2493/L2493</f>
        <v>1536.25</v>
      </c>
      <c r="Q2493" t="str">
        <f t="shared" si="152"/>
        <v>technology</v>
      </c>
      <c r="R2493" t="str">
        <f t="shared" si="153"/>
        <v>wearables</v>
      </c>
      <c r="S2493" s="12">
        <f t="shared" si="154"/>
        <v>42527.625671296293</v>
      </c>
      <c r="T2493" s="12">
        <f t="shared" si="155"/>
        <v>42557.625671296293</v>
      </c>
    </row>
    <row r="2494" spans="1:20" ht="32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>E2494/D2494</f>
        <v>0.21428571428571427</v>
      </c>
      <c r="P2494" s="7">
        <f>E2494/L2494</f>
        <v>37.5</v>
      </c>
      <c r="Q2494" t="str">
        <f t="shared" si="152"/>
        <v>theater</v>
      </c>
      <c r="R2494" t="str">
        <f t="shared" si="153"/>
        <v>plays</v>
      </c>
      <c r="S2494" s="12">
        <f t="shared" si="154"/>
        <v>42297.691006944442</v>
      </c>
      <c r="T2494" s="12">
        <f t="shared" si="155"/>
        <v>42320.290972222225</v>
      </c>
    </row>
    <row r="2495" spans="1:20" ht="48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>E2495/D2495</f>
        <v>0.21366666666666667</v>
      </c>
      <c r="P2495" s="7">
        <f>E2495/L2495</f>
        <v>45.785714285714285</v>
      </c>
      <c r="Q2495" t="str">
        <f t="shared" si="152"/>
        <v>theater</v>
      </c>
      <c r="R2495" t="str">
        <f t="shared" si="153"/>
        <v>plays</v>
      </c>
      <c r="S2495" s="12">
        <f t="shared" si="154"/>
        <v>42640.278171296297</v>
      </c>
      <c r="T2495" s="12">
        <f t="shared" si="155"/>
        <v>42670.278171296297</v>
      </c>
    </row>
    <row r="2496" spans="1:20" ht="48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>E2496/D2496</f>
        <v>0.21363333333333334</v>
      </c>
      <c r="P2496" s="7">
        <f>E2496/L2496</f>
        <v>105.93388429752066</v>
      </c>
      <c r="Q2496" t="str">
        <f t="shared" si="152"/>
        <v>technology</v>
      </c>
      <c r="R2496" t="str">
        <f t="shared" si="153"/>
        <v>web</v>
      </c>
      <c r="S2496" s="12">
        <f t="shared" si="154"/>
        <v>42247.496759259258</v>
      </c>
      <c r="T2496" s="12">
        <f t="shared" si="155"/>
        <v>42278.207638888889</v>
      </c>
    </row>
    <row r="2497" spans="1:20" ht="48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>E2497/D2497</f>
        <v>0.21309523809523809</v>
      </c>
      <c r="P2497" s="7">
        <f>E2497/L2497</f>
        <v>35.799999999999997</v>
      </c>
      <c r="Q2497" t="str">
        <f t="shared" si="152"/>
        <v>photography</v>
      </c>
      <c r="R2497" t="str">
        <f t="shared" si="153"/>
        <v>photobooks</v>
      </c>
      <c r="S2497" s="12">
        <f t="shared" si="154"/>
        <v>41905.979629629634</v>
      </c>
      <c r="T2497" s="12">
        <f t="shared" si="155"/>
        <v>41935.979629629634</v>
      </c>
    </row>
    <row r="2498" spans="1:20" ht="48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>E2498/D2498</f>
        <v>0.21299999999999999</v>
      </c>
      <c r="P2498" s="7">
        <f>E2498/L2498</f>
        <v>56.05263157894737</v>
      </c>
      <c r="Q2498" t="str">
        <f t="shared" si="152"/>
        <v>theater</v>
      </c>
      <c r="R2498" t="str">
        <f t="shared" si="153"/>
        <v>plays</v>
      </c>
      <c r="S2498" s="12">
        <f t="shared" si="154"/>
        <v>41766.072500000002</v>
      </c>
      <c r="T2498" s="12">
        <f t="shared" si="155"/>
        <v>41791.072500000002</v>
      </c>
    </row>
    <row r="2499" spans="1:20" ht="48" x14ac:dyDescent="0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>E2499/D2499</f>
        <v>0.21249999999999999</v>
      </c>
      <c r="P2499" s="7">
        <f>E2499/L2499</f>
        <v>108.05084745762711</v>
      </c>
      <c r="Q2499" t="str">
        <f t="shared" ref="Q2499:Q2562" si="156">LEFT(N2499, SEARCH("/",N2499)-1)</f>
        <v>publishing</v>
      </c>
      <c r="R2499" t="str">
        <f t="shared" ref="R2499:R2562" si="157">RIGHT(N2499,LEN(N2499)-SEARCH("/",N2499,1))</f>
        <v>art books</v>
      </c>
      <c r="S2499" s="12">
        <f t="shared" ref="S2499:S2562" si="158">(((J2499/60)/60)/24)+DATE(1970,1,1)</f>
        <v>42549.916712962964</v>
      </c>
      <c r="T2499" s="12">
        <f t="shared" ref="T2499:T2562" si="159">(((I2499/60)/60)/24)+DATE(1970,1,1)</f>
        <v>42578.916666666672</v>
      </c>
    </row>
    <row r="2500" spans="1:20" ht="48" x14ac:dyDescent="0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>E2500/D2500</f>
        <v>0.21249999999999999</v>
      </c>
      <c r="P2500" s="7">
        <f>E2500/L2500</f>
        <v>56.666666666666664</v>
      </c>
      <c r="Q2500" t="str">
        <f t="shared" si="156"/>
        <v>music</v>
      </c>
      <c r="R2500" t="str">
        <f t="shared" si="157"/>
        <v>faith</v>
      </c>
      <c r="S2500" s="12">
        <f t="shared" si="158"/>
        <v>42175.948981481488</v>
      </c>
      <c r="T2500" s="12">
        <f t="shared" si="159"/>
        <v>42205.948981481488</v>
      </c>
    </row>
    <row r="2501" spans="1:20" ht="64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>E2501/D2501</f>
        <v>0.21146666666666666</v>
      </c>
      <c r="P2501" s="7">
        <f>E2501/L2501</f>
        <v>453.14285714285717</v>
      </c>
      <c r="Q2501" t="str">
        <f t="shared" si="156"/>
        <v>photography</v>
      </c>
      <c r="R2501" t="str">
        <f t="shared" si="157"/>
        <v>people</v>
      </c>
      <c r="S2501" s="12">
        <f t="shared" si="158"/>
        <v>41913.790289351848</v>
      </c>
      <c r="T2501" s="12">
        <f t="shared" si="159"/>
        <v>41973.831956018519</v>
      </c>
    </row>
    <row r="2502" spans="1:20" ht="32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>E2502/D2502</f>
        <v>0.21099999999999999</v>
      </c>
      <c r="P2502" s="7">
        <f>E2502/L2502</f>
        <v>26.375</v>
      </c>
      <c r="Q2502" t="str">
        <f t="shared" si="156"/>
        <v>theater</v>
      </c>
      <c r="R2502" t="str">
        <f t="shared" si="157"/>
        <v>plays</v>
      </c>
      <c r="S2502" s="12">
        <f t="shared" si="158"/>
        <v>41981.067523148144</v>
      </c>
      <c r="T2502" s="12">
        <f t="shared" si="159"/>
        <v>42041.067523148144</v>
      </c>
    </row>
    <row r="2503" spans="1:20" ht="48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>E2503/D2503</f>
        <v>0.21092608822670172</v>
      </c>
      <c r="P2503" s="7">
        <f>E2503/L2503</f>
        <v>180.5</v>
      </c>
      <c r="Q2503" t="str">
        <f t="shared" si="156"/>
        <v>film &amp; video</v>
      </c>
      <c r="R2503" t="str">
        <f t="shared" si="157"/>
        <v>drama</v>
      </c>
      <c r="S2503" s="12">
        <f t="shared" si="158"/>
        <v>42147.741840277777</v>
      </c>
      <c r="T2503" s="12">
        <f t="shared" si="159"/>
        <v>42177.741840277777</v>
      </c>
    </row>
    <row r="2504" spans="1:20" ht="48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>E2504/D2504</f>
        <v>0.21037037037037037</v>
      </c>
      <c r="P2504" s="7">
        <f>E2504/L2504</f>
        <v>189.33333333333334</v>
      </c>
      <c r="Q2504" t="str">
        <f t="shared" si="156"/>
        <v>music</v>
      </c>
      <c r="R2504" t="str">
        <f t="shared" si="157"/>
        <v>jazz</v>
      </c>
      <c r="S2504" s="12">
        <f t="shared" si="158"/>
        <v>41878.530011574076</v>
      </c>
      <c r="T2504" s="12">
        <f t="shared" si="159"/>
        <v>41913.530011574076</v>
      </c>
    </row>
    <row r="2505" spans="1:20" ht="16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>E2505/D2505</f>
        <v>0.21033333333333334</v>
      </c>
      <c r="P2505" s="7">
        <f>E2505/L2505</f>
        <v>73.372093023255815</v>
      </c>
      <c r="Q2505" t="str">
        <f t="shared" si="156"/>
        <v>technology</v>
      </c>
      <c r="R2505" t="str">
        <f t="shared" si="157"/>
        <v>space exploration</v>
      </c>
      <c r="S2505" s="12">
        <f t="shared" si="158"/>
        <v>42381.866284722222</v>
      </c>
      <c r="T2505" s="12">
        <f t="shared" si="159"/>
        <v>42409.833333333328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>E2506/D2506</f>
        <v>0.20849420849420849</v>
      </c>
      <c r="P2506" s="7">
        <f>E2506/L2506</f>
        <v>23.142857142857142</v>
      </c>
      <c r="Q2506" t="str">
        <f t="shared" si="156"/>
        <v>theater</v>
      </c>
      <c r="R2506" t="str">
        <f t="shared" si="157"/>
        <v>plays</v>
      </c>
      <c r="S2506" s="12">
        <f t="shared" si="158"/>
        <v>42807.151863425926</v>
      </c>
      <c r="T2506" s="12">
        <f t="shared" si="159"/>
        <v>42829.151863425926</v>
      </c>
    </row>
    <row r="2507" spans="1:20" ht="48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>E2507/D2507</f>
        <v>0.20833333333333334</v>
      </c>
      <c r="P2507" s="7">
        <f>E2507/L2507</f>
        <v>52.083333333333336</v>
      </c>
      <c r="Q2507" t="str">
        <f t="shared" si="156"/>
        <v>theater</v>
      </c>
      <c r="R2507" t="str">
        <f t="shared" si="157"/>
        <v>plays</v>
      </c>
      <c r="S2507" s="12">
        <f t="shared" si="158"/>
        <v>42701.908807870372</v>
      </c>
      <c r="T2507" s="12">
        <f t="shared" si="159"/>
        <v>42716.25</v>
      </c>
    </row>
    <row r="2508" spans="1:20" ht="32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>E2508/D2508</f>
        <v>0.20733333333333334</v>
      </c>
      <c r="P2508" s="7">
        <f>E2508/L2508</f>
        <v>25.491803278688526</v>
      </c>
      <c r="Q2508" t="str">
        <f t="shared" si="156"/>
        <v>food</v>
      </c>
      <c r="R2508" t="str">
        <f t="shared" si="157"/>
        <v>small batch</v>
      </c>
      <c r="S2508" s="12">
        <f t="shared" si="158"/>
        <v>42790.885243055556</v>
      </c>
      <c r="T2508" s="12">
        <f t="shared" si="159"/>
        <v>42820.843576388885</v>
      </c>
    </row>
    <row r="2509" spans="1:20" ht="48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>E2509/D2509</f>
        <v>0.20705000000000001</v>
      </c>
      <c r="P2509" s="7">
        <f>E2509/L2509</f>
        <v>82.82</v>
      </c>
      <c r="Q2509" t="str">
        <f t="shared" si="156"/>
        <v>food</v>
      </c>
      <c r="R2509" t="str">
        <f t="shared" si="157"/>
        <v>food trucks</v>
      </c>
      <c r="S2509" s="12">
        <f t="shared" si="158"/>
        <v>41792.214467592588</v>
      </c>
      <c r="T2509" s="12">
        <f t="shared" si="159"/>
        <v>41826.214467592588</v>
      </c>
    </row>
    <row r="2510" spans="1:20" ht="32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>E2510/D2510</f>
        <v>0.20499999999999999</v>
      </c>
      <c r="P2510" s="7">
        <f>E2510/L2510</f>
        <v>20.5</v>
      </c>
      <c r="Q2510" t="str">
        <f t="shared" si="156"/>
        <v>photography</v>
      </c>
      <c r="R2510" t="str">
        <f t="shared" si="157"/>
        <v>places</v>
      </c>
      <c r="S2510" s="12">
        <f t="shared" si="158"/>
        <v>42445.712754629625</v>
      </c>
      <c r="T2510" s="12">
        <f t="shared" si="159"/>
        <v>42505.681249999994</v>
      </c>
    </row>
    <row r="2511" spans="1:20" ht="48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>E2511/D2511</f>
        <v>0.20449632511889321</v>
      </c>
      <c r="P2511" s="7">
        <f>E2511/L2511</f>
        <v>83.716814159292042</v>
      </c>
      <c r="Q2511" t="str">
        <f t="shared" si="156"/>
        <v>photography</v>
      </c>
      <c r="R2511" t="str">
        <f t="shared" si="157"/>
        <v>photobooks</v>
      </c>
      <c r="S2511" s="12">
        <f t="shared" si="158"/>
        <v>42623.606134259258</v>
      </c>
      <c r="T2511" s="12">
        <f t="shared" si="159"/>
        <v>42653.606134259258</v>
      </c>
    </row>
    <row r="2512" spans="1:20" ht="48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>E2512/D2512</f>
        <v>0.20424999999999999</v>
      </c>
      <c r="P2512" s="7">
        <f>E2512/L2512</f>
        <v>202.22772277227722</v>
      </c>
      <c r="Q2512" t="str">
        <f t="shared" si="156"/>
        <v>theater</v>
      </c>
      <c r="R2512" t="str">
        <f t="shared" si="157"/>
        <v>spaces</v>
      </c>
      <c r="S2512" s="12">
        <f t="shared" si="158"/>
        <v>42334.803923611107</v>
      </c>
      <c r="T2512" s="12">
        <f t="shared" si="159"/>
        <v>42354.845833333333</v>
      </c>
    </row>
    <row r="2513" spans="1:20" ht="48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>E2513/D2513</f>
        <v>0.2036</v>
      </c>
      <c r="P2513" s="7">
        <f>E2513/L2513</f>
        <v>109.07142857142857</v>
      </c>
      <c r="Q2513" t="str">
        <f t="shared" si="156"/>
        <v>publishing</v>
      </c>
      <c r="R2513" t="str">
        <f t="shared" si="157"/>
        <v>translations</v>
      </c>
      <c r="S2513" s="12">
        <f t="shared" si="158"/>
        <v>42676.717615740738</v>
      </c>
      <c r="T2513" s="12">
        <f t="shared" si="159"/>
        <v>42689.759282407409</v>
      </c>
    </row>
    <row r="2514" spans="1:20" ht="48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>E2514/D2514</f>
        <v>0.20220833333333332</v>
      </c>
      <c r="P2514" s="7">
        <f>E2514/L2514</f>
        <v>44.935185185185183</v>
      </c>
      <c r="Q2514" t="str">
        <f t="shared" si="156"/>
        <v>photography</v>
      </c>
      <c r="R2514" t="str">
        <f t="shared" si="157"/>
        <v>photobooks</v>
      </c>
      <c r="S2514" s="12">
        <f t="shared" si="158"/>
        <v>41897.134895833333</v>
      </c>
      <c r="T2514" s="12">
        <f t="shared" si="159"/>
        <v>41928</v>
      </c>
    </row>
    <row r="2515" spans="1:20" ht="48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>E2515/D2515</f>
        <v>0.20208000000000001</v>
      </c>
      <c r="P2515" s="7">
        <f>E2515/L2515</f>
        <v>114.81818181818181</v>
      </c>
      <c r="Q2515" t="str">
        <f t="shared" si="156"/>
        <v>music</v>
      </c>
      <c r="R2515" t="str">
        <f t="shared" si="157"/>
        <v>faith</v>
      </c>
      <c r="S2515" s="12">
        <f t="shared" si="158"/>
        <v>42805.032962962956</v>
      </c>
      <c r="T2515" s="12">
        <f t="shared" si="159"/>
        <v>42834.991296296299</v>
      </c>
    </row>
    <row r="2516" spans="1:20" ht="48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>E2516/D2516</f>
        <v>0.2016</v>
      </c>
      <c r="P2516" s="7">
        <f>E2516/L2516</f>
        <v>50.4</v>
      </c>
      <c r="Q2516" t="str">
        <f t="shared" si="156"/>
        <v>theater</v>
      </c>
      <c r="R2516" t="str">
        <f t="shared" si="157"/>
        <v>plays</v>
      </c>
      <c r="S2516" s="12">
        <f t="shared" si="158"/>
        <v>42531.195277777777</v>
      </c>
      <c r="T2516" s="12">
        <f t="shared" si="159"/>
        <v>42555.166666666672</v>
      </c>
    </row>
    <row r="2517" spans="1:20" ht="48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>E2517/D2517</f>
        <v>0.20133333333333334</v>
      </c>
      <c r="P2517" s="7">
        <f>E2517/L2517</f>
        <v>21.571428571428573</v>
      </c>
      <c r="Q2517" t="str">
        <f t="shared" si="156"/>
        <v>music</v>
      </c>
      <c r="R2517" t="str">
        <f t="shared" si="157"/>
        <v>indie rock</v>
      </c>
      <c r="S2517" s="12">
        <f t="shared" si="158"/>
        <v>40759.860532407409</v>
      </c>
      <c r="T2517" s="12">
        <f t="shared" si="159"/>
        <v>40792.860532407409</v>
      </c>
    </row>
    <row r="2518" spans="1:20" ht="48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>E2518/D2518</f>
        <v>0.20125000000000001</v>
      </c>
      <c r="P2518" s="7">
        <f>E2518/L2518</f>
        <v>100.625</v>
      </c>
      <c r="Q2518" t="str">
        <f t="shared" si="156"/>
        <v>theater</v>
      </c>
      <c r="R2518" t="str">
        <f t="shared" si="157"/>
        <v>plays</v>
      </c>
      <c r="S2518" s="12">
        <f t="shared" si="158"/>
        <v>42548.449861111112</v>
      </c>
      <c r="T2518" s="12">
        <f t="shared" si="159"/>
        <v>42568.449861111112</v>
      </c>
    </row>
    <row r="2519" spans="1:20" ht="32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>E2519/D2519</f>
        <v>0.20080000000000001</v>
      </c>
      <c r="P2519" s="7">
        <f>E2519/L2519</f>
        <v>41.833333333333336</v>
      </c>
      <c r="Q2519" t="str">
        <f t="shared" si="156"/>
        <v>games</v>
      </c>
      <c r="R2519" t="str">
        <f t="shared" si="157"/>
        <v>mobile games</v>
      </c>
      <c r="S2519" s="12">
        <f t="shared" si="158"/>
        <v>42430.566898148143</v>
      </c>
      <c r="T2519" s="12">
        <f t="shared" si="159"/>
        <v>42459.525231481486</v>
      </c>
    </row>
    <row r="2520" spans="1:20" ht="32" x14ac:dyDescent="0.2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>E2520/D2520</f>
        <v>0.2</v>
      </c>
      <c r="P2520" s="7">
        <f>E2520/L2520</f>
        <v>100</v>
      </c>
      <c r="Q2520" t="str">
        <f t="shared" si="156"/>
        <v>film &amp; video</v>
      </c>
      <c r="R2520" t="str">
        <f t="shared" si="157"/>
        <v>drama</v>
      </c>
      <c r="S2520" s="12">
        <f t="shared" si="158"/>
        <v>42403.080497685187</v>
      </c>
      <c r="T2520" s="12">
        <f t="shared" si="159"/>
        <v>42433.080497685187</v>
      </c>
    </row>
    <row r="2521" spans="1:20" ht="48" x14ac:dyDescent="0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>E2521/D2521</f>
        <v>0.2</v>
      </c>
      <c r="P2521" s="7">
        <f>E2521/L2521</f>
        <v>100</v>
      </c>
      <c r="Q2521" t="str">
        <f t="shared" si="156"/>
        <v>theater</v>
      </c>
      <c r="R2521" t="str">
        <f t="shared" si="157"/>
        <v>musical</v>
      </c>
      <c r="S2521" s="12">
        <f t="shared" si="158"/>
        <v>41946.936909722222</v>
      </c>
      <c r="T2521" s="12">
        <f t="shared" si="159"/>
        <v>41966.936909722222</v>
      </c>
    </row>
    <row r="2522" spans="1:20" ht="64" x14ac:dyDescent="0.2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>E2522/D2522</f>
        <v>0.2</v>
      </c>
      <c r="P2522" s="7">
        <f>E2522/L2522</f>
        <v>34</v>
      </c>
      <c r="Q2522" t="str">
        <f t="shared" si="156"/>
        <v>theater</v>
      </c>
      <c r="R2522" t="str">
        <f t="shared" si="157"/>
        <v>plays</v>
      </c>
      <c r="S2522" s="12">
        <f t="shared" si="158"/>
        <v>42132.809953703705</v>
      </c>
      <c r="T2522" s="12">
        <f t="shared" si="159"/>
        <v>42192.809953703705</v>
      </c>
    </row>
    <row r="2523" spans="1:20" ht="32" x14ac:dyDescent="0.2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>E2523/D2523</f>
        <v>0.2</v>
      </c>
      <c r="P2523" s="7">
        <f>E2523/L2523</f>
        <v>100</v>
      </c>
      <c r="Q2523" t="str">
        <f t="shared" si="156"/>
        <v>theater</v>
      </c>
      <c r="R2523" t="str">
        <f t="shared" si="157"/>
        <v>plays</v>
      </c>
      <c r="S2523" s="12">
        <f t="shared" si="158"/>
        <v>42125.644467592589</v>
      </c>
      <c r="T2523" s="12">
        <f t="shared" si="159"/>
        <v>42155.644467592589</v>
      </c>
    </row>
    <row r="2524" spans="1:20" ht="48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>E2524/D2524</f>
        <v>0.197625</v>
      </c>
      <c r="P2524" s="7">
        <f>E2524/L2524</f>
        <v>272.58620689655174</v>
      </c>
      <c r="Q2524" t="str">
        <f t="shared" si="156"/>
        <v>theater</v>
      </c>
      <c r="R2524" t="str">
        <f t="shared" si="157"/>
        <v>spaces</v>
      </c>
      <c r="S2524" s="12">
        <f t="shared" si="158"/>
        <v>42128.814247685179</v>
      </c>
      <c r="T2524" s="12">
        <f t="shared" si="159"/>
        <v>42135.814247685179</v>
      </c>
    </row>
    <row r="2525" spans="1:20" ht="48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>E2525/D2525</f>
        <v>0.1976</v>
      </c>
      <c r="P2525" s="7">
        <f>E2525/L2525</f>
        <v>308.75</v>
      </c>
      <c r="Q2525" t="str">
        <f t="shared" si="156"/>
        <v>technology</v>
      </c>
      <c r="R2525" t="str">
        <f t="shared" si="157"/>
        <v>wearables</v>
      </c>
      <c r="S2525" s="12">
        <f t="shared" si="158"/>
        <v>42313.936365740738</v>
      </c>
      <c r="T2525" s="12">
        <f t="shared" si="159"/>
        <v>42343.936365740738</v>
      </c>
    </row>
    <row r="2526" spans="1:20" ht="64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>E2526/D2526</f>
        <v>0.19736842105263158</v>
      </c>
      <c r="P2526" s="7">
        <f>E2526/L2526</f>
        <v>500</v>
      </c>
      <c r="Q2526" t="str">
        <f t="shared" si="156"/>
        <v>theater</v>
      </c>
      <c r="R2526" t="str">
        <f t="shared" si="157"/>
        <v>plays</v>
      </c>
      <c r="S2526" s="12">
        <f t="shared" si="158"/>
        <v>42726.920081018514</v>
      </c>
      <c r="T2526" s="12">
        <f t="shared" si="159"/>
        <v>42786.75</v>
      </c>
    </row>
    <row r="2527" spans="1:20" ht="32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>E2527/D2527</f>
        <v>0.19650000000000001</v>
      </c>
      <c r="P2527" s="7">
        <f>E2527/L2527</f>
        <v>58.95</v>
      </c>
      <c r="Q2527" t="str">
        <f t="shared" si="156"/>
        <v>theater</v>
      </c>
      <c r="R2527" t="str">
        <f t="shared" si="157"/>
        <v>musical</v>
      </c>
      <c r="S2527" s="12">
        <f t="shared" si="158"/>
        <v>42403.971851851849</v>
      </c>
      <c r="T2527" s="12">
        <f t="shared" si="159"/>
        <v>42433.971851851849</v>
      </c>
    </row>
    <row r="2528" spans="1:20" ht="48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>E2528/D2528</f>
        <v>0.19600000000000001</v>
      </c>
      <c r="P2528" s="7">
        <f>E2528/L2528</f>
        <v>55.282051282051285</v>
      </c>
      <c r="Q2528" t="str">
        <f t="shared" si="156"/>
        <v>photography</v>
      </c>
      <c r="R2528" t="str">
        <f t="shared" si="157"/>
        <v>photobooks</v>
      </c>
      <c r="S2528" s="12">
        <f t="shared" si="158"/>
        <v>41825.485868055555</v>
      </c>
      <c r="T2528" s="12">
        <f t="shared" si="159"/>
        <v>41854.485868055555</v>
      </c>
    </row>
    <row r="2529" spans="1:20" ht="32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>E2529/D2529</f>
        <v>0.19566666666666666</v>
      </c>
      <c r="P2529" s="7">
        <f>E2529/L2529</f>
        <v>25.521739130434781</v>
      </c>
      <c r="Q2529" t="str">
        <f t="shared" si="156"/>
        <v>theater</v>
      </c>
      <c r="R2529" t="str">
        <f t="shared" si="157"/>
        <v>spaces</v>
      </c>
      <c r="S2529" s="12">
        <f t="shared" si="158"/>
        <v>42630.922893518517</v>
      </c>
      <c r="T2529" s="12">
        <f t="shared" si="159"/>
        <v>42665.922893518517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>E2530/D2530</f>
        <v>0.19409999999999999</v>
      </c>
      <c r="P2530" s="7">
        <f>E2530/L2530</f>
        <v>55.457142857142856</v>
      </c>
      <c r="Q2530" t="str">
        <f t="shared" si="156"/>
        <v>film &amp; video</v>
      </c>
      <c r="R2530" t="str">
        <f t="shared" si="157"/>
        <v>animation</v>
      </c>
      <c r="S2530" s="12">
        <f t="shared" si="158"/>
        <v>41465.500173611108</v>
      </c>
      <c r="T2530" s="12">
        <f t="shared" si="159"/>
        <v>41495.500173611108</v>
      </c>
    </row>
    <row r="2531" spans="1:20" ht="48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>E2531/D2531</f>
        <v>0.1925</v>
      </c>
      <c r="P2531" s="7">
        <f>E2531/L2531</f>
        <v>64.166666666666671</v>
      </c>
      <c r="Q2531" t="str">
        <f t="shared" si="156"/>
        <v>theater</v>
      </c>
      <c r="R2531" t="str">
        <f t="shared" si="157"/>
        <v>plays</v>
      </c>
      <c r="S2531" s="12">
        <f t="shared" si="158"/>
        <v>42093.588263888887</v>
      </c>
      <c r="T2531" s="12">
        <f t="shared" si="159"/>
        <v>42123.588263888887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>E2532/D2532</f>
        <v>0.19139999999999999</v>
      </c>
      <c r="P2532" s="7">
        <f>E2532/L2532</f>
        <v>358.875</v>
      </c>
      <c r="Q2532" t="str">
        <f t="shared" si="156"/>
        <v>food</v>
      </c>
      <c r="R2532" t="str">
        <f t="shared" si="157"/>
        <v>food trucks</v>
      </c>
      <c r="S2532" s="12">
        <f t="shared" si="158"/>
        <v>42150.485439814816</v>
      </c>
      <c r="T2532" s="12">
        <f t="shared" si="159"/>
        <v>42181.166666666672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>E2533/D2533</f>
        <v>0.1908</v>
      </c>
      <c r="P2533" s="7">
        <f>E2533/L2533</f>
        <v>381.6</v>
      </c>
      <c r="Q2533" t="str">
        <f t="shared" si="156"/>
        <v>theater</v>
      </c>
      <c r="R2533" t="str">
        <f t="shared" si="157"/>
        <v>plays</v>
      </c>
      <c r="S2533" s="12">
        <f t="shared" si="158"/>
        <v>42370.90320601852</v>
      </c>
      <c r="T2533" s="12">
        <f t="shared" si="159"/>
        <v>42406.207638888889</v>
      </c>
    </row>
    <row r="2534" spans="1:20" ht="48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>E2534/D2534</f>
        <v>0.19</v>
      </c>
      <c r="P2534" s="7">
        <f>E2534/L2534</f>
        <v>47.5</v>
      </c>
      <c r="Q2534" t="str">
        <f t="shared" si="156"/>
        <v>publishing</v>
      </c>
      <c r="R2534" t="str">
        <f t="shared" si="157"/>
        <v>children's books</v>
      </c>
      <c r="S2534" s="12">
        <f t="shared" si="158"/>
        <v>41117.900729166664</v>
      </c>
      <c r="T2534" s="12">
        <f t="shared" si="159"/>
        <v>41147.900729166664</v>
      </c>
    </row>
    <row r="2535" spans="1:20" ht="48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>E2535/D2535</f>
        <v>0.18737933333333334</v>
      </c>
      <c r="P2535" s="7">
        <f>E2535/L2535</f>
        <v>95.277627118644077</v>
      </c>
      <c r="Q2535" t="str">
        <f t="shared" si="156"/>
        <v>technology</v>
      </c>
      <c r="R2535" t="str">
        <f t="shared" si="157"/>
        <v>space exploration</v>
      </c>
      <c r="S2535" s="12">
        <f t="shared" si="158"/>
        <v>42551.928854166668</v>
      </c>
      <c r="T2535" s="12">
        <f t="shared" si="159"/>
        <v>42585.0625</v>
      </c>
    </row>
    <row r="2536" spans="1:20" ht="48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>E2536/D2536</f>
        <v>0.18640000000000001</v>
      </c>
      <c r="P2536" s="7">
        <f>E2536/L2536</f>
        <v>155.33333333333334</v>
      </c>
      <c r="Q2536" t="str">
        <f t="shared" si="156"/>
        <v>technology</v>
      </c>
      <c r="R2536" t="str">
        <f t="shared" si="157"/>
        <v>wearables</v>
      </c>
      <c r="S2536" s="12">
        <f t="shared" si="158"/>
        <v>42688.711354166662</v>
      </c>
      <c r="T2536" s="12">
        <f t="shared" si="159"/>
        <v>42748.711354166662</v>
      </c>
    </row>
    <row r="2537" spans="1:20" ht="48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>E2537/D2537</f>
        <v>0.186</v>
      </c>
      <c r="P2537" s="7">
        <f>E2537/L2537</f>
        <v>77.5</v>
      </c>
      <c r="Q2537" t="str">
        <f t="shared" si="156"/>
        <v>food</v>
      </c>
      <c r="R2537" t="str">
        <f t="shared" si="157"/>
        <v>restaurants</v>
      </c>
      <c r="S2537" s="12">
        <f t="shared" si="158"/>
        <v>42027.839733796296</v>
      </c>
      <c r="T2537" s="12">
        <f t="shared" si="159"/>
        <v>42057.839733796296</v>
      </c>
    </row>
    <row r="2538" spans="1:20" ht="48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>E2538/D2538</f>
        <v>0.18300055555555556</v>
      </c>
      <c r="P2538" s="7">
        <f>E2538/L2538</f>
        <v>122.00037037037038</v>
      </c>
      <c r="Q2538" t="str">
        <f t="shared" si="156"/>
        <v>games</v>
      </c>
      <c r="R2538" t="str">
        <f t="shared" si="157"/>
        <v>video games</v>
      </c>
      <c r="S2538" s="12">
        <f t="shared" si="158"/>
        <v>40795.713344907403</v>
      </c>
      <c r="T2538" s="12">
        <f t="shared" si="159"/>
        <v>40825.713344907403</v>
      </c>
    </row>
    <row r="2539" spans="1:20" ht="48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>E2539/D2539</f>
        <v>0.18285714285714286</v>
      </c>
      <c r="P2539" s="7">
        <f>E2539/L2539</f>
        <v>58.18181818181818</v>
      </c>
      <c r="Q2539" t="str">
        <f t="shared" si="156"/>
        <v>music</v>
      </c>
      <c r="R2539" t="str">
        <f t="shared" si="157"/>
        <v>jazz</v>
      </c>
      <c r="S2539" s="12">
        <f t="shared" si="158"/>
        <v>42025.637939814813</v>
      </c>
      <c r="T2539" s="12">
        <f t="shared" si="159"/>
        <v>42063.631944444445</v>
      </c>
    </row>
    <row r="2540" spans="1:20" ht="48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>E2540/D2540</f>
        <v>0.18181818181818182</v>
      </c>
      <c r="P2540" s="7">
        <f>E2540/L2540</f>
        <v>88.888888888888886</v>
      </c>
      <c r="Q2540" t="str">
        <f t="shared" si="156"/>
        <v>publishing</v>
      </c>
      <c r="R2540" t="str">
        <f t="shared" si="157"/>
        <v>translations</v>
      </c>
      <c r="S2540" s="12">
        <f t="shared" si="158"/>
        <v>42192.675821759258</v>
      </c>
      <c r="T2540" s="12">
        <f t="shared" si="159"/>
        <v>42232.675821759258</v>
      </c>
    </row>
    <row r="2541" spans="1:20" ht="48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>E2541/D2541</f>
        <v>0.18142857142857144</v>
      </c>
      <c r="P2541" s="7">
        <f>E2541/L2541</f>
        <v>52.916666666666664</v>
      </c>
      <c r="Q2541" t="str">
        <f t="shared" si="156"/>
        <v>music</v>
      </c>
      <c r="R2541" t="str">
        <f t="shared" si="157"/>
        <v>jazz</v>
      </c>
      <c r="S2541" s="12">
        <f t="shared" si="158"/>
        <v>41570.482789351852</v>
      </c>
      <c r="T2541" s="12">
        <f t="shared" si="159"/>
        <v>41600.524456018517</v>
      </c>
    </row>
    <row r="2542" spans="1:20" ht="32" x14ac:dyDescent="0.2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>E2542/D2542</f>
        <v>0.18</v>
      </c>
      <c r="P2542" s="7">
        <f>E2542/L2542</f>
        <v>45</v>
      </c>
      <c r="Q2542" t="str">
        <f t="shared" si="156"/>
        <v>theater</v>
      </c>
      <c r="R2542" t="str">
        <f t="shared" si="157"/>
        <v>plays</v>
      </c>
      <c r="S2542" s="12">
        <f t="shared" si="158"/>
        <v>41813.938715277778</v>
      </c>
      <c r="T2542" s="12">
        <f t="shared" si="159"/>
        <v>41835.916666666664</v>
      </c>
    </row>
    <row r="2543" spans="1:20" ht="48" x14ac:dyDescent="0.2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>E2543/D2543</f>
        <v>0.18</v>
      </c>
      <c r="P2543" s="7">
        <f>E2543/L2543</f>
        <v>64.285714285714292</v>
      </c>
      <c r="Q2543" t="str">
        <f t="shared" si="156"/>
        <v>theater</v>
      </c>
      <c r="R2543" t="str">
        <f t="shared" si="157"/>
        <v>plays</v>
      </c>
      <c r="S2543" s="12">
        <f t="shared" si="158"/>
        <v>41795.598923611113</v>
      </c>
      <c r="T2543" s="12">
        <f t="shared" si="159"/>
        <v>41825.598923611113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>E2544/D2544</f>
        <v>0.17933333333333334</v>
      </c>
      <c r="P2544" s="7">
        <f>E2544/L2544</f>
        <v>74.206896551724142</v>
      </c>
      <c r="Q2544" t="str">
        <f t="shared" si="156"/>
        <v>games</v>
      </c>
      <c r="R2544" t="str">
        <f t="shared" si="157"/>
        <v>video games</v>
      </c>
      <c r="S2544" s="12">
        <f t="shared" si="158"/>
        <v>41885.51798611111</v>
      </c>
      <c r="T2544" s="12">
        <f t="shared" si="159"/>
        <v>41916.145833333336</v>
      </c>
    </row>
    <row r="2545" spans="1:20" ht="48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>E2545/D2545</f>
        <v>0.17899999999999999</v>
      </c>
      <c r="P2545" s="7">
        <f>E2545/L2545</f>
        <v>25.571428571428573</v>
      </c>
      <c r="Q2545" t="str">
        <f t="shared" si="156"/>
        <v>theater</v>
      </c>
      <c r="R2545" t="str">
        <f t="shared" si="157"/>
        <v>plays</v>
      </c>
      <c r="S2545" s="12">
        <f t="shared" si="158"/>
        <v>41833.089756944442</v>
      </c>
      <c r="T2545" s="12">
        <f t="shared" si="159"/>
        <v>41863.079143518517</v>
      </c>
    </row>
    <row r="2546" spans="1:20" ht="48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>E2546/D2546</f>
        <v>0.17810000000000001</v>
      </c>
      <c r="P2546" s="7">
        <f>E2546/L2546</f>
        <v>43.97530864197531</v>
      </c>
      <c r="Q2546" t="str">
        <f t="shared" si="156"/>
        <v>technology</v>
      </c>
      <c r="R2546" t="str">
        <f t="shared" si="157"/>
        <v>wearables</v>
      </c>
      <c r="S2546" s="12">
        <f t="shared" si="158"/>
        <v>42422.254328703704</v>
      </c>
      <c r="T2546" s="12">
        <f t="shared" si="159"/>
        <v>42482.21266203704</v>
      </c>
    </row>
    <row r="2547" spans="1:20" ht="48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>E2547/D2547</f>
        <v>0.17799999999999999</v>
      </c>
      <c r="P2547" s="7">
        <f>E2547/L2547</f>
        <v>59.333333333333336</v>
      </c>
      <c r="Q2547" t="str">
        <f t="shared" si="156"/>
        <v>music</v>
      </c>
      <c r="R2547" t="str">
        <f t="shared" si="157"/>
        <v>world music</v>
      </c>
      <c r="S2547" s="12">
        <f t="shared" si="158"/>
        <v>40731.61037037037</v>
      </c>
      <c r="T2547" s="12">
        <f t="shared" si="159"/>
        <v>40761.61037037037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>E2548/D2548</f>
        <v>0.17771428571428571</v>
      </c>
      <c r="P2548" s="7">
        <f>E2548/L2548</f>
        <v>36.588235294117645</v>
      </c>
      <c r="Q2548" t="str">
        <f t="shared" si="156"/>
        <v>theater</v>
      </c>
      <c r="R2548" t="str">
        <f t="shared" si="157"/>
        <v>plays</v>
      </c>
      <c r="S2548" s="12">
        <f t="shared" si="158"/>
        <v>42606.056863425925</v>
      </c>
      <c r="T2548" s="12">
        <f t="shared" si="159"/>
        <v>42620.056863425925</v>
      </c>
    </row>
    <row r="2549" spans="1:20" ht="48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>E2549/D2549</f>
        <v>0.17666666666666667</v>
      </c>
      <c r="P2549" s="7">
        <f>E2549/L2549</f>
        <v>81.538461538461533</v>
      </c>
      <c r="Q2549" t="str">
        <f t="shared" si="156"/>
        <v>theater</v>
      </c>
      <c r="R2549" t="str">
        <f t="shared" si="157"/>
        <v>plays</v>
      </c>
      <c r="S2549" s="12">
        <f t="shared" si="158"/>
        <v>41833.660995370366</v>
      </c>
      <c r="T2549" s="12">
        <f t="shared" si="159"/>
        <v>41863.660995370366</v>
      </c>
    </row>
    <row r="2550" spans="1:20" ht="48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>E2550/D2550</f>
        <v>0.17652941176470588</v>
      </c>
      <c r="P2550" s="7">
        <f>E2550/L2550</f>
        <v>32.978021978021978</v>
      </c>
      <c r="Q2550" t="str">
        <f t="shared" si="156"/>
        <v>theater</v>
      </c>
      <c r="R2550" t="str">
        <f t="shared" si="157"/>
        <v>plays</v>
      </c>
      <c r="S2550" s="12">
        <f t="shared" si="158"/>
        <v>42436.509108796294</v>
      </c>
      <c r="T2550" s="12">
        <f t="shared" si="159"/>
        <v>42471.467442129629</v>
      </c>
    </row>
    <row r="2551" spans="1:20" ht="32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>E2551/D2551</f>
        <v>0.17630000000000001</v>
      </c>
      <c r="P2551" s="7">
        <f>E2551/L2551</f>
        <v>115.98684210526316</v>
      </c>
      <c r="Q2551" t="str">
        <f t="shared" si="156"/>
        <v>film &amp; video</v>
      </c>
      <c r="R2551" t="str">
        <f t="shared" si="157"/>
        <v>drama</v>
      </c>
      <c r="S2551" s="12">
        <f t="shared" si="158"/>
        <v>42429.326678240745</v>
      </c>
      <c r="T2551" s="12">
        <f t="shared" si="159"/>
        <v>42461.290972222225</v>
      </c>
    </row>
    <row r="2552" spans="1:20" ht="48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>E2552/D2552</f>
        <v>0.17624999999999999</v>
      </c>
      <c r="P2552" s="7">
        <f>E2552/L2552</f>
        <v>28.2</v>
      </c>
      <c r="Q2552" t="str">
        <f t="shared" si="156"/>
        <v>film &amp; video</v>
      </c>
      <c r="R2552" t="str">
        <f t="shared" si="157"/>
        <v>animation</v>
      </c>
      <c r="S2552" s="12">
        <f t="shared" si="158"/>
        <v>41844.922662037039</v>
      </c>
      <c r="T2552" s="12">
        <f t="shared" si="159"/>
        <v>41874.922662037039</v>
      </c>
    </row>
    <row r="2553" spans="1:20" ht="48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>E2553/D2553</f>
        <v>0.1762</v>
      </c>
      <c r="P2553" s="7">
        <f>E2553/L2553</f>
        <v>41.952380952380949</v>
      </c>
      <c r="Q2553" t="str">
        <f t="shared" si="156"/>
        <v>theater</v>
      </c>
      <c r="R2553" t="str">
        <f t="shared" si="157"/>
        <v>plays</v>
      </c>
      <c r="S2553" s="12">
        <f t="shared" si="158"/>
        <v>41779.648506944446</v>
      </c>
      <c r="T2553" s="12">
        <f t="shared" si="159"/>
        <v>41809.648506944446</v>
      </c>
    </row>
    <row r="2554" spans="1:20" ht="48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>E2554/D2554</f>
        <v>0.17599999999999999</v>
      </c>
      <c r="P2554" s="7">
        <f>E2554/L2554</f>
        <v>44</v>
      </c>
      <c r="Q2554" t="str">
        <f t="shared" si="156"/>
        <v>theater</v>
      </c>
      <c r="R2554" t="str">
        <f t="shared" si="157"/>
        <v>plays</v>
      </c>
      <c r="S2554" s="12">
        <f t="shared" si="158"/>
        <v>41982.87364583333</v>
      </c>
      <c r="T2554" s="12">
        <f t="shared" si="159"/>
        <v>42012.87364583333</v>
      </c>
    </row>
    <row r="2555" spans="1:20" ht="48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>E2555/D2555</f>
        <v>0.17512820512820512</v>
      </c>
      <c r="P2555" s="7">
        <f>E2555/L2555</f>
        <v>126.48148148148148</v>
      </c>
      <c r="Q2555" t="str">
        <f t="shared" si="156"/>
        <v>technology</v>
      </c>
      <c r="R2555" t="str">
        <f t="shared" si="157"/>
        <v>makerspaces</v>
      </c>
      <c r="S2555" s="12">
        <f t="shared" si="158"/>
        <v>41793.029432870368</v>
      </c>
      <c r="T2555" s="12">
        <f t="shared" si="159"/>
        <v>41823.029432870368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>E2556/D2556</f>
        <v>0.17380000000000001</v>
      </c>
      <c r="P2556" s="7">
        <f>E2556/L2556</f>
        <v>111.41025641025641</v>
      </c>
      <c r="Q2556" t="str">
        <f t="shared" si="156"/>
        <v>technology</v>
      </c>
      <c r="R2556" t="str">
        <f t="shared" si="157"/>
        <v>web</v>
      </c>
      <c r="S2556" s="12">
        <f t="shared" si="158"/>
        <v>42198.559479166666</v>
      </c>
      <c r="T2556" s="12">
        <f t="shared" si="159"/>
        <v>42231.556944444441</v>
      </c>
    </row>
    <row r="2557" spans="1:20" ht="48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>E2557/D2557</f>
        <v>0.17155555555555554</v>
      </c>
      <c r="P2557" s="7">
        <f>E2557/L2557</f>
        <v>110.28571428571429</v>
      </c>
      <c r="Q2557" t="str">
        <f t="shared" si="156"/>
        <v>technology</v>
      </c>
      <c r="R2557" t="str">
        <f t="shared" si="157"/>
        <v>wearables</v>
      </c>
      <c r="S2557" s="12">
        <f t="shared" si="158"/>
        <v>42182.008402777778</v>
      </c>
      <c r="T2557" s="12">
        <f t="shared" si="159"/>
        <v>42227.008402777778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>E2558/D2558</f>
        <v>0.17150000000000001</v>
      </c>
      <c r="P2558" s="7">
        <f>E2558/L2558</f>
        <v>40.833333333333336</v>
      </c>
      <c r="Q2558" t="str">
        <f t="shared" si="156"/>
        <v>theater</v>
      </c>
      <c r="R2558" t="str">
        <f t="shared" si="157"/>
        <v>spaces</v>
      </c>
      <c r="S2558" s="12">
        <f t="shared" si="158"/>
        <v>42629.503483796296</v>
      </c>
      <c r="T2558" s="12">
        <f t="shared" si="159"/>
        <v>42650.583333333328</v>
      </c>
    </row>
    <row r="2559" spans="1:20" ht="48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>E2559/D2559</f>
        <v>0.16966666666666666</v>
      </c>
      <c r="P2559" s="7">
        <f>E2559/L2559</f>
        <v>101.8</v>
      </c>
      <c r="Q2559" t="str">
        <f t="shared" si="156"/>
        <v>photography</v>
      </c>
      <c r="R2559" t="str">
        <f t="shared" si="157"/>
        <v>people</v>
      </c>
      <c r="S2559" s="12">
        <f t="shared" si="158"/>
        <v>42398.195972222224</v>
      </c>
      <c r="T2559" s="12">
        <f t="shared" si="159"/>
        <v>42413.195972222224</v>
      </c>
    </row>
    <row r="2560" spans="1:20" ht="48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>E2560/D2560</f>
        <v>0.16833333333333333</v>
      </c>
      <c r="P2560" s="7">
        <f>E2560/L2560</f>
        <v>16.833333333333332</v>
      </c>
      <c r="Q2560" t="str">
        <f t="shared" si="156"/>
        <v>food</v>
      </c>
      <c r="R2560" t="str">
        <f t="shared" si="157"/>
        <v>food trucks</v>
      </c>
      <c r="S2560" s="12">
        <f t="shared" si="158"/>
        <v>42399.882615740738</v>
      </c>
      <c r="T2560" s="12">
        <f t="shared" si="159"/>
        <v>42459.840949074074</v>
      </c>
    </row>
    <row r="2561" spans="1:20" ht="48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>E2561/D2561</f>
        <v>0.16826666666666668</v>
      </c>
      <c r="P2561" s="7">
        <f>E2561/L2561</f>
        <v>315.5</v>
      </c>
      <c r="Q2561" t="str">
        <f t="shared" si="156"/>
        <v>theater</v>
      </c>
      <c r="R2561" t="str">
        <f t="shared" si="157"/>
        <v>plays</v>
      </c>
      <c r="S2561" s="12">
        <f t="shared" si="158"/>
        <v>42171.758611111116</v>
      </c>
      <c r="T2561" s="12">
        <f t="shared" si="159"/>
        <v>42231.758611111116</v>
      </c>
    </row>
    <row r="2562" spans="1:20" ht="16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>E2562/D2562</f>
        <v>0.16769999999999999</v>
      </c>
      <c r="P2562" s="7">
        <f>E2562/L2562</f>
        <v>52.40625</v>
      </c>
      <c r="Q2562" t="str">
        <f t="shared" si="156"/>
        <v>technology</v>
      </c>
      <c r="R2562" t="str">
        <f t="shared" si="157"/>
        <v>wearables</v>
      </c>
      <c r="S2562" s="12">
        <f t="shared" si="158"/>
        <v>42611.933969907404</v>
      </c>
      <c r="T2562" s="12">
        <f t="shared" si="159"/>
        <v>42641.933969907404</v>
      </c>
    </row>
    <row r="2563" spans="1:20" ht="48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>E2563/D2563</f>
        <v>0.16734177215189874</v>
      </c>
      <c r="P2563" s="7">
        <f>E2563/L2563</f>
        <v>66.099999999999994</v>
      </c>
      <c r="Q2563" t="str">
        <f t="shared" ref="Q2563:Q2626" si="160">LEFT(N2563, SEARCH("/",N2563)-1)</f>
        <v>theater</v>
      </c>
      <c r="R2563" t="str">
        <f t="shared" ref="R2563:R2626" si="161">RIGHT(N2563,LEN(N2563)-SEARCH("/",N2563,1))</f>
        <v>spaces</v>
      </c>
      <c r="S2563" s="12">
        <f t="shared" ref="S2563:S2626" si="162">(((J2563/60)/60)/24)+DATE(1970,1,1)</f>
        <v>42464.958912037036</v>
      </c>
      <c r="T2563" s="12">
        <f t="shared" ref="T2563:T2626" si="163">(((I2563/60)/60)/24)+DATE(1970,1,1)</f>
        <v>42494.958912037036</v>
      </c>
    </row>
    <row r="2564" spans="1:20" ht="48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>E2564/D2564</f>
        <v>0.16666666666666666</v>
      </c>
      <c r="P2564" s="7">
        <f>E2564/L2564</f>
        <v>33.333333333333336</v>
      </c>
      <c r="Q2564" t="str">
        <f t="shared" si="160"/>
        <v>theater</v>
      </c>
      <c r="R2564" t="str">
        <f t="shared" si="161"/>
        <v>plays</v>
      </c>
      <c r="S2564" s="12">
        <f t="shared" si="162"/>
        <v>42057.190960648149</v>
      </c>
      <c r="T2564" s="12">
        <f t="shared" si="163"/>
        <v>42087.149293981478</v>
      </c>
    </row>
    <row r="2565" spans="1:20" ht="48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>E2565/D2565</f>
        <v>0.16566666666666666</v>
      </c>
      <c r="P2565" s="7">
        <f>E2565/L2565</f>
        <v>29.235294117647058</v>
      </c>
      <c r="Q2565" t="str">
        <f t="shared" si="160"/>
        <v>theater</v>
      </c>
      <c r="R2565" t="str">
        <f t="shared" si="161"/>
        <v>plays</v>
      </c>
      <c r="S2565" s="12">
        <f t="shared" si="162"/>
        <v>41950.26694444444</v>
      </c>
      <c r="T2565" s="12">
        <f t="shared" si="163"/>
        <v>41963.669444444444</v>
      </c>
    </row>
    <row r="2566" spans="1:20" ht="48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>E2566/D2566</f>
        <v>0.16514285714285715</v>
      </c>
      <c r="P2566" s="7">
        <f>E2566/L2566</f>
        <v>82.571428571428569</v>
      </c>
      <c r="Q2566" t="str">
        <f t="shared" si="160"/>
        <v>theater</v>
      </c>
      <c r="R2566" t="str">
        <f t="shared" si="161"/>
        <v>plays</v>
      </c>
      <c r="S2566" s="12">
        <f t="shared" si="162"/>
        <v>41842.828680555554</v>
      </c>
      <c r="T2566" s="12">
        <f t="shared" si="163"/>
        <v>41882.827650462961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>E2567/D2567</f>
        <v>0.16500000000000001</v>
      </c>
      <c r="P2567" s="7">
        <f>E2567/L2567</f>
        <v>27.5</v>
      </c>
      <c r="Q2567" t="str">
        <f t="shared" si="160"/>
        <v>theater</v>
      </c>
      <c r="R2567" t="str">
        <f t="shared" si="161"/>
        <v>plays</v>
      </c>
      <c r="S2567" s="12">
        <f t="shared" si="162"/>
        <v>42031.666898148149</v>
      </c>
      <c r="T2567" s="12">
        <f t="shared" si="163"/>
        <v>42064.125</v>
      </c>
    </row>
    <row r="2568" spans="1:20" ht="48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>E2568/D2568</f>
        <v>0.16420000000000001</v>
      </c>
      <c r="P2568" s="7">
        <f>E2568/L2568</f>
        <v>68.416666666666671</v>
      </c>
      <c r="Q2568" t="str">
        <f t="shared" si="160"/>
        <v>theater</v>
      </c>
      <c r="R2568" t="str">
        <f t="shared" si="161"/>
        <v>musical</v>
      </c>
      <c r="S2568" s="12">
        <f t="shared" si="162"/>
        <v>42409.241747685184</v>
      </c>
      <c r="T2568" s="12">
        <f t="shared" si="163"/>
        <v>42437.207638888889</v>
      </c>
    </row>
    <row r="2569" spans="1:20" ht="48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>E2569/D2569</f>
        <v>0.16376923076923078</v>
      </c>
      <c r="P2569" s="7">
        <f>E2569/L2569</f>
        <v>49.511627906976742</v>
      </c>
      <c r="Q2569" t="str">
        <f t="shared" si="160"/>
        <v>theater</v>
      </c>
      <c r="R2569" t="str">
        <f t="shared" si="161"/>
        <v>plays</v>
      </c>
      <c r="S2569" s="12">
        <f t="shared" si="162"/>
        <v>42265.817002314812</v>
      </c>
      <c r="T2569" s="12">
        <f t="shared" si="163"/>
        <v>42295.817002314812</v>
      </c>
    </row>
    <row r="2570" spans="1:20" ht="32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>E2570/D2570</f>
        <v>0.16254545454545455</v>
      </c>
      <c r="P2570" s="7">
        <f>E2570/L2570</f>
        <v>89.4</v>
      </c>
      <c r="Q2570" t="str">
        <f t="shared" si="160"/>
        <v>theater</v>
      </c>
      <c r="R2570" t="str">
        <f t="shared" si="161"/>
        <v>plays</v>
      </c>
      <c r="S2570" s="12">
        <f t="shared" si="162"/>
        <v>42103.884930555556</v>
      </c>
      <c r="T2570" s="12">
        <f t="shared" si="163"/>
        <v>42133.884930555556</v>
      </c>
    </row>
    <row r="2571" spans="1:20" ht="48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>E2571/D2571</f>
        <v>0.16250000000000001</v>
      </c>
      <c r="P2571" s="7">
        <f>E2571/L2571</f>
        <v>76.470588235294116</v>
      </c>
      <c r="Q2571" t="str">
        <f t="shared" si="160"/>
        <v>film &amp; video</v>
      </c>
      <c r="R2571" t="str">
        <f t="shared" si="161"/>
        <v>drama</v>
      </c>
      <c r="S2571" s="12">
        <f t="shared" si="162"/>
        <v>42248.632199074069</v>
      </c>
      <c r="T2571" s="12">
        <f t="shared" si="163"/>
        <v>42283.632199074069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>E2572/D2572</f>
        <v>0.16161904761904761</v>
      </c>
      <c r="P2572" s="7">
        <f>E2572/L2572</f>
        <v>188.55555555555554</v>
      </c>
      <c r="Q2572" t="str">
        <f t="shared" si="160"/>
        <v>theater</v>
      </c>
      <c r="R2572" t="str">
        <f t="shared" si="161"/>
        <v>plays</v>
      </c>
      <c r="S2572" s="12">
        <f t="shared" si="162"/>
        <v>42159.224432870367</v>
      </c>
      <c r="T2572" s="12">
        <f t="shared" si="163"/>
        <v>42204.224432870367</v>
      </c>
    </row>
    <row r="2573" spans="1:20" ht="48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>E2573/D2573</f>
        <v>0.16055</v>
      </c>
      <c r="P2573" s="7">
        <f>E2573/L2573</f>
        <v>214.06666666666666</v>
      </c>
      <c r="Q2573" t="str">
        <f t="shared" si="160"/>
        <v>technology</v>
      </c>
      <c r="R2573" t="str">
        <f t="shared" si="161"/>
        <v>wearables</v>
      </c>
      <c r="S2573" s="12">
        <f t="shared" si="162"/>
        <v>42780.709039351852</v>
      </c>
      <c r="T2573" s="12">
        <f t="shared" si="163"/>
        <v>42810.667372685188</v>
      </c>
    </row>
    <row r="2574" spans="1:20" ht="32" x14ac:dyDescent="0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>E2574/D2574</f>
        <v>0.16</v>
      </c>
      <c r="P2574" s="7">
        <f>E2574/L2574</f>
        <v>160</v>
      </c>
      <c r="Q2574" t="str">
        <f t="shared" si="160"/>
        <v>film &amp; video</v>
      </c>
      <c r="R2574" t="str">
        <f t="shared" si="161"/>
        <v>drama</v>
      </c>
      <c r="S2574" s="12">
        <f t="shared" si="162"/>
        <v>42182.234456018516</v>
      </c>
      <c r="T2574" s="12">
        <f t="shared" si="163"/>
        <v>42206.290972222225</v>
      </c>
    </row>
    <row r="2575" spans="1:20" ht="48" x14ac:dyDescent="0.2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>E2575/D2575</f>
        <v>0.16</v>
      </c>
      <c r="P2575" s="7">
        <f>E2575/L2575</f>
        <v>66.666666666666671</v>
      </c>
      <c r="Q2575" t="str">
        <f t="shared" si="160"/>
        <v>theater</v>
      </c>
      <c r="R2575" t="str">
        <f t="shared" si="161"/>
        <v>plays</v>
      </c>
      <c r="S2575" s="12">
        <f t="shared" si="162"/>
        <v>42374.655081018514</v>
      </c>
      <c r="T2575" s="12">
        <f t="shared" si="163"/>
        <v>42403.784027777772</v>
      </c>
    </row>
    <row r="2576" spans="1:20" ht="48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>E2576/D2576</f>
        <v>0.15920000000000001</v>
      </c>
      <c r="P2576" s="7">
        <f>E2576/L2576</f>
        <v>88.444444444444443</v>
      </c>
      <c r="Q2576" t="str">
        <f t="shared" si="160"/>
        <v>theater</v>
      </c>
      <c r="R2576" t="str">
        <f t="shared" si="161"/>
        <v>spaces</v>
      </c>
      <c r="S2576" s="12">
        <f t="shared" si="162"/>
        <v>42566.948414351849</v>
      </c>
      <c r="T2576" s="12">
        <f t="shared" si="163"/>
        <v>42596.948414351849</v>
      </c>
    </row>
    <row r="2577" spans="1:20" ht="48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>E2577/D2577</f>
        <v>0.15770000000000001</v>
      </c>
      <c r="P2577" s="7">
        <f>E2577/L2577</f>
        <v>49.28125</v>
      </c>
      <c r="Q2577" t="str">
        <f t="shared" si="160"/>
        <v>theater</v>
      </c>
      <c r="R2577" t="str">
        <f t="shared" si="161"/>
        <v>plays</v>
      </c>
      <c r="S2577" s="12">
        <f t="shared" si="162"/>
        <v>42016.120613425926</v>
      </c>
      <c r="T2577" s="12">
        <f t="shared" si="163"/>
        <v>42046.120613425926</v>
      </c>
    </row>
    <row r="2578" spans="1:20" ht="48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>E2578/D2578</f>
        <v>0.15742857142857142</v>
      </c>
      <c r="P2578" s="7">
        <f>E2578/L2578</f>
        <v>91.833333333333329</v>
      </c>
      <c r="Q2578" t="str">
        <f t="shared" si="160"/>
        <v>theater</v>
      </c>
      <c r="R2578" t="str">
        <f t="shared" si="161"/>
        <v>plays</v>
      </c>
      <c r="S2578" s="12">
        <f t="shared" si="162"/>
        <v>42538.968310185184</v>
      </c>
      <c r="T2578" s="12">
        <f t="shared" si="163"/>
        <v>42568.029861111107</v>
      </c>
    </row>
    <row r="2579" spans="1:20" ht="48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>E2579/D2579</f>
        <v>0.15737410071942445</v>
      </c>
      <c r="P2579" s="7">
        <f>E2579/L2579</f>
        <v>29.166666666666668</v>
      </c>
      <c r="Q2579" t="str">
        <f t="shared" si="160"/>
        <v>theater</v>
      </c>
      <c r="R2579" t="str">
        <f t="shared" si="161"/>
        <v>plays</v>
      </c>
      <c r="S2579" s="12">
        <f t="shared" si="162"/>
        <v>42041.581307870365</v>
      </c>
      <c r="T2579" s="12">
        <f t="shared" si="163"/>
        <v>42071.539641203708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>E2580/D2580</f>
        <v>0.15731707317073171</v>
      </c>
      <c r="P2580" s="7">
        <f>E2580/L2580</f>
        <v>53.75</v>
      </c>
      <c r="Q2580" t="str">
        <f t="shared" si="160"/>
        <v>theater</v>
      </c>
      <c r="R2580" t="str">
        <f t="shared" si="161"/>
        <v>plays</v>
      </c>
      <c r="S2580" s="12">
        <f t="shared" si="162"/>
        <v>42803.579224537039</v>
      </c>
      <c r="T2580" s="12">
        <f t="shared" si="163"/>
        <v>42833.537557870368</v>
      </c>
    </row>
    <row r="2581" spans="1:20" ht="32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>E2581/D2581</f>
        <v>0.156</v>
      </c>
      <c r="P2581" s="7">
        <f>E2581/L2581</f>
        <v>45.157894736842103</v>
      </c>
      <c r="Q2581" t="str">
        <f t="shared" si="160"/>
        <v>photography</v>
      </c>
      <c r="R2581" t="str">
        <f t="shared" si="161"/>
        <v>photobooks</v>
      </c>
      <c r="S2581" s="12">
        <f t="shared" si="162"/>
        <v>41766.718009259261</v>
      </c>
      <c r="T2581" s="12">
        <f t="shared" si="163"/>
        <v>41826.718009259261</v>
      </c>
    </row>
    <row r="2582" spans="1:20" ht="48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>E2582/D2582</f>
        <v>0.15535714285714286</v>
      </c>
      <c r="P2582" s="7">
        <f>E2582/L2582</f>
        <v>43.5</v>
      </c>
      <c r="Q2582" t="str">
        <f t="shared" si="160"/>
        <v>film &amp; video</v>
      </c>
      <c r="R2582" t="str">
        <f t="shared" si="161"/>
        <v>drama</v>
      </c>
      <c r="S2582" s="12">
        <f t="shared" si="162"/>
        <v>41835.126805555556</v>
      </c>
      <c r="T2582" s="12">
        <f t="shared" si="163"/>
        <v>41867.987500000003</v>
      </c>
    </row>
    <row r="2583" spans="1:20" ht="32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>E2583/D2583</f>
        <v>0.155</v>
      </c>
      <c r="P2583" s="7">
        <f>E2583/L2583</f>
        <v>129.16666666666666</v>
      </c>
      <c r="Q2583" t="str">
        <f t="shared" si="160"/>
        <v>technology</v>
      </c>
      <c r="R2583" t="str">
        <f t="shared" si="161"/>
        <v>wearables</v>
      </c>
      <c r="S2583" s="12">
        <f t="shared" si="162"/>
        <v>42556.667245370365</v>
      </c>
      <c r="T2583" s="12">
        <f t="shared" si="163"/>
        <v>42601.667245370365</v>
      </c>
    </row>
    <row r="2584" spans="1:20" ht="48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>E2584/D2584</f>
        <v>0.15491428571428573</v>
      </c>
      <c r="P2584" s="7">
        <f>E2584/L2584</f>
        <v>71.34210526315789</v>
      </c>
      <c r="Q2584" t="str">
        <f t="shared" si="160"/>
        <v>photography</v>
      </c>
      <c r="R2584" t="str">
        <f t="shared" si="161"/>
        <v>photobooks</v>
      </c>
      <c r="S2584" s="12">
        <f t="shared" si="162"/>
        <v>42388.575104166666</v>
      </c>
      <c r="T2584" s="12">
        <f t="shared" si="163"/>
        <v>42421.575104166666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>E2585/D2585</f>
        <v>0.15485964912280703</v>
      </c>
      <c r="P2585" s="7">
        <f>E2585/L2585</f>
        <v>93.90425531914893</v>
      </c>
      <c r="Q2585" t="str">
        <f t="shared" si="160"/>
        <v>technology</v>
      </c>
      <c r="R2585" t="str">
        <f t="shared" si="161"/>
        <v>wearables</v>
      </c>
      <c r="S2585" s="12">
        <f t="shared" si="162"/>
        <v>42556.695706018523</v>
      </c>
      <c r="T2585" s="12">
        <f t="shared" si="163"/>
        <v>42616.695706018523</v>
      </c>
    </row>
    <row r="2586" spans="1:20" ht="32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>E2586/D2586</f>
        <v>0.15411764705882353</v>
      </c>
      <c r="P2586" s="7">
        <f>E2586/L2586</f>
        <v>32.75</v>
      </c>
      <c r="Q2586" t="str">
        <f t="shared" si="160"/>
        <v>theater</v>
      </c>
      <c r="R2586" t="str">
        <f t="shared" si="161"/>
        <v>plays</v>
      </c>
      <c r="S2586" s="12">
        <f t="shared" si="162"/>
        <v>41968.677465277782</v>
      </c>
      <c r="T2586" s="12">
        <f t="shared" si="163"/>
        <v>42028.5</v>
      </c>
    </row>
    <row r="2587" spans="1:20" ht="48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>E2587/D2587</f>
        <v>0.15390000000000001</v>
      </c>
      <c r="P2587" s="7">
        <f>E2587/L2587</f>
        <v>530.68965517241384</v>
      </c>
      <c r="Q2587" t="str">
        <f t="shared" si="160"/>
        <v>technology</v>
      </c>
      <c r="R2587" t="str">
        <f t="shared" si="161"/>
        <v>wearables</v>
      </c>
      <c r="S2587" s="12">
        <f t="shared" si="162"/>
        <v>41866.931076388886</v>
      </c>
      <c r="T2587" s="12">
        <f t="shared" si="163"/>
        <v>41900.083333333336</v>
      </c>
    </row>
    <row r="2588" spans="1:20" ht="48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>E2588/D2588</f>
        <v>0.15329999999999999</v>
      </c>
      <c r="P2588" s="7">
        <f>E2588/L2588</f>
        <v>63.875</v>
      </c>
      <c r="Q2588" t="str">
        <f t="shared" si="160"/>
        <v>photography</v>
      </c>
      <c r="R2588" t="str">
        <f t="shared" si="161"/>
        <v>photobooks</v>
      </c>
      <c r="S2588" s="12">
        <f t="shared" si="162"/>
        <v>42068.65552083333</v>
      </c>
      <c r="T2588" s="12">
        <f t="shared" si="163"/>
        <v>42098.613854166666</v>
      </c>
    </row>
    <row r="2589" spans="1:20" ht="48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>E2589/D2589</f>
        <v>0.15325</v>
      </c>
      <c r="P2589" s="7">
        <f>E2589/L2589</f>
        <v>45.407407407407405</v>
      </c>
      <c r="Q2589" t="str">
        <f t="shared" si="160"/>
        <v>technology</v>
      </c>
      <c r="R2589" t="str">
        <f t="shared" si="161"/>
        <v>wearables</v>
      </c>
      <c r="S2589" s="12">
        <f t="shared" si="162"/>
        <v>41985.043657407412</v>
      </c>
      <c r="T2589" s="12">
        <f t="shared" si="163"/>
        <v>42015.043657407412</v>
      </c>
    </row>
    <row r="2590" spans="1:20" ht="32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>E2590/D2590</f>
        <v>0.153</v>
      </c>
      <c r="P2590" s="7">
        <f>E2590/L2590</f>
        <v>38.25</v>
      </c>
      <c r="Q2590" t="str">
        <f t="shared" si="160"/>
        <v>theater</v>
      </c>
      <c r="R2590" t="str">
        <f t="shared" si="161"/>
        <v>plays</v>
      </c>
      <c r="S2590" s="12">
        <f t="shared" si="162"/>
        <v>41906.819513888891</v>
      </c>
      <c r="T2590" s="12">
        <f t="shared" si="163"/>
        <v>41938.838888888888</v>
      </c>
    </row>
    <row r="2591" spans="1:20" ht="48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>E2591/D2591</f>
        <v>0.15266666666666667</v>
      </c>
      <c r="P2591" s="7">
        <f>E2591/L2591</f>
        <v>57.25</v>
      </c>
      <c r="Q2591" t="str">
        <f t="shared" si="160"/>
        <v>theater</v>
      </c>
      <c r="R2591" t="str">
        <f t="shared" si="161"/>
        <v>plays</v>
      </c>
      <c r="S2591" s="12">
        <f t="shared" si="162"/>
        <v>41786.959745370368</v>
      </c>
      <c r="T2591" s="12">
        <f t="shared" si="163"/>
        <v>41816.959745370368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>E2592/D2592</f>
        <v>0.15225</v>
      </c>
      <c r="P2592" s="7">
        <f>E2592/L2592</f>
        <v>140.53846153846155</v>
      </c>
      <c r="Q2592" t="str">
        <f t="shared" si="160"/>
        <v>theater</v>
      </c>
      <c r="R2592" t="str">
        <f t="shared" si="161"/>
        <v>spaces</v>
      </c>
      <c r="S2592" s="12">
        <f t="shared" si="162"/>
        <v>41902.622395833336</v>
      </c>
      <c r="T2592" s="12">
        <f t="shared" si="163"/>
        <v>41932.622395833336</v>
      </c>
    </row>
    <row r="2593" spans="1:20" ht="48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>E2593/D2593</f>
        <v>0.15214285714285714</v>
      </c>
      <c r="P2593" s="7">
        <f>E2593/L2593</f>
        <v>163.84615384615384</v>
      </c>
      <c r="Q2593" t="str">
        <f t="shared" si="160"/>
        <v>film &amp; video</v>
      </c>
      <c r="R2593" t="str">
        <f t="shared" si="161"/>
        <v>drama</v>
      </c>
      <c r="S2593" s="12">
        <f t="shared" si="162"/>
        <v>41978.197199074071</v>
      </c>
      <c r="T2593" s="12">
        <f t="shared" si="163"/>
        <v>42008.197199074071</v>
      </c>
    </row>
    <row r="2594" spans="1:20" ht="48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>E2594/D2594</f>
        <v>0.15103448275862069</v>
      </c>
      <c r="P2594" s="7">
        <f>E2594/L2594</f>
        <v>97.333333333333329</v>
      </c>
      <c r="Q2594" t="str">
        <f t="shared" si="160"/>
        <v>technology</v>
      </c>
      <c r="R2594" t="str">
        <f t="shared" si="161"/>
        <v>wearables</v>
      </c>
      <c r="S2594" s="12">
        <f t="shared" si="162"/>
        <v>41816.812094907407</v>
      </c>
      <c r="T2594" s="12">
        <f t="shared" si="163"/>
        <v>41831.666666666664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>E2595/D2595</f>
        <v>0.15060000000000001</v>
      </c>
      <c r="P2595" s="7">
        <f>E2595/L2595</f>
        <v>30.12</v>
      </c>
      <c r="Q2595" t="str">
        <f t="shared" si="160"/>
        <v>theater</v>
      </c>
      <c r="R2595" t="str">
        <f t="shared" si="161"/>
        <v>spaces</v>
      </c>
      <c r="S2595" s="12">
        <f t="shared" si="162"/>
        <v>42226.651886574073</v>
      </c>
      <c r="T2595" s="12">
        <f t="shared" si="163"/>
        <v>42286.651886574073</v>
      </c>
    </row>
    <row r="2596" spans="1:20" ht="48" x14ac:dyDescent="0.2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>E2596/D2596</f>
        <v>0.15</v>
      </c>
      <c r="P2596" s="7">
        <f>E2596/L2596</f>
        <v>83.333333333333329</v>
      </c>
      <c r="Q2596" t="str">
        <f t="shared" si="160"/>
        <v>theater</v>
      </c>
      <c r="R2596" t="str">
        <f t="shared" si="161"/>
        <v>plays</v>
      </c>
      <c r="S2596" s="12">
        <f t="shared" si="162"/>
        <v>41746.189409722225</v>
      </c>
      <c r="T2596" s="12">
        <f t="shared" si="163"/>
        <v>41776.189409722225</v>
      </c>
    </row>
    <row r="2597" spans="1:20" ht="48" x14ac:dyDescent="0.2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>E2597/D2597</f>
        <v>0.15</v>
      </c>
      <c r="P2597" s="7">
        <f>E2597/L2597</f>
        <v>150</v>
      </c>
      <c r="Q2597" t="str">
        <f t="shared" si="160"/>
        <v>theater</v>
      </c>
      <c r="R2597" t="str">
        <f t="shared" si="161"/>
        <v>musical</v>
      </c>
      <c r="S2597" s="12">
        <f t="shared" si="162"/>
        <v>41793.17219907407</v>
      </c>
      <c r="T2597" s="12">
        <f t="shared" si="163"/>
        <v>41823.17219907407</v>
      </c>
    </row>
    <row r="2598" spans="1:20" ht="48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>E2598/D2598</f>
        <v>0.14993333333333334</v>
      </c>
      <c r="P2598" s="7">
        <f>E2598/L2598</f>
        <v>80.321428571428569</v>
      </c>
      <c r="Q2598" t="str">
        <f t="shared" si="160"/>
        <v>technology</v>
      </c>
      <c r="R2598" t="str">
        <f t="shared" si="161"/>
        <v>wearables</v>
      </c>
      <c r="S2598" s="12">
        <f t="shared" si="162"/>
        <v>42734.787986111114</v>
      </c>
      <c r="T2598" s="12">
        <f t="shared" si="163"/>
        <v>42794.787986111114</v>
      </c>
    </row>
    <row r="2599" spans="1:20" ht="48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>E2599/D2599</f>
        <v>0.14860000000000001</v>
      </c>
      <c r="P2599" s="7">
        <f>E2599/L2599</f>
        <v>47.935483870967744</v>
      </c>
      <c r="Q2599" t="str">
        <f t="shared" si="160"/>
        <v>technology</v>
      </c>
      <c r="R2599" t="str">
        <f t="shared" si="161"/>
        <v>wearables</v>
      </c>
      <c r="S2599" s="12">
        <f t="shared" si="162"/>
        <v>41928.904189814813</v>
      </c>
      <c r="T2599" s="12">
        <f t="shared" si="163"/>
        <v>41973.945856481485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>E2600/D2600</f>
        <v>0.14849999999999999</v>
      </c>
      <c r="P2600" s="7">
        <f>E2600/L2600</f>
        <v>34.269230769230766</v>
      </c>
      <c r="Q2600" t="str">
        <f t="shared" si="160"/>
        <v>technology</v>
      </c>
      <c r="R2600" t="str">
        <f t="shared" si="161"/>
        <v>wearables</v>
      </c>
      <c r="S2600" s="12">
        <f t="shared" si="162"/>
        <v>41975.930601851855</v>
      </c>
      <c r="T2600" s="12">
        <f t="shared" si="163"/>
        <v>42005.290972222225</v>
      </c>
    </row>
    <row r="2601" spans="1:20" ht="48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>E2601/D2601</f>
        <v>0.14825133372851215</v>
      </c>
      <c r="P2601" s="7">
        <f>E2601/L2601</f>
        <v>69.472222222222229</v>
      </c>
      <c r="Q2601" t="str">
        <f t="shared" si="160"/>
        <v>food</v>
      </c>
      <c r="R2601" t="str">
        <f t="shared" si="161"/>
        <v>food trucks</v>
      </c>
      <c r="S2601" s="12">
        <f t="shared" si="162"/>
        <v>41893.028877314813</v>
      </c>
      <c r="T2601" s="12">
        <f t="shared" si="163"/>
        <v>41953.070543981477</v>
      </c>
    </row>
    <row r="2602" spans="1:20" ht="48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>E2602/D2602</f>
        <v>0.14799999999999999</v>
      </c>
      <c r="P2602" s="7">
        <f>E2602/L2602</f>
        <v>59.2</v>
      </c>
      <c r="Q2602" t="str">
        <f t="shared" si="160"/>
        <v>technology</v>
      </c>
      <c r="R2602" t="str">
        <f t="shared" si="161"/>
        <v>wearables</v>
      </c>
      <c r="S2602" s="12">
        <f t="shared" si="162"/>
        <v>42619.635787037041</v>
      </c>
      <c r="T2602" s="12">
        <f t="shared" si="163"/>
        <v>42649.635787037041</v>
      </c>
    </row>
    <row r="2603" spans="1:20" ht="48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>E2603/D2603</f>
        <v>0.14680000000000001</v>
      </c>
      <c r="P2603" s="7">
        <f>E2603/L2603</f>
        <v>367</v>
      </c>
      <c r="Q2603" t="str">
        <f t="shared" si="160"/>
        <v>technology</v>
      </c>
      <c r="R2603" t="str">
        <f t="shared" si="161"/>
        <v>web</v>
      </c>
      <c r="S2603" s="12">
        <f t="shared" si="162"/>
        <v>42159.649583333332</v>
      </c>
      <c r="T2603" s="12">
        <f t="shared" si="163"/>
        <v>42219.649583333332</v>
      </c>
    </row>
    <row r="2604" spans="1:20" ht="32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>E2604/D2604</f>
        <v>0.14536842105263159</v>
      </c>
      <c r="P2604" s="7">
        <f>E2604/L2604</f>
        <v>46.033333333333331</v>
      </c>
      <c r="Q2604" t="str">
        <f t="shared" si="160"/>
        <v>music</v>
      </c>
      <c r="R2604" t="str">
        <f t="shared" si="161"/>
        <v>jazz</v>
      </c>
      <c r="S2604" s="12">
        <f t="shared" si="162"/>
        <v>41310.969270833331</v>
      </c>
      <c r="T2604" s="12">
        <f t="shared" si="163"/>
        <v>41355.927604166667</v>
      </c>
    </row>
    <row r="2605" spans="1:20" ht="48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>E2605/D2605</f>
        <v>0.14380000000000001</v>
      </c>
      <c r="P2605" s="7">
        <f>E2605/L2605</f>
        <v>110.61538461538461</v>
      </c>
      <c r="Q2605" t="str">
        <f t="shared" si="160"/>
        <v>games</v>
      </c>
      <c r="R2605" t="str">
        <f t="shared" si="161"/>
        <v>mobile games</v>
      </c>
      <c r="S2605" s="12">
        <f t="shared" si="162"/>
        <v>42706.115405092598</v>
      </c>
      <c r="T2605" s="12">
        <f t="shared" si="163"/>
        <v>42736.115405092598</v>
      </c>
    </row>
    <row r="2606" spans="1:20" ht="48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>E2606/D2606</f>
        <v>0.14314285714285716</v>
      </c>
      <c r="P2606" s="7">
        <f>E2606/L2606</f>
        <v>29.470588235294116</v>
      </c>
      <c r="Q2606" t="str">
        <f t="shared" si="160"/>
        <v>publishing</v>
      </c>
      <c r="R2606" t="str">
        <f t="shared" si="161"/>
        <v>children's books</v>
      </c>
      <c r="S2606" s="12">
        <f t="shared" si="162"/>
        <v>40967.614849537036</v>
      </c>
      <c r="T2606" s="12">
        <f t="shared" si="163"/>
        <v>40997.573182870372</v>
      </c>
    </row>
    <row r="2607" spans="1:20" ht="48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>E2607/D2607</f>
        <v>0.14249999999999999</v>
      </c>
      <c r="P2607" s="7">
        <f>E2607/L2607</f>
        <v>43.846153846153847</v>
      </c>
      <c r="Q2607" t="str">
        <f t="shared" si="160"/>
        <v>publishing</v>
      </c>
      <c r="R2607" t="str">
        <f t="shared" si="161"/>
        <v>children's books</v>
      </c>
      <c r="S2607" s="12">
        <f t="shared" si="162"/>
        <v>41311.126481481479</v>
      </c>
      <c r="T2607" s="12">
        <f t="shared" si="163"/>
        <v>41341.126481481479</v>
      </c>
    </row>
    <row r="2608" spans="1:20" ht="48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>E2608/D2608</f>
        <v>0.14249999999999999</v>
      </c>
      <c r="P2608" s="7">
        <f>E2608/L2608</f>
        <v>71.25</v>
      </c>
      <c r="Q2608" t="str">
        <f t="shared" si="160"/>
        <v>theater</v>
      </c>
      <c r="R2608" t="str">
        <f t="shared" si="161"/>
        <v>plays</v>
      </c>
      <c r="S2608" s="12">
        <f t="shared" si="162"/>
        <v>42414.235879629632</v>
      </c>
      <c r="T2608" s="12">
        <f t="shared" si="163"/>
        <v>42474.194212962961</v>
      </c>
    </row>
    <row r="2609" spans="1:20" ht="32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>E2609/D2609</f>
        <v>0.14182977777777778</v>
      </c>
      <c r="P2609" s="7">
        <f>E2609/L2609</f>
        <v>43.41727891156463</v>
      </c>
      <c r="Q2609" t="str">
        <f t="shared" si="160"/>
        <v>games</v>
      </c>
      <c r="R2609" t="str">
        <f t="shared" si="161"/>
        <v>video games</v>
      </c>
      <c r="S2609" s="12">
        <f t="shared" si="162"/>
        <v>41723.799386574072</v>
      </c>
      <c r="T2609" s="12">
        <f t="shared" si="163"/>
        <v>41753.799386574072</v>
      </c>
    </row>
    <row r="2610" spans="1:20" ht="48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>E2610/D2610</f>
        <v>0.14111428571428572</v>
      </c>
      <c r="P2610" s="7">
        <f>E2610/L2610</f>
        <v>129.97368421052633</v>
      </c>
      <c r="Q2610" t="str">
        <f t="shared" si="160"/>
        <v>technology</v>
      </c>
      <c r="R2610" t="str">
        <f t="shared" si="161"/>
        <v>gadgets</v>
      </c>
      <c r="S2610" s="12">
        <f t="shared" si="162"/>
        <v>41905.429155092592</v>
      </c>
      <c r="T2610" s="12">
        <f t="shared" si="163"/>
        <v>41935.429155092592</v>
      </c>
    </row>
    <row r="2611" spans="1:20" ht="48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>E2611/D2611</f>
        <v>0.14099999999999999</v>
      </c>
      <c r="P2611" s="7">
        <f>E2611/L2611</f>
        <v>20.142857142857142</v>
      </c>
      <c r="Q2611" t="str">
        <f t="shared" si="160"/>
        <v>theater</v>
      </c>
      <c r="R2611" t="str">
        <f t="shared" si="161"/>
        <v>spaces</v>
      </c>
      <c r="S2611" s="12">
        <f t="shared" si="162"/>
        <v>41957.833726851852</v>
      </c>
      <c r="T2611" s="12">
        <f t="shared" si="163"/>
        <v>41987.833726851852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>E2612/D2612</f>
        <v>0.14091666666666666</v>
      </c>
      <c r="P2612" s="7">
        <f>E2612/L2612</f>
        <v>44.5</v>
      </c>
      <c r="Q2612" t="str">
        <f t="shared" si="160"/>
        <v>music</v>
      </c>
      <c r="R2612" t="str">
        <f t="shared" si="161"/>
        <v>world music</v>
      </c>
      <c r="S2612" s="12">
        <f t="shared" si="162"/>
        <v>40671.879293981481</v>
      </c>
      <c r="T2612" s="12">
        <f t="shared" si="163"/>
        <v>40732.875</v>
      </c>
    </row>
    <row r="2613" spans="1:20" ht="48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>E2613/D2613</f>
        <v>0.14083333333333334</v>
      </c>
      <c r="P2613" s="7">
        <f>E2613/L2613</f>
        <v>10.5625</v>
      </c>
      <c r="Q2613" t="str">
        <f t="shared" si="160"/>
        <v>games</v>
      </c>
      <c r="R2613" t="str">
        <f t="shared" si="161"/>
        <v>video games</v>
      </c>
      <c r="S2613" s="12">
        <f t="shared" si="162"/>
        <v>42396.973807870367</v>
      </c>
      <c r="T2613" s="12">
        <f t="shared" si="163"/>
        <v>42411.973807870367</v>
      </c>
    </row>
    <row r="2614" spans="1:20" ht="48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>E2614/D2614</f>
        <v>0.14058171745152354</v>
      </c>
      <c r="P2614" s="7">
        <f>E2614/L2614</f>
        <v>78.07692307692308</v>
      </c>
      <c r="Q2614" t="str">
        <f t="shared" si="160"/>
        <v>theater</v>
      </c>
      <c r="R2614" t="str">
        <f t="shared" si="161"/>
        <v>plays</v>
      </c>
      <c r="S2614" s="12">
        <f t="shared" si="162"/>
        <v>42354.131643518514</v>
      </c>
      <c r="T2614" s="12">
        <f t="shared" si="163"/>
        <v>42384.131643518514</v>
      </c>
    </row>
    <row r="2615" spans="1:20" ht="48" x14ac:dyDescent="0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>E2615/D2615</f>
        <v>0.14000000000000001</v>
      </c>
      <c r="P2615" s="7">
        <f>E2615/L2615</f>
        <v>11.666666666666666</v>
      </c>
      <c r="Q2615" t="str">
        <f t="shared" si="160"/>
        <v>film &amp; video</v>
      </c>
      <c r="R2615" t="str">
        <f t="shared" si="161"/>
        <v>science fiction</v>
      </c>
      <c r="S2615" s="12">
        <f t="shared" si="162"/>
        <v>42709.993981481486</v>
      </c>
      <c r="T2615" s="12">
        <f t="shared" si="163"/>
        <v>42769.993981481486</v>
      </c>
    </row>
    <row r="2616" spans="1:20" ht="48" x14ac:dyDescent="0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>E2616/D2616</f>
        <v>0.14000000000000001</v>
      </c>
      <c r="P2616" s="7">
        <f>E2616/L2616</f>
        <v>10</v>
      </c>
      <c r="Q2616" t="str">
        <f t="shared" si="160"/>
        <v>theater</v>
      </c>
      <c r="R2616" t="str">
        <f t="shared" si="161"/>
        <v>plays</v>
      </c>
      <c r="S2616" s="12">
        <f t="shared" si="162"/>
        <v>41869.872685185182</v>
      </c>
      <c r="T2616" s="12">
        <f t="shared" si="163"/>
        <v>41899.872685185182</v>
      </c>
    </row>
    <row r="2617" spans="1:20" ht="32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>E2617/D2617</f>
        <v>0.13924</v>
      </c>
      <c r="P2617" s="7">
        <f>E2617/L2617</f>
        <v>102.38235294117646</v>
      </c>
      <c r="Q2617" t="str">
        <f t="shared" si="160"/>
        <v>film &amp; video</v>
      </c>
      <c r="R2617" t="str">
        <f t="shared" si="161"/>
        <v>animation</v>
      </c>
      <c r="S2617" s="12">
        <f t="shared" si="162"/>
        <v>42552.653993055559</v>
      </c>
      <c r="T2617" s="12">
        <f t="shared" si="163"/>
        <v>42597.291666666672</v>
      </c>
    </row>
    <row r="2618" spans="1:20" ht="48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>E2618/D2618</f>
        <v>0.13900000000000001</v>
      </c>
      <c r="P2618" s="7">
        <f>E2618/L2618</f>
        <v>55.6</v>
      </c>
      <c r="Q2618" t="str">
        <f t="shared" si="160"/>
        <v>theater</v>
      </c>
      <c r="R2618" t="str">
        <f t="shared" si="161"/>
        <v>spaces</v>
      </c>
      <c r="S2618" s="12">
        <f t="shared" si="162"/>
        <v>42382.189710648148</v>
      </c>
      <c r="T2618" s="12">
        <f t="shared" si="163"/>
        <v>42412.189710648148</v>
      </c>
    </row>
    <row r="2619" spans="1:20" ht="48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>E2619/D2619</f>
        <v>0.13852941176470587</v>
      </c>
      <c r="P2619" s="7">
        <f>E2619/L2619</f>
        <v>63.648648648648646</v>
      </c>
      <c r="Q2619" t="str">
        <f t="shared" si="160"/>
        <v>photography</v>
      </c>
      <c r="R2619" t="str">
        <f t="shared" si="161"/>
        <v>photobooks</v>
      </c>
      <c r="S2619" s="12">
        <f t="shared" si="162"/>
        <v>42321.660509259258</v>
      </c>
      <c r="T2619" s="12">
        <f t="shared" si="163"/>
        <v>42353.506944444445</v>
      </c>
    </row>
    <row r="2620" spans="1:20" ht="48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>E2620/D2620</f>
        <v>0.13833333333333334</v>
      </c>
      <c r="P2620" s="7">
        <f>E2620/L2620</f>
        <v>51.875</v>
      </c>
      <c r="Q2620" t="str">
        <f t="shared" si="160"/>
        <v>film &amp; video</v>
      </c>
      <c r="R2620" t="str">
        <f t="shared" si="161"/>
        <v>animation</v>
      </c>
      <c r="S2620" s="12">
        <f t="shared" si="162"/>
        <v>42526.871331018512</v>
      </c>
      <c r="T2620" s="12">
        <f t="shared" si="163"/>
        <v>42556.871331018512</v>
      </c>
    </row>
    <row r="2621" spans="1:20" ht="48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>E2621/D2621</f>
        <v>0.13639999999999999</v>
      </c>
      <c r="P2621" s="7">
        <f>E2621/L2621</f>
        <v>155</v>
      </c>
      <c r="Q2621" t="str">
        <f t="shared" si="160"/>
        <v>publishing</v>
      </c>
      <c r="R2621" t="str">
        <f t="shared" si="161"/>
        <v>art books</v>
      </c>
      <c r="S2621" s="12">
        <f t="shared" si="162"/>
        <v>41962.062326388885</v>
      </c>
      <c r="T2621" s="12">
        <f t="shared" si="163"/>
        <v>41997.062326388885</v>
      </c>
    </row>
    <row r="2622" spans="1:20" ht="48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>E2622/D2622</f>
        <v>0.136375</v>
      </c>
      <c r="P2622" s="7">
        <f>E2622/L2622</f>
        <v>58.972972972972975</v>
      </c>
      <c r="Q2622" t="str">
        <f t="shared" si="160"/>
        <v>photography</v>
      </c>
      <c r="R2622" t="str">
        <f t="shared" si="161"/>
        <v>photobooks</v>
      </c>
      <c r="S2622" s="12">
        <f t="shared" si="162"/>
        <v>42344.32677083333</v>
      </c>
      <c r="T2622" s="12">
        <f t="shared" si="163"/>
        <v>42404.32677083333</v>
      </c>
    </row>
    <row r="2623" spans="1:20" ht="48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>E2623/D2623</f>
        <v>0.135625</v>
      </c>
      <c r="P2623" s="7">
        <f>E2623/L2623</f>
        <v>65.099999999999994</v>
      </c>
      <c r="Q2623" t="str">
        <f t="shared" si="160"/>
        <v>photography</v>
      </c>
      <c r="R2623" t="str">
        <f t="shared" si="161"/>
        <v>photobooks</v>
      </c>
      <c r="S2623" s="12">
        <f t="shared" si="162"/>
        <v>42025.357094907406</v>
      </c>
      <c r="T2623" s="12">
        <f t="shared" si="163"/>
        <v>42055.357094907406</v>
      </c>
    </row>
    <row r="2624" spans="1:20" ht="48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>E2624/D2624</f>
        <v>0.13466666666666666</v>
      </c>
      <c r="P2624" s="7">
        <f>E2624/L2624</f>
        <v>14.428571428571429</v>
      </c>
      <c r="Q2624" t="str">
        <f t="shared" si="160"/>
        <v>photography</v>
      </c>
      <c r="R2624" t="str">
        <f t="shared" si="161"/>
        <v>nature</v>
      </c>
      <c r="S2624" s="12">
        <f t="shared" si="162"/>
        <v>42472.449467592596</v>
      </c>
      <c r="T2624" s="12">
        <f t="shared" si="163"/>
        <v>42502.449467592596</v>
      </c>
    </row>
    <row r="2625" spans="1:20" ht="48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>E2625/D2625</f>
        <v>0.13433333333333333</v>
      </c>
      <c r="P2625" s="7">
        <f>E2625/L2625</f>
        <v>80.599999999999994</v>
      </c>
      <c r="Q2625" t="str">
        <f t="shared" si="160"/>
        <v>film &amp; video</v>
      </c>
      <c r="R2625" t="str">
        <f t="shared" si="161"/>
        <v>science fiction</v>
      </c>
      <c r="S2625" s="12">
        <f t="shared" si="162"/>
        <v>41788.381909722222</v>
      </c>
      <c r="T2625" s="12">
        <f t="shared" si="163"/>
        <v>41821.791666666664</v>
      </c>
    </row>
    <row r="2626" spans="1:20" ht="32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>E2626/D2626</f>
        <v>0.13333333333333333</v>
      </c>
      <c r="P2626" s="7">
        <f>E2626/L2626</f>
        <v>10</v>
      </c>
      <c r="Q2626" t="str">
        <f t="shared" si="160"/>
        <v>theater</v>
      </c>
      <c r="R2626" t="str">
        <f t="shared" si="161"/>
        <v>plays</v>
      </c>
      <c r="S2626" s="12">
        <f t="shared" si="162"/>
        <v>42122.693159722221</v>
      </c>
      <c r="T2626" s="12">
        <f t="shared" si="163"/>
        <v>42152.693159722221</v>
      </c>
    </row>
    <row r="2627" spans="1:20" ht="48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>E2627/D2627</f>
        <v>0.13325999999999999</v>
      </c>
      <c r="P2627" s="7">
        <f>E2627/L2627</f>
        <v>69.40625</v>
      </c>
      <c r="Q2627" t="str">
        <f t="shared" ref="Q2627:Q2690" si="164">LEFT(N2627, SEARCH("/",N2627)-1)</f>
        <v>technology</v>
      </c>
      <c r="R2627" t="str">
        <f t="shared" ref="R2627:R2690" si="165">RIGHT(N2627,LEN(N2627)-SEARCH("/",N2627,1))</f>
        <v>wearables</v>
      </c>
      <c r="S2627" s="12">
        <f t="shared" ref="S2627:S2690" si="166">(((J2627/60)/60)/24)+DATE(1970,1,1)</f>
        <v>42444.583912037036</v>
      </c>
      <c r="T2627" s="12">
        <f t="shared" ref="T2627:T2690" si="167">(((I2627/60)/60)/24)+DATE(1970,1,1)</f>
        <v>42478.583333333328</v>
      </c>
    </row>
    <row r="2628" spans="1:20" ht="48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>E2628/D2628</f>
        <v>0.13307692307692306</v>
      </c>
      <c r="P2628" s="7">
        <f>E2628/L2628</f>
        <v>37.608695652173914</v>
      </c>
      <c r="Q2628" t="str">
        <f t="shared" si="164"/>
        <v>photography</v>
      </c>
      <c r="R2628" t="str">
        <f t="shared" si="165"/>
        <v>photobooks</v>
      </c>
      <c r="S2628" s="12">
        <f t="shared" si="166"/>
        <v>42524.318703703699</v>
      </c>
      <c r="T2628" s="12">
        <f t="shared" si="167"/>
        <v>42554.318703703699</v>
      </c>
    </row>
    <row r="2629" spans="1:20" ht="48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>E2629/D2629</f>
        <v>0.13220000000000001</v>
      </c>
      <c r="P2629" s="7">
        <f>E2629/L2629</f>
        <v>161.21951219512195</v>
      </c>
      <c r="Q2629" t="str">
        <f t="shared" si="164"/>
        <v>technology</v>
      </c>
      <c r="R2629" t="str">
        <f t="shared" si="165"/>
        <v>wearables</v>
      </c>
      <c r="S2629" s="12">
        <f t="shared" si="166"/>
        <v>41773.294560185182</v>
      </c>
      <c r="T2629" s="12">
        <f t="shared" si="167"/>
        <v>41813.294560185182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>E2630/D2630</f>
        <v>0.1313</v>
      </c>
      <c r="P2630" s="7">
        <f>E2630/L2630</f>
        <v>65</v>
      </c>
      <c r="Q2630" t="str">
        <f t="shared" si="164"/>
        <v>technology</v>
      </c>
      <c r="R2630" t="str">
        <f t="shared" si="165"/>
        <v>wearables</v>
      </c>
      <c r="S2630" s="12">
        <f t="shared" si="166"/>
        <v>42510.604699074072</v>
      </c>
      <c r="T2630" s="12">
        <f t="shared" si="167"/>
        <v>42540.604699074072</v>
      </c>
    </row>
    <row r="2631" spans="1:20" ht="48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>E2631/D2631</f>
        <v>0.13066666666666665</v>
      </c>
      <c r="P2631" s="7">
        <f>E2631/L2631</f>
        <v>57.647058823529413</v>
      </c>
      <c r="Q2631" t="str">
        <f t="shared" si="164"/>
        <v>theater</v>
      </c>
      <c r="R2631" t="str">
        <f t="shared" si="165"/>
        <v>musical</v>
      </c>
      <c r="S2631" s="12">
        <f t="shared" si="166"/>
        <v>41815.815046296295</v>
      </c>
      <c r="T2631" s="12">
        <f t="shared" si="167"/>
        <v>41850.958333333336</v>
      </c>
    </row>
    <row r="2632" spans="1:20" ht="48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>E2632/D2632</f>
        <v>0.13020000000000001</v>
      </c>
      <c r="P2632" s="7">
        <f>E2632/L2632</f>
        <v>93</v>
      </c>
      <c r="Q2632" t="str">
        <f t="shared" si="164"/>
        <v>theater</v>
      </c>
      <c r="R2632" t="str">
        <f t="shared" si="165"/>
        <v>plays</v>
      </c>
      <c r="S2632" s="12">
        <f t="shared" si="166"/>
        <v>42265.683182870373</v>
      </c>
      <c r="T2632" s="12">
        <f t="shared" si="167"/>
        <v>42293.207638888889</v>
      </c>
    </row>
    <row r="2633" spans="1:20" ht="48" x14ac:dyDescent="0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>E2633/D2633</f>
        <v>0.13</v>
      </c>
      <c r="P2633" s="7">
        <f>E2633/L2633</f>
        <v>65</v>
      </c>
      <c r="Q2633" t="str">
        <f t="shared" si="164"/>
        <v>film &amp; video</v>
      </c>
      <c r="R2633" t="str">
        <f t="shared" si="165"/>
        <v>drama</v>
      </c>
      <c r="S2633" s="12">
        <f t="shared" si="166"/>
        <v>42031.769884259258</v>
      </c>
      <c r="T2633" s="12">
        <f t="shared" si="167"/>
        <v>42090.110416666663</v>
      </c>
    </row>
    <row r="2634" spans="1:20" ht="32" x14ac:dyDescent="0.2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>E2634/D2634</f>
        <v>0.13</v>
      </c>
      <c r="P2634" s="7">
        <f>E2634/L2634</f>
        <v>65</v>
      </c>
      <c r="Q2634" t="str">
        <f t="shared" si="164"/>
        <v>publishing</v>
      </c>
      <c r="R2634" t="str">
        <f t="shared" si="165"/>
        <v>art books</v>
      </c>
      <c r="S2634" s="12">
        <f t="shared" si="166"/>
        <v>42140.879259259258</v>
      </c>
      <c r="T2634" s="12">
        <f t="shared" si="167"/>
        <v>42185.879259259258</v>
      </c>
    </row>
    <row r="2635" spans="1:20" ht="32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>E2635/D2635</f>
        <v>0.128</v>
      </c>
      <c r="P2635" s="7">
        <f>E2635/L2635</f>
        <v>10.666666666666666</v>
      </c>
      <c r="Q2635" t="str">
        <f t="shared" si="164"/>
        <v>games</v>
      </c>
      <c r="R2635" t="str">
        <f t="shared" si="165"/>
        <v>video games</v>
      </c>
      <c r="S2635" s="12">
        <f t="shared" si="166"/>
        <v>41557.013182870374</v>
      </c>
      <c r="T2635" s="12">
        <f t="shared" si="167"/>
        <v>41587.054849537039</v>
      </c>
    </row>
    <row r="2636" spans="1:20" ht="48" x14ac:dyDescent="0.2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>E2636/D2636</f>
        <v>0.1275</v>
      </c>
      <c r="P2636" s="7">
        <f>E2636/L2636</f>
        <v>110.8695652173913</v>
      </c>
      <c r="Q2636" t="str">
        <f t="shared" si="164"/>
        <v>technology</v>
      </c>
      <c r="R2636" t="str">
        <f t="shared" si="165"/>
        <v>wearables</v>
      </c>
      <c r="S2636" s="12">
        <f t="shared" si="166"/>
        <v>42324.767361111109</v>
      </c>
      <c r="T2636" s="12">
        <f t="shared" si="167"/>
        <v>42379</v>
      </c>
    </row>
    <row r="2637" spans="1:20" ht="48" x14ac:dyDescent="0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>E2637/D2637</f>
        <v>0.1275</v>
      </c>
      <c r="P2637" s="7">
        <f>E2637/L2637</f>
        <v>25.5</v>
      </c>
      <c r="Q2637" t="str">
        <f t="shared" si="164"/>
        <v>theater</v>
      </c>
      <c r="R2637" t="str">
        <f t="shared" si="165"/>
        <v>plays</v>
      </c>
      <c r="S2637" s="12">
        <f t="shared" si="166"/>
        <v>41990.506377314814</v>
      </c>
      <c r="T2637" s="12">
        <f t="shared" si="167"/>
        <v>42020.506377314814</v>
      </c>
    </row>
    <row r="2638" spans="1:20" ht="48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>E2638/D2638</f>
        <v>0.1255</v>
      </c>
      <c r="P2638" s="7">
        <f>E2638/L2638</f>
        <v>50.2</v>
      </c>
      <c r="Q2638" t="str">
        <f t="shared" si="164"/>
        <v>theater</v>
      </c>
      <c r="R2638" t="str">
        <f t="shared" si="165"/>
        <v>plays</v>
      </c>
      <c r="S2638" s="12">
        <f t="shared" si="166"/>
        <v>42509.814108796301</v>
      </c>
      <c r="T2638" s="12">
        <f t="shared" si="167"/>
        <v>42539.814108796301</v>
      </c>
    </row>
    <row r="2639" spans="1:20" ht="48" x14ac:dyDescent="0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>E2639/D2639</f>
        <v>0.125</v>
      </c>
      <c r="P2639" s="7">
        <f>E2639/L2639</f>
        <v>12.5</v>
      </c>
      <c r="Q2639" t="str">
        <f t="shared" si="164"/>
        <v>games</v>
      </c>
      <c r="R2639" t="str">
        <f t="shared" si="165"/>
        <v>video games</v>
      </c>
      <c r="S2639" s="12">
        <f t="shared" si="166"/>
        <v>42440.820277777777</v>
      </c>
      <c r="T2639" s="12">
        <f t="shared" si="167"/>
        <v>42470.778611111105</v>
      </c>
    </row>
    <row r="2640" spans="1:20" ht="48" x14ac:dyDescent="0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>E2640/D2640</f>
        <v>0.125</v>
      </c>
      <c r="P2640" s="7">
        <f>E2640/L2640</f>
        <v>25</v>
      </c>
      <c r="Q2640" t="str">
        <f t="shared" si="164"/>
        <v>photography</v>
      </c>
      <c r="R2640" t="str">
        <f t="shared" si="165"/>
        <v>people</v>
      </c>
      <c r="S2640" s="12">
        <f t="shared" si="166"/>
        <v>42345.951539351852</v>
      </c>
      <c r="T2640" s="12">
        <f t="shared" si="167"/>
        <v>42375.951539351852</v>
      </c>
    </row>
    <row r="2641" spans="1:20" ht="48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>E2641/D2641</f>
        <v>0.1245</v>
      </c>
      <c r="P2641" s="7">
        <f>E2641/L2641</f>
        <v>49.8</v>
      </c>
      <c r="Q2641" t="str">
        <f t="shared" si="164"/>
        <v>technology</v>
      </c>
      <c r="R2641" t="str">
        <f t="shared" si="165"/>
        <v>web</v>
      </c>
      <c r="S2641" s="12">
        <f t="shared" si="166"/>
        <v>42507.29932870371</v>
      </c>
      <c r="T2641" s="12">
        <f t="shared" si="167"/>
        <v>42538.958333333328</v>
      </c>
    </row>
    <row r="2642" spans="1:20" ht="32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>E2642/D2642</f>
        <v>0.1234</v>
      </c>
      <c r="P2642" s="7">
        <f>E2642/L2642</f>
        <v>72.588235294117652</v>
      </c>
      <c r="Q2642" t="str">
        <f t="shared" si="164"/>
        <v>technology</v>
      </c>
      <c r="R2642" t="str">
        <f t="shared" si="165"/>
        <v>wearables</v>
      </c>
      <c r="S2642" s="12">
        <f t="shared" si="166"/>
        <v>42579.634733796294</v>
      </c>
      <c r="T2642" s="12">
        <f t="shared" si="167"/>
        <v>42622.25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>E2643/D2643</f>
        <v>0.12327272727272727</v>
      </c>
      <c r="P2643" s="7">
        <f>E2643/L2643</f>
        <v>356.84210526315792</v>
      </c>
      <c r="Q2643" t="str">
        <f t="shared" si="164"/>
        <v>theater</v>
      </c>
      <c r="R2643" t="str">
        <f t="shared" si="165"/>
        <v>musical</v>
      </c>
      <c r="S2643" s="12">
        <f t="shared" si="166"/>
        <v>42118.346435185187</v>
      </c>
      <c r="T2643" s="12">
        <f t="shared" si="167"/>
        <v>42148.346435185187</v>
      </c>
    </row>
    <row r="2644" spans="1:20" ht="48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>E2644/D2644</f>
        <v>0.12196620583717357</v>
      </c>
      <c r="P2644" s="7">
        <f>E2644/L2644</f>
        <v>79.400000000000006</v>
      </c>
      <c r="Q2644" t="str">
        <f t="shared" si="164"/>
        <v>theater</v>
      </c>
      <c r="R2644" t="str">
        <f t="shared" si="165"/>
        <v>plays</v>
      </c>
      <c r="S2644" s="12">
        <f t="shared" si="166"/>
        <v>42151.905717592599</v>
      </c>
      <c r="T2644" s="12">
        <f t="shared" si="167"/>
        <v>42182.905717592599</v>
      </c>
    </row>
    <row r="2645" spans="1:20" ht="32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>E2645/D2645</f>
        <v>0.12166666666666667</v>
      </c>
      <c r="P2645" s="7">
        <f>E2645/L2645</f>
        <v>96.05263157894737</v>
      </c>
      <c r="Q2645" t="str">
        <f t="shared" si="164"/>
        <v>food</v>
      </c>
      <c r="R2645" t="str">
        <f t="shared" si="165"/>
        <v>food trucks</v>
      </c>
      <c r="S2645" s="12">
        <f t="shared" si="166"/>
        <v>42760.244212962964</v>
      </c>
      <c r="T2645" s="12">
        <f t="shared" si="167"/>
        <v>42790.244212962964</v>
      </c>
    </row>
    <row r="2646" spans="1:20" ht="48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>E2646/D2646</f>
        <v>0.12039999999999999</v>
      </c>
      <c r="P2646" s="7">
        <f>E2646/L2646</f>
        <v>75.25</v>
      </c>
      <c r="Q2646" t="str">
        <f t="shared" si="164"/>
        <v>theater</v>
      </c>
      <c r="R2646" t="str">
        <f t="shared" si="165"/>
        <v>plays</v>
      </c>
      <c r="S2646" s="12">
        <f t="shared" si="166"/>
        <v>41869.798726851855</v>
      </c>
      <c r="T2646" s="12">
        <f t="shared" si="167"/>
        <v>41929.798726851855</v>
      </c>
    </row>
    <row r="2647" spans="1:20" ht="48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>E2647/D2647</f>
        <v>0.12034782608695652</v>
      </c>
      <c r="P2647" s="7">
        <f>E2647/L2647</f>
        <v>81.411764705882348</v>
      </c>
      <c r="Q2647" t="str">
        <f t="shared" si="164"/>
        <v>theater</v>
      </c>
      <c r="R2647" t="str">
        <f t="shared" si="165"/>
        <v>plays</v>
      </c>
      <c r="S2647" s="12">
        <f t="shared" si="166"/>
        <v>42075.979988425926</v>
      </c>
      <c r="T2647" s="12">
        <f t="shared" si="167"/>
        <v>42103.979988425926</v>
      </c>
    </row>
    <row r="2648" spans="1:20" ht="48" x14ac:dyDescent="0.2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>E2648/D2648</f>
        <v>0.12</v>
      </c>
      <c r="P2648" s="7">
        <f>E2648/L2648</f>
        <v>60</v>
      </c>
      <c r="Q2648" t="str">
        <f t="shared" si="164"/>
        <v>technology</v>
      </c>
      <c r="R2648" t="str">
        <f t="shared" si="165"/>
        <v>wearables</v>
      </c>
      <c r="S2648" s="12">
        <f t="shared" si="166"/>
        <v>42411.828287037039</v>
      </c>
      <c r="T2648" s="12">
        <f t="shared" si="167"/>
        <v>42441.828287037039</v>
      </c>
    </row>
    <row r="2649" spans="1:20" ht="48" x14ac:dyDescent="0.2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>E2649/D2649</f>
        <v>0.12</v>
      </c>
      <c r="P2649" s="7">
        <f>E2649/L2649</f>
        <v>25</v>
      </c>
      <c r="Q2649" t="str">
        <f t="shared" si="164"/>
        <v>theater</v>
      </c>
      <c r="R2649" t="str">
        <f t="shared" si="165"/>
        <v>spaces</v>
      </c>
      <c r="S2649" s="12">
        <f t="shared" si="166"/>
        <v>42171.383530092593</v>
      </c>
      <c r="T2649" s="12">
        <f t="shared" si="167"/>
        <v>42201.330555555556</v>
      </c>
    </row>
    <row r="2650" spans="1:20" ht="48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>E2650/D2650</f>
        <v>0.11985714285714286</v>
      </c>
      <c r="P2650" s="7">
        <f>E2650/L2650</f>
        <v>2796.6666666666665</v>
      </c>
      <c r="Q2650" t="str">
        <f t="shared" si="164"/>
        <v>theater</v>
      </c>
      <c r="R2650" t="str">
        <f t="shared" si="165"/>
        <v>spaces</v>
      </c>
      <c r="S2650" s="12">
        <f t="shared" si="166"/>
        <v>42531.228437500002</v>
      </c>
      <c r="T2650" s="12">
        <f t="shared" si="167"/>
        <v>42561.228437500002</v>
      </c>
    </row>
    <row r="2651" spans="1:20" ht="16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>E2651/D2651</f>
        <v>0.11942999999999999</v>
      </c>
      <c r="P2651" s="7">
        <f>E2651/L2651</f>
        <v>314.28947368421052</v>
      </c>
      <c r="Q2651" t="str">
        <f t="shared" si="164"/>
        <v>film &amp; video</v>
      </c>
      <c r="R2651" t="str">
        <f t="shared" si="165"/>
        <v>drama</v>
      </c>
      <c r="S2651" s="12">
        <f t="shared" si="166"/>
        <v>41970.64061342593</v>
      </c>
      <c r="T2651" s="12">
        <f t="shared" si="167"/>
        <v>42001.64061342593</v>
      </c>
    </row>
    <row r="2652" spans="1:20" ht="64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>E2652/D2652</f>
        <v>0.11892727272727273</v>
      </c>
      <c r="P2652" s="7">
        <f>E2652/L2652</f>
        <v>38.476470588235294</v>
      </c>
      <c r="Q2652" t="str">
        <f t="shared" si="164"/>
        <v>film &amp; video</v>
      </c>
      <c r="R2652" t="str">
        <f t="shared" si="165"/>
        <v>animation</v>
      </c>
      <c r="S2652" s="12">
        <f t="shared" si="166"/>
        <v>41703.721979166665</v>
      </c>
      <c r="T2652" s="12">
        <f t="shared" si="167"/>
        <v>41748.680312500001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>E2653/D2653</f>
        <v>0.11818181818181818</v>
      </c>
      <c r="P2653" s="7">
        <f>E2653/L2653</f>
        <v>346.66666666666669</v>
      </c>
      <c r="Q2653" t="str">
        <f t="shared" si="164"/>
        <v>music</v>
      </c>
      <c r="R2653" t="str">
        <f t="shared" si="165"/>
        <v>jazz</v>
      </c>
      <c r="S2653" s="12">
        <f t="shared" si="166"/>
        <v>41342.845567129632</v>
      </c>
      <c r="T2653" s="12">
        <f t="shared" si="167"/>
        <v>41372.803900462961</v>
      </c>
    </row>
    <row r="2654" spans="1:20" ht="48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>E2654/D2654</f>
        <v>0.11799999999999999</v>
      </c>
      <c r="P2654" s="7">
        <f>E2654/L2654</f>
        <v>19.666666666666668</v>
      </c>
      <c r="Q2654" t="str">
        <f t="shared" si="164"/>
        <v>games</v>
      </c>
      <c r="R2654" t="str">
        <f t="shared" si="165"/>
        <v>video games</v>
      </c>
      <c r="S2654" s="12">
        <f t="shared" si="166"/>
        <v>42409.024305555555</v>
      </c>
      <c r="T2654" s="12">
        <f t="shared" si="167"/>
        <v>42439.024305555555</v>
      </c>
    </row>
    <row r="2655" spans="1:20" ht="32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>E2655/D2655</f>
        <v>0.11749999999999999</v>
      </c>
      <c r="P2655" s="7">
        <f>E2655/L2655</f>
        <v>69.117647058823536</v>
      </c>
      <c r="Q2655" t="str">
        <f t="shared" si="164"/>
        <v>food</v>
      </c>
      <c r="R2655" t="str">
        <f t="shared" si="165"/>
        <v>food trucks</v>
      </c>
      <c r="S2655" s="12">
        <f t="shared" si="166"/>
        <v>41781.806875000002</v>
      </c>
      <c r="T2655" s="12">
        <f t="shared" si="167"/>
        <v>41818.806875000002</v>
      </c>
    </row>
    <row r="2656" spans="1:20" ht="48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>E2656/D2656</f>
        <v>0.1174</v>
      </c>
      <c r="P2656" s="7">
        <f>E2656/L2656</f>
        <v>24.458333333333332</v>
      </c>
      <c r="Q2656" t="str">
        <f t="shared" si="164"/>
        <v>theater</v>
      </c>
      <c r="R2656" t="str">
        <f t="shared" si="165"/>
        <v>musical</v>
      </c>
      <c r="S2656" s="12">
        <f t="shared" si="166"/>
        <v>42010.968240740738</v>
      </c>
      <c r="T2656" s="12">
        <f t="shared" si="167"/>
        <v>42055.968240740738</v>
      </c>
    </row>
    <row r="2657" spans="1:20" ht="48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>E2657/D2657</f>
        <v>0.11708333333333333</v>
      </c>
      <c r="P2657" s="7">
        <f>E2657/L2657</f>
        <v>61.086956521739133</v>
      </c>
      <c r="Q2657" t="str">
        <f t="shared" si="164"/>
        <v>music</v>
      </c>
      <c r="R2657" t="str">
        <f t="shared" si="165"/>
        <v>faith</v>
      </c>
      <c r="S2657" s="12">
        <f t="shared" si="166"/>
        <v>42801.031412037039</v>
      </c>
      <c r="T2657" s="12">
        <f t="shared" si="167"/>
        <v>42835.041666666672</v>
      </c>
    </row>
    <row r="2658" spans="1:20" ht="48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>E2658/D2658</f>
        <v>0.11700000000000001</v>
      </c>
      <c r="P2658" s="7">
        <f>E2658/L2658</f>
        <v>39</v>
      </c>
      <c r="Q2658" t="str">
        <f t="shared" si="164"/>
        <v>publishing</v>
      </c>
      <c r="R2658" t="str">
        <f t="shared" si="165"/>
        <v>children's books</v>
      </c>
      <c r="S2658" s="12">
        <f t="shared" si="166"/>
        <v>42639.441932870366</v>
      </c>
      <c r="T2658" s="12">
        <f t="shared" si="167"/>
        <v>42653.441932870366</v>
      </c>
    </row>
    <row r="2659" spans="1:20" ht="48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>E2659/D2659</f>
        <v>0.11600000000000001</v>
      </c>
      <c r="P2659" s="7">
        <f>E2659/L2659</f>
        <v>19.333333333333332</v>
      </c>
      <c r="Q2659" t="str">
        <f t="shared" si="164"/>
        <v>music</v>
      </c>
      <c r="R2659" t="str">
        <f t="shared" si="165"/>
        <v>world music</v>
      </c>
      <c r="S2659" s="12">
        <f t="shared" si="166"/>
        <v>40939.948773148149</v>
      </c>
      <c r="T2659" s="12">
        <f t="shared" si="167"/>
        <v>40960.948773148149</v>
      </c>
    </row>
    <row r="2660" spans="1:20" ht="48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>E2660/D2660</f>
        <v>0.11579206701157921</v>
      </c>
      <c r="P2660" s="7">
        <f>E2660/L2660</f>
        <v>78.333333333333329</v>
      </c>
      <c r="Q2660" t="str">
        <f t="shared" si="164"/>
        <v>theater</v>
      </c>
      <c r="R2660" t="str">
        <f t="shared" si="165"/>
        <v>spaces</v>
      </c>
      <c r="S2660" s="12">
        <f t="shared" si="166"/>
        <v>42100.723738425921</v>
      </c>
      <c r="T2660" s="12">
        <f t="shared" si="167"/>
        <v>42129.783333333333</v>
      </c>
    </row>
    <row r="2661" spans="1:20" ht="48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>E2661/D2661</f>
        <v>0.11533333333333333</v>
      </c>
      <c r="P2661" s="7">
        <f>E2661/L2661</f>
        <v>24.714285714285715</v>
      </c>
      <c r="Q2661" t="str">
        <f t="shared" si="164"/>
        <v>theater</v>
      </c>
      <c r="R2661" t="str">
        <f t="shared" si="165"/>
        <v>plays</v>
      </c>
      <c r="S2661" s="12">
        <f t="shared" si="166"/>
        <v>42124.623877314814</v>
      </c>
      <c r="T2661" s="12">
        <f t="shared" si="167"/>
        <v>42166.958333333328</v>
      </c>
    </row>
    <row r="2662" spans="1:20" ht="48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>E2662/D2662</f>
        <v>0.1152156862745098</v>
      </c>
      <c r="P2662" s="7">
        <f>E2662/L2662</f>
        <v>83.942857142857136</v>
      </c>
      <c r="Q2662" t="str">
        <f t="shared" si="164"/>
        <v>technology</v>
      </c>
      <c r="R2662" t="str">
        <f t="shared" si="165"/>
        <v>space exploration</v>
      </c>
      <c r="S2662" s="12">
        <f t="shared" si="166"/>
        <v>41771.651932870373</v>
      </c>
      <c r="T2662" s="12">
        <f t="shared" si="167"/>
        <v>41803.166666666664</v>
      </c>
    </row>
    <row r="2663" spans="1:20" ht="32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>E2663/D2663</f>
        <v>0.11514000000000001</v>
      </c>
      <c r="P2663" s="7">
        <f>E2663/L2663</f>
        <v>127.93333333333334</v>
      </c>
      <c r="Q2663" t="str">
        <f t="shared" si="164"/>
        <v>technology</v>
      </c>
      <c r="R2663" t="str">
        <f t="shared" si="165"/>
        <v>wearables</v>
      </c>
      <c r="S2663" s="12">
        <f t="shared" si="166"/>
        <v>42387.503229166665</v>
      </c>
      <c r="T2663" s="12">
        <f t="shared" si="167"/>
        <v>42417.503229166665</v>
      </c>
    </row>
    <row r="2664" spans="1:20" ht="48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>E2664/D2664</f>
        <v>0.11458333333333333</v>
      </c>
      <c r="P2664" s="7">
        <f>E2664/L2664</f>
        <v>39.285714285714285</v>
      </c>
      <c r="Q2664" t="str">
        <f t="shared" si="164"/>
        <v>publishing</v>
      </c>
      <c r="R2664" t="str">
        <f t="shared" si="165"/>
        <v>children's books</v>
      </c>
      <c r="S2664" s="12">
        <f t="shared" si="166"/>
        <v>40855.765092592592</v>
      </c>
      <c r="T2664" s="12">
        <f t="shared" si="167"/>
        <v>40895.765092592592</v>
      </c>
    </row>
    <row r="2665" spans="1:20" ht="32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>E2665/D2665</f>
        <v>0.1145</v>
      </c>
      <c r="P2665" s="7">
        <f>E2665/L2665</f>
        <v>286.25</v>
      </c>
      <c r="Q2665" t="str">
        <f t="shared" si="164"/>
        <v>theater</v>
      </c>
      <c r="R2665" t="str">
        <f t="shared" si="165"/>
        <v>musical</v>
      </c>
      <c r="S2665" s="12">
        <f t="shared" si="166"/>
        <v>42009.493263888886</v>
      </c>
      <c r="T2665" s="12">
        <f t="shared" si="167"/>
        <v>42039.493263888886</v>
      </c>
    </row>
    <row r="2666" spans="1:20" ht="32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>E2666/D2666</f>
        <v>0.11436666666666667</v>
      </c>
      <c r="P2666" s="7">
        <f>E2666/L2666</f>
        <v>112.86184210526316</v>
      </c>
      <c r="Q2666" t="str">
        <f t="shared" si="164"/>
        <v>technology</v>
      </c>
      <c r="R2666" t="str">
        <f t="shared" si="165"/>
        <v>space exploration</v>
      </c>
      <c r="S2666" s="12">
        <f t="shared" si="166"/>
        <v>42767.688518518517</v>
      </c>
      <c r="T2666" s="12">
        <f t="shared" si="167"/>
        <v>42806.791666666672</v>
      </c>
    </row>
    <row r="2667" spans="1:20" ht="48" x14ac:dyDescent="0.2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>E2667/D2667</f>
        <v>0.11428571428571428</v>
      </c>
      <c r="P2667" s="7">
        <f>E2667/L2667</f>
        <v>40</v>
      </c>
      <c r="Q2667" t="str">
        <f t="shared" si="164"/>
        <v>theater</v>
      </c>
      <c r="R2667" t="str">
        <f t="shared" si="165"/>
        <v>plays</v>
      </c>
      <c r="S2667" s="12">
        <f t="shared" si="166"/>
        <v>42497.070775462969</v>
      </c>
      <c r="T2667" s="12">
        <f t="shared" si="167"/>
        <v>42514.600694444445</v>
      </c>
    </row>
    <row r="2668" spans="1:20" ht="48" x14ac:dyDescent="0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>E2668/D2668</f>
        <v>0.11428571428571428</v>
      </c>
      <c r="P2668" s="7">
        <f>E2668/L2668</f>
        <v>80</v>
      </c>
      <c r="Q2668" t="str">
        <f t="shared" si="164"/>
        <v>theater</v>
      </c>
      <c r="R2668" t="str">
        <f t="shared" si="165"/>
        <v>plays</v>
      </c>
      <c r="S2668" s="12">
        <f t="shared" si="166"/>
        <v>42750.530312499999</v>
      </c>
      <c r="T2668" s="12">
        <f t="shared" si="167"/>
        <v>42794.368749999994</v>
      </c>
    </row>
    <row r="2669" spans="1:20" ht="32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>E2669/D2669</f>
        <v>0.11360000000000001</v>
      </c>
      <c r="P2669" s="7">
        <f>E2669/L2669</f>
        <v>29.894736842105264</v>
      </c>
      <c r="Q2669" t="str">
        <f t="shared" si="164"/>
        <v>technology</v>
      </c>
      <c r="R2669" t="str">
        <f t="shared" si="165"/>
        <v>wearables</v>
      </c>
      <c r="S2669" s="12">
        <f t="shared" si="166"/>
        <v>42611.613564814819</v>
      </c>
      <c r="T2669" s="12">
        <f t="shared" si="167"/>
        <v>42651.613564814819</v>
      </c>
    </row>
    <row r="2670" spans="1:20" ht="48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>E2670/D2670</f>
        <v>0.11344</v>
      </c>
      <c r="P2670" s="7">
        <f>E2670/L2670</f>
        <v>33.761904761904759</v>
      </c>
      <c r="Q2670" t="str">
        <f t="shared" si="164"/>
        <v>technology</v>
      </c>
      <c r="R2670" t="str">
        <f t="shared" si="165"/>
        <v>makerspaces</v>
      </c>
      <c r="S2670" s="12">
        <f t="shared" si="166"/>
        <v>41962.749027777783</v>
      </c>
      <c r="T2670" s="12">
        <f t="shared" si="167"/>
        <v>41992.818055555559</v>
      </c>
    </row>
    <row r="2671" spans="1:20" ht="48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>E2671/D2671</f>
        <v>0.11328275684711328</v>
      </c>
      <c r="P2671" s="7">
        <f>E2671/L2671</f>
        <v>51.823529411764703</v>
      </c>
      <c r="Q2671" t="str">
        <f t="shared" si="164"/>
        <v>technology</v>
      </c>
      <c r="R2671" t="str">
        <f t="shared" si="165"/>
        <v>wearables</v>
      </c>
      <c r="S2671" s="12">
        <f t="shared" si="166"/>
        <v>42082.802812499998</v>
      </c>
      <c r="T2671" s="12">
        <f t="shared" si="167"/>
        <v>42104.207638888889</v>
      </c>
    </row>
    <row r="2672" spans="1:20" ht="32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>E2672/D2672</f>
        <v>0.11294666666666667</v>
      </c>
      <c r="P2672" s="7">
        <f>E2672/L2672</f>
        <v>117.65277777777777</v>
      </c>
      <c r="Q2672" t="str">
        <f t="shared" si="164"/>
        <v>theater</v>
      </c>
      <c r="R2672" t="str">
        <f t="shared" si="165"/>
        <v>spaces</v>
      </c>
      <c r="S2672" s="12">
        <f t="shared" si="166"/>
        <v>42299.130162037036</v>
      </c>
      <c r="T2672" s="12">
        <f t="shared" si="167"/>
        <v>42330.290972222225</v>
      </c>
    </row>
    <row r="2673" spans="1:20" ht="48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>E2673/D2673</f>
        <v>0.11272727272727273</v>
      </c>
      <c r="P2673" s="7">
        <f>E2673/L2673</f>
        <v>51.666666666666664</v>
      </c>
      <c r="Q2673" t="str">
        <f t="shared" si="164"/>
        <v>theater</v>
      </c>
      <c r="R2673" t="str">
        <f t="shared" si="165"/>
        <v>plays</v>
      </c>
      <c r="S2673" s="12">
        <f t="shared" si="166"/>
        <v>41983.752847222218</v>
      </c>
      <c r="T2673" s="12">
        <f t="shared" si="167"/>
        <v>42014.140972222223</v>
      </c>
    </row>
    <row r="2674" spans="1:20" ht="48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>E2674/D2674</f>
        <v>0.1125</v>
      </c>
      <c r="P2674" s="7">
        <f>E2674/L2674</f>
        <v>45</v>
      </c>
      <c r="Q2674" t="str">
        <f t="shared" si="164"/>
        <v>games</v>
      </c>
      <c r="R2674" t="str">
        <f t="shared" si="165"/>
        <v>video games</v>
      </c>
      <c r="S2674" s="12">
        <f t="shared" si="166"/>
        <v>40332.886712962965</v>
      </c>
      <c r="T2674" s="12">
        <f t="shared" si="167"/>
        <v>40380.791666666664</v>
      </c>
    </row>
    <row r="2675" spans="1:20" ht="48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>E2675/D2675</f>
        <v>0.11077777777777778</v>
      </c>
      <c r="P2675" s="7">
        <f>E2675/L2675</f>
        <v>55.388888888888886</v>
      </c>
      <c r="Q2675" t="str">
        <f t="shared" si="164"/>
        <v>photography</v>
      </c>
      <c r="R2675" t="str">
        <f t="shared" si="165"/>
        <v>photobooks</v>
      </c>
      <c r="S2675" s="12">
        <f t="shared" si="166"/>
        <v>42011.551180555558</v>
      </c>
      <c r="T2675" s="12">
        <f t="shared" si="167"/>
        <v>42046.551180555558</v>
      </c>
    </row>
    <row r="2676" spans="1:20" ht="32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>E2676/D2676</f>
        <v>0.1106</v>
      </c>
      <c r="P2676" s="7">
        <f>E2676/L2676</f>
        <v>69.125</v>
      </c>
      <c r="Q2676" t="str">
        <f t="shared" si="164"/>
        <v>photography</v>
      </c>
      <c r="R2676" t="str">
        <f t="shared" si="165"/>
        <v>photobooks</v>
      </c>
      <c r="S2676" s="12">
        <f t="shared" si="166"/>
        <v>41880.068437499998</v>
      </c>
      <c r="T2676" s="12">
        <f t="shared" si="167"/>
        <v>41910.068437499998</v>
      </c>
    </row>
    <row r="2677" spans="1:20" ht="48" x14ac:dyDescent="0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>E2677/D2677</f>
        <v>0.11</v>
      </c>
      <c r="P2677" s="7">
        <f>E2677/L2677</f>
        <v>55</v>
      </c>
      <c r="Q2677" t="str">
        <f t="shared" si="164"/>
        <v>music</v>
      </c>
      <c r="R2677" t="str">
        <f t="shared" si="165"/>
        <v>faith</v>
      </c>
      <c r="S2677" s="12">
        <f t="shared" si="166"/>
        <v>42559.814178240747</v>
      </c>
      <c r="T2677" s="12">
        <f t="shared" si="167"/>
        <v>42589.814178240747</v>
      </c>
    </row>
    <row r="2678" spans="1:20" ht="48" x14ac:dyDescent="0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>E2678/D2678</f>
        <v>0.11</v>
      </c>
      <c r="P2678" s="7">
        <f>E2678/L2678</f>
        <v>45.833333333333336</v>
      </c>
      <c r="Q2678" t="str">
        <f t="shared" si="164"/>
        <v>theater</v>
      </c>
      <c r="R2678" t="str">
        <f t="shared" si="165"/>
        <v>plays</v>
      </c>
      <c r="S2678" s="12">
        <f t="shared" si="166"/>
        <v>42233.671747685185</v>
      </c>
      <c r="T2678" s="12">
        <f t="shared" si="167"/>
        <v>42278.541666666672</v>
      </c>
    </row>
    <row r="2679" spans="1:20" ht="48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>E2679/D2679</f>
        <v>0.109</v>
      </c>
      <c r="P2679" s="7">
        <f>E2679/L2679</f>
        <v>21.8</v>
      </c>
      <c r="Q2679" t="str">
        <f t="shared" si="164"/>
        <v>music</v>
      </c>
      <c r="R2679" t="str">
        <f t="shared" si="165"/>
        <v>jazz</v>
      </c>
      <c r="S2679" s="12">
        <f t="shared" si="166"/>
        <v>41288.942928240744</v>
      </c>
      <c r="T2679" s="12">
        <f t="shared" si="167"/>
        <v>41318.942928240744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>E2680/D2680</f>
        <v>0.10877666666666666</v>
      </c>
      <c r="P2680" s="7">
        <f>E2680/L2680</f>
        <v>81.582499999999996</v>
      </c>
      <c r="Q2680" t="str">
        <f t="shared" si="164"/>
        <v>technology</v>
      </c>
      <c r="R2680" t="str">
        <f t="shared" si="165"/>
        <v>web</v>
      </c>
      <c r="S2680" s="12">
        <f t="shared" si="166"/>
        <v>42318.925532407404</v>
      </c>
      <c r="T2680" s="12">
        <f t="shared" si="167"/>
        <v>42348.925532407404</v>
      </c>
    </row>
    <row r="2681" spans="1:20" ht="48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>E2681/D2681</f>
        <v>0.10862068965517241</v>
      </c>
      <c r="P2681" s="7">
        <f>E2681/L2681</f>
        <v>56.25</v>
      </c>
      <c r="Q2681" t="str">
        <f t="shared" si="164"/>
        <v>music</v>
      </c>
      <c r="R2681" t="str">
        <f t="shared" si="165"/>
        <v>jazz</v>
      </c>
      <c r="S2681" s="12">
        <f t="shared" si="166"/>
        <v>41180.86241898148</v>
      </c>
      <c r="T2681" s="12">
        <f t="shared" si="167"/>
        <v>41231</v>
      </c>
    </row>
    <row r="2682" spans="1:20" ht="48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>E2682/D2682</f>
        <v>0.10857142857142857</v>
      </c>
      <c r="P2682" s="7">
        <f>E2682/L2682</f>
        <v>42.222222222222221</v>
      </c>
      <c r="Q2682" t="str">
        <f t="shared" si="164"/>
        <v>photography</v>
      </c>
      <c r="R2682" t="str">
        <f t="shared" si="165"/>
        <v>photobooks</v>
      </c>
      <c r="S2682" s="12">
        <f t="shared" si="166"/>
        <v>42029.907858796301</v>
      </c>
      <c r="T2682" s="12">
        <f t="shared" si="167"/>
        <v>42064.907858796301</v>
      </c>
    </row>
    <row r="2683" spans="1:20" ht="48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>E2683/D2683</f>
        <v>0.10833333333333334</v>
      </c>
      <c r="P2683" s="7">
        <f>E2683/L2683</f>
        <v>108.33333333333333</v>
      </c>
      <c r="Q2683" t="str">
        <f t="shared" si="164"/>
        <v>theater</v>
      </c>
      <c r="R2683" t="str">
        <f t="shared" si="165"/>
        <v>plays</v>
      </c>
      <c r="S2683" s="12">
        <f t="shared" si="166"/>
        <v>42672.955138888887</v>
      </c>
      <c r="T2683" s="12">
        <f t="shared" si="167"/>
        <v>42704.708333333328</v>
      </c>
    </row>
    <row r="2684" spans="1:20" ht="64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>E2684/D2684</f>
        <v>0.10806536636794939</v>
      </c>
      <c r="P2684" s="7">
        <f>E2684/L2684</f>
        <v>51.25</v>
      </c>
      <c r="Q2684" t="str">
        <f t="shared" si="164"/>
        <v>publishing</v>
      </c>
      <c r="R2684" t="str">
        <f t="shared" si="165"/>
        <v>art books</v>
      </c>
      <c r="S2684" s="12">
        <f t="shared" si="166"/>
        <v>40399.065868055557</v>
      </c>
      <c r="T2684" s="12">
        <f t="shared" si="167"/>
        <v>40423.083333333336</v>
      </c>
    </row>
    <row r="2685" spans="1:20" ht="48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>E2685/D2685</f>
        <v>0.108</v>
      </c>
      <c r="P2685" s="7">
        <f>E2685/L2685</f>
        <v>72</v>
      </c>
      <c r="Q2685" t="str">
        <f t="shared" si="164"/>
        <v>theater</v>
      </c>
      <c r="R2685" t="str">
        <f t="shared" si="165"/>
        <v>plays</v>
      </c>
      <c r="S2685" s="12">
        <f t="shared" si="166"/>
        <v>41990.612546296295</v>
      </c>
      <c r="T2685" s="12">
        <f t="shared" si="167"/>
        <v>42020.434722222228</v>
      </c>
    </row>
    <row r="2686" spans="1:20" ht="48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>E2686/D2686</f>
        <v>0.10775</v>
      </c>
      <c r="P2686" s="7">
        <f>E2686/L2686</f>
        <v>46.178571428571431</v>
      </c>
      <c r="Q2686" t="str">
        <f t="shared" si="164"/>
        <v>film &amp; video</v>
      </c>
      <c r="R2686" t="str">
        <f t="shared" si="165"/>
        <v>science fiction</v>
      </c>
      <c r="S2686" s="12">
        <f t="shared" si="166"/>
        <v>42110.153043981481</v>
      </c>
      <c r="T2686" s="12">
        <f t="shared" si="167"/>
        <v>42155.153043981481</v>
      </c>
    </row>
    <row r="2687" spans="1:20" ht="48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>E2687/D2687</f>
        <v>0.10754135338345865</v>
      </c>
      <c r="P2687" s="7">
        <f>E2687/L2687</f>
        <v>51.822463768115945</v>
      </c>
      <c r="Q2687" t="str">
        <f t="shared" si="164"/>
        <v>technology</v>
      </c>
      <c r="R2687" t="str">
        <f t="shared" si="165"/>
        <v>wearables</v>
      </c>
      <c r="S2687" s="12">
        <f t="shared" si="166"/>
        <v>42410.774155092593</v>
      </c>
      <c r="T2687" s="12">
        <f t="shared" si="167"/>
        <v>42440.774155092593</v>
      </c>
    </row>
    <row r="2688" spans="1:20" ht="48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>E2688/D2688</f>
        <v>0.107325</v>
      </c>
      <c r="P2688" s="7">
        <f>E2688/L2688</f>
        <v>72.762711864406782</v>
      </c>
      <c r="Q2688" t="str">
        <f t="shared" si="164"/>
        <v>food</v>
      </c>
      <c r="R2688" t="str">
        <f t="shared" si="165"/>
        <v>food trucks</v>
      </c>
      <c r="S2688" s="12">
        <f t="shared" si="166"/>
        <v>42113.105046296296</v>
      </c>
      <c r="T2688" s="12">
        <f t="shared" si="167"/>
        <v>42158.105046296296</v>
      </c>
    </row>
    <row r="2689" spans="1:20" ht="48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>E2689/D2689</f>
        <v>0.107</v>
      </c>
      <c r="P2689" s="7">
        <f>E2689/L2689</f>
        <v>26.75</v>
      </c>
      <c r="Q2689" t="str">
        <f t="shared" si="164"/>
        <v>theater</v>
      </c>
      <c r="R2689" t="str">
        <f t="shared" si="165"/>
        <v>plays</v>
      </c>
      <c r="S2689" s="12">
        <f t="shared" si="166"/>
        <v>41975.642974537041</v>
      </c>
      <c r="T2689" s="12">
        <f t="shared" si="167"/>
        <v>42035.642974537041</v>
      </c>
    </row>
    <row r="2690" spans="1:20" ht="48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>E2690/D2690</f>
        <v>0.10625</v>
      </c>
      <c r="P2690" s="7">
        <f>E2690/L2690</f>
        <v>42.5</v>
      </c>
      <c r="Q2690" t="str">
        <f t="shared" si="164"/>
        <v>theater</v>
      </c>
      <c r="R2690" t="str">
        <f t="shared" si="165"/>
        <v>plays</v>
      </c>
      <c r="S2690" s="12">
        <f t="shared" si="166"/>
        <v>41793.191875000004</v>
      </c>
      <c r="T2690" s="12">
        <f t="shared" si="167"/>
        <v>41807.191875000004</v>
      </c>
    </row>
    <row r="2691" spans="1:20" ht="48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>E2691/D2691</f>
        <v>0.106</v>
      </c>
      <c r="P2691" s="7">
        <f>E2691/L2691</f>
        <v>48.18181818181818</v>
      </c>
      <c r="Q2691" t="str">
        <f t="shared" ref="Q2691:Q2754" si="168">LEFT(N2691, SEARCH("/",N2691)-1)</f>
        <v>food</v>
      </c>
      <c r="R2691" t="str">
        <f t="shared" ref="R2691:R2754" si="169">RIGHT(N2691,LEN(N2691)-SEARCH("/",N2691,1))</f>
        <v>food trucks</v>
      </c>
      <c r="S2691" s="12">
        <f t="shared" ref="S2691:S2754" si="170">(((J2691/60)/60)/24)+DATE(1970,1,1)</f>
        <v>42294.628449074073</v>
      </c>
      <c r="T2691" s="12">
        <f t="shared" ref="T2691:T2754" si="171">(((I2691/60)/60)/24)+DATE(1970,1,1)</f>
        <v>42324.670115740737</v>
      </c>
    </row>
    <row r="2692" spans="1:20" ht="48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>E2692/D2692</f>
        <v>0.10539999999999999</v>
      </c>
      <c r="P2692" s="7">
        <f>E2692/L2692</f>
        <v>47.909090909090907</v>
      </c>
      <c r="Q2692" t="str">
        <f t="shared" si="168"/>
        <v>theater</v>
      </c>
      <c r="R2692" t="str">
        <f t="shared" si="169"/>
        <v>plays</v>
      </c>
      <c r="S2692" s="12">
        <f t="shared" si="170"/>
        <v>42452.815659722226</v>
      </c>
      <c r="T2692" s="12">
        <f t="shared" si="171"/>
        <v>42512.815659722226</v>
      </c>
    </row>
    <row r="2693" spans="1:20" ht="32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>E2693/D2693</f>
        <v>0.10539393939393939</v>
      </c>
      <c r="P2693" s="7">
        <f>E2693/L2693</f>
        <v>217.375</v>
      </c>
      <c r="Q2693" t="str">
        <f t="shared" si="168"/>
        <v>theater</v>
      </c>
      <c r="R2693" t="str">
        <f t="shared" si="169"/>
        <v>spaces</v>
      </c>
      <c r="S2693" s="12">
        <f t="shared" si="170"/>
        <v>42773.916180555556</v>
      </c>
      <c r="T2693" s="12">
        <f t="shared" si="171"/>
        <v>42818.874513888892</v>
      </c>
    </row>
    <row r="2694" spans="1:20" ht="48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>E2694/D2694</f>
        <v>0.1052</v>
      </c>
      <c r="P2694" s="7">
        <f>E2694/L2694</f>
        <v>97.407407407407405</v>
      </c>
      <c r="Q2694" t="str">
        <f t="shared" si="168"/>
        <v>technology</v>
      </c>
      <c r="R2694" t="str">
        <f t="shared" si="169"/>
        <v>web</v>
      </c>
      <c r="S2694" s="12">
        <f t="shared" si="170"/>
        <v>42268.531631944439</v>
      </c>
      <c r="T2694" s="12">
        <f t="shared" si="171"/>
        <v>42298.531631944439</v>
      </c>
    </row>
    <row r="2695" spans="1:20" ht="48" x14ac:dyDescent="0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>E2695/D2695</f>
        <v>0.105</v>
      </c>
      <c r="P2695" s="7">
        <f>E2695/L2695</f>
        <v>225</v>
      </c>
      <c r="Q2695" t="str">
        <f t="shared" si="168"/>
        <v>publishing</v>
      </c>
      <c r="R2695" t="str">
        <f t="shared" si="169"/>
        <v>translations</v>
      </c>
      <c r="S2695" s="12">
        <f t="shared" si="170"/>
        <v>41832.672685185185</v>
      </c>
      <c r="T2695" s="12">
        <f t="shared" si="171"/>
        <v>41887.568749999999</v>
      </c>
    </row>
    <row r="2696" spans="1:20" ht="48" x14ac:dyDescent="0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>E2696/D2696</f>
        <v>0.105</v>
      </c>
      <c r="P2696" s="7">
        <f>E2696/L2696</f>
        <v>525</v>
      </c>
      <c r="Q2696" t="str">
        <f t="shared" si="168"/>
        <v>music</v>
      </c>
      <c r="R2696" t="str">
        <f t="shared" si="169"/>
        <v>faith</v>
      </c>
      <c r="S2696" s="12">
        <f t="shared" si="170"/>
        <v>41852.646226851852</v>
      </c>
      <c r="T2696" s="12">
        <f t="shared" si="171"/>
        <v>41883.646226851852</v>
      </c>
    </row>
    <row r="2697" spans="1:20" ht="48" x14ac:dyDescent="0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>E2697/D2697</f>
        <v>0.105</v>
      </c>
      <c r="P2697" s="7">
        <f>E2697/L2697</f>
        <v>91.304347826086953</v>
      </c>
      <c r="Q2697" t="str">
        <f t="shared" si="168"/>
        <v>technology</v>
      </c>
      <c r="R2697" t="str">
        <f t="shared" si="169"/>
        <v>space exploration</v>
      </c>
      <c r="S2697" s="12">
        <f t="shared" si="170"/>
        <v>41921.842627314814</v>
      </c>
      <c r="T2697" s="12">
        <f t="shared" si="171"/>
        <v>41951.884293981479</v>
      </c>
    </row>
    <row r="2698" spans="1:20" ht="48" x14ac:dyDescent="0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>E2698/D2698</f>
        <v>0.105</v>
      </c>
      <c r="P2698" s="7">
        <f>E2698/L2698</f>
        <v>52.5</v>
      </c>
      <c r="Q2698" t="str">
        <f t="shared" si="168"/>
        <v>publishing</v>
      </c>
      <c r="R2698" t="str">
        <f t="shared" si="169"/>
        <v>children's books</v>
      </c>
      <c r="S2698" s="12">
        <f t="shared" si="170"/>
        <v>42524.36650462963</v>
      </c>
      <c r="T2698" s="12">
        <f t="shared" si="171"/>
        <v>42567.36650462963</v>
      </c>
    </row>
    <row r="2699" spans="1:20" ht="32" x14ac:dyDescent="0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>E2699/D2699</f>
        <v>0.105</v>
      </c>
      <c r="P2699" s="7">
        <f>E2699/L2699</f>
        <v>437.5</v>
      </c>
      <c r="Q2699" t="str">
        <f t="shared" si="168"/>
        <v>theater</v>
      </c>
      <c r="R2699" t="str">
        <f t="shared" si="169"/>
        <v>plays</v>
      </c>
      <c r="S2699" s="12">
        <f t="shared" si="170"/>
        <v>42796.682476851856</v>
      </c>
      <c r="T2699" s="12">
        <f t="shared" si="171"/>
        <v>42841.640810185185</v>
      </c>
    </row>
    <row r="2700" spans="1:20" ht="48" x14ac:dyDescent="0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>E2700/D2700</f>
        <v>0.1048</v>
      </c>
      <c r="P2700" s="7">
        <f>E2700/L2700</f>
        <v>32.75</v>
      </c>
      <c r="Q2700" t="str">
        <f t="shared" si="168"/>
        <v>film &amp; video</v>
      </c>
      <c r="R2700" t="str">
        <f t="shared" si="169"/>
        <v>drama</v>
      </c>
      <c r="S2700" s="12">
        <f t="shared" si="170"/>
        <v>42741.848379629635</v>
      </c>
      <c r="T2700" s="12">
        <f t="shared" si="171"/>
        <v>42783.875</v>
      </c>
    </row>
    <row r="2701" spans="1:20" ht="48" x14ac:dyDescent="0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>E2701/D2701</f>
        <v>0.1048</v>
      </c>
      <c r="P2701" s="7">
        <f>E2701/L2701</f>
        <v>31.757575757575758</v>
      </c>
      <c r="Q2701" t="str">
        <f t="shared" si="168"/>
        <v>publishing</v>
      </c>
      <c r="R2701" t="str">
        <f t="shared" si="169"/>
        <v>children's books</v>
      </c>
      <c r="S2701" s="12">
        <f t="shared" si="170"/>
        <v>41620.90047453704</v>
      </c>
      <c r="T2701" s="12">
        <f t="shared" si="171"/>
        <v>41650.90047453704</v>
      </c>
    </row>
    <row r="2702" spans="1:20" ht="48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>E2702/D2702</f>
        <v>0.10454545454545454</v>
      </c>
      <c r="P2702" s="7">
        <f>E2702/L2702</f>
        <v>23</v>
      </c>
      <c r="Q2702" t="str">
        <f t="shared" si="168"/>
        <v>games</v>
      </c>
      <c r="R2702" t="str">
        <f t="shared" si="169"/>
        <v>video games</v>
      </c>
      <c r="S2702" s="12">
        <f t="shared" si="170"/>
        <v>40464.028182870366</v>
      </c>
      <c r="T2702" s="12">
        <f t="shared" si="171"/>
        <v>40512.208333333336</v>
      </c>
    </row>
    <row r="2703" spans="1:20" ht="48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>E2703/D2703</f>
        <v>0.1041125</v>
      </c>
      <c r="P2703" s="7">
        <f>E2703/L2703</f>
        <v>63.098484848484851</v>
      </c>
      <c r="Q2703" t="str">
        <f t="shared" si="168"/>
        <v>publishing</v>
      </c>
      <c r="R2703" t="str">
        <f t="shared" si="169"/>
        <v>children's books</v>
      </c>
      <c r="S2703" s="12">
        <f t="shared" si="170"/>
        <v>41686.705208333333</v>
      </c>
      <c r="T2703" s="12">
        <f t="shared" si="171"/>
        <v>41716.663541666669</v>
      </c>
    </row>
    <row r="2704" spans="1:20" ht="48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>E2704/D2704</f>
        <v>0.10314285714285715</v>
      </c>
      <c r="P2704" s="7">
        <f>E2704/L2704</f>
        <v>32.81818181818182</v>
      </c>
      <c r="Q2704" t="str">
        <f t="shared" si="168"/>
        <v>games</v>
      </c>
      <c r="R2704" t="str">
        <f t="shared" si="169"/>
        <v>mobile games</v>
      </c>
      <c r="S2704" s="12">
        <f t="shared" si="170"/>
        <v>42371.355729166666</v>
      </c>
      <c r="T2704" s="12">
        <f t="shared" si="171"/>
        <v>42400.178472222222</v>
      </c>
    </row>
    <row r="2705" spans="1:20" ht="48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>E2705/D2705</f>
        <v>0.10214285714285715</v>
      </c>
      <c r="P2705" s="7">
        <f>E2705/L2705</f>
        <v>44.6875</v>
      </c>
      <c r="Q2705" t="str">
        <f t="shared" si="168"/>
        <v>technology</v>
      </c>
      <c r="R2705" t="str">
        <f t="shared" si="169"/>
        <v>wearables</v>
      </c>
      <c r="S2705" s="12">
        <f t="shared" si="170"/>
        <v>41940.658645833333</v>
      </c>
      <c r="T2705" s="12">
        <f t="shared" si="171"/>
        <v>41974</v>
      </c>
    </row>
    <row r="2706" spans="1:20" ht="48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>E2706/D2706</f>
        <v>0.10181818181818182</v>
      </c>
      <c r="P2706" s="7">
        <f>E2706/L2706</f>
        <v>62.222222222222221</v>
      </c>
      <c r="Q2706" t="str">
        <f t="shared" si="168"/>
        <v>music</v>
      </c>
      <c r="R2706" t="str">
        <f t="shared" si="169"/>
        <v>faith</v>
      </c>
      <c r="S2706" s="12">
        <f t="shared" si="170"/>
        <v>41845.968159722222</v>
      </c>
      <c r="T2706" s="12">
        <f t="shared" si="171"/>
        <v>41875.968159722222</v>
      </c>
    </row>
    <row r="2707" spans="1:20" ht="32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>E2707/D2707</f>
        <v>0.1008</v>
      </c>
      <c r="P2707" s="7">
        <f>E2707/L2707</f>
        <v>42</v>
      </c>
      <c r="Q2707" t="str">
        <f t="shared" si="168"/>
        <v>food</v>
      </c>
      <c r="R2707" t="str">
        <f t="shared" si="169"/>
        <v>food trucks</v>
      </c>
      <c r="S2707" s="12">
        <f t="shared" si="170"/>
        <v>42317.954571759255</v>
      </c>
      <c r="T2707" s="12">
        <f t="shared" si="171"/>
        <v>42377.954571759255</v>
      </c>
    </row>
    <row r="2708" spans="1:20" ht="48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>E2708/D2708</f>
        <v>0.10050000000000001</v>
      </c>
      <c r="P2708" s="7">
        <f>E2708/L2708</f>
        <v>100.5</v>
      </c>
      <c r="Q2708" t="str">
        <f t="shared" si="168"/>
        <v>theater</v>
      </c>
      <c r="R2708" t="str">
        <f t="shared" si="169"/>
        <v>plays</v>
      </c>
      <c r="S2708" s="12">
        <f t="shared" si="170"/>
        <v>42020.587349537032</v>
      </c>
      <c r="T2708" s="12">
        <f t="shared" si="171"/>
        <v>42050.587349537032</v>
      </c>
    </row>
    <row r="2709" spans="1:20" ht="48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>E2709/D2709</f>
        <v>0.1002</v>
      </c>
      <c r="P2709" s="7">
        <f>E2709/L2709</f>
        <v>178.92857142857142</v>
      </c>
      <c r="Q2709" t="str">
        <f t="shared" si="168"/>
        <v>technology</v>
      </c>
      <c r="R2709" t="str">
        <f t="shared" si="169"/>
        <v>wearables</v>
      </c>
      <c r="S2709" s="12">
        <f t="shared" si="170"/>
        <v>42632.373414351852</v>
      </c>
      <c r="T2709" s="12">
        <f t="shared" si="171"/>
        <v>42672.373414351852</v>
      </c>
    </row>
    <row r="2710" spans="1:20" ht="48" x14ac:dyDescent="0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>E2710/D2710</f>
        <v>0.1</v>
      </c>
      <c r="P2710" s="7">
        <f>E2710/L2710</f>
        <v>40</v>
      </c>
      <c r="Q2710" t="str">
        <f t="shared" si="168"/>
        <v>music</v>
      </c>
      <c r="R2710" t="str">
        <f t="shared" si="169"/>
        <v>indie rock</v>
      </c>
      <c r="S2710" s="12">
        <f t="shared" si="170"/>
        <v>42065.897719907407</v>
      </c>
      <c r="T2710" s="12">
        <f t="shared" si="171"/>
        <v>42095.856053240743</v>
      </c>
    </row>
    <row r="2711" spans="1:20" ht="64" x14ac:dyDescent="0.2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>E2711/D2711</f>
        <v>0.1</v>
      </c>
      <c r="P2711" s="7">
        <f>E2711/L2711</f>
        <v>10</v>
      </c>
      <c r="Q2711" t="str">
        <f t="shared" si="168"/>
        <v>games</v>
      </c>
      <c r="R2711" t="str">
        <f t="shared" si="169"/>
        <v>video games</v>
      </c>
      <c r="S2711" s="12">
        <f t="shared" si="170"/>
        <v>40198.424849537041</v>
      </c>
      <c r="T2711" s="12">
        <f t="shared" si="171"/>
        <v>40252.290972222225</v>
      </c>
    </row>
    <row r="2712" spans="1:20" ht="48" x14ac:dyDescent="0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>E2712/D2712</f>
        <v>0.1</v>
      </c>
      <c r="P2712" s="7">
        <f>E2712/L2712</f>
        <v>100</v>
      </c>
      <c r="Q2712" t="str">
        <f t="shared" si="168"/>
        <v>theater</v>
      </c>
      <c r="R2712" t="str">
        <f t="shared" si="169"/>
        <v>plays</v>
      </c>
      <c r="S2712" s="12">
        <f t="shared" si="170"/>
        <v>42203.677766203706</v>
      </c>
      <c r="T2712" s="12">
        <f t="shared" si="171"/>
        <v>42233.677766203706</v>
      </c>
    </row>
    <row r="2713" spans="1:20" ht="48" x14ac:dyDescent="0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>E2713/D2713</f>
        <v>0.1</v>
      </c>
      <c r="P2713" s="7">
        <f>E2713/L2713</f>
        <v>10</v>
      </c>
      <c r="Q2713" t="str">
        <f t="shared" si="168"/>
        <v>theater</v>
      </c>
      <c r="R2713" t="str">
        <f t="shared" si="169"/>
        <v>plays</v>
      </c>
      <c r="S2713" s="12">
        <f t="shared" si="170"/>
        <v>41831.697939814818</v>
      </c>
      <c r="T2713" s="12">
        <f t="shared" si="171"/>
        <v>41861.697939814818</v>
      </c>
    </row>
    <row r="2714" spans="1:20" ht="48" x14ac:dyDescent="0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>E2714/D2714</f>
        <v>0.1</v>
      </c>
      <c r="P2714" s="7">
        <f>E2714/L2714</f>
        <v>142.85714285714286</v>
      </c>
      <c r="Q2714" t="str">
        <f t="shared" si="168"/>
        <v>theater</v>
      </c>
      <c r="R2714" t="str">
        <f t="shared" si="169"/>
        <v>plays</v>
      </c>
      <c r="S2714" s="12">
        <f t="shared" si="170"/>
        <v>42308.211215277777</v>
      </c>
      <c r="T2714" s="12">
        <f t="shared" si="171"/>
        <v>42338.252881944441</v>
      </c>
    </row>
    <row r="2715" spans="1:20" ht="48" x14ac:dyDescent="0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>E2715/D2715</f>
        <v>0.1</v>
      </c>
      <c r="P2715" s="7">
        <f>E2715/L2715</f>
        <v>5</v>
      </c>
      <c r="Q2715" t="str">
        <f t="shared" si="168"/>
        <v>theater</v>
      </c>
      <c r="R2715" t="str">
        <f t="shared" si="169"/>
        <v>plays</v>
      </c>
      <c r="S2715" s="12">
        <f t="shared" si="170"/>
        <v>41820.870821759258</v>
      </c>
      <c r="T2715" s="12">
        <f t="shared" si="171"/>
        <v>41850.870821759258</v>
      </c>
    </row>
    <row r="2716" spans="1:20" ht="48" x14ac:dyDescent="0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>E2716/D2716</f>
        <v>0.1</v>
      </c>
      <c r="P2716" s="7">
        <f>E2716/L2716</f>
        <v>16.666666666666668</v>
      </c>
      <c r="Q2716" t="str">
        <f t="shared" si="168"/>
        <v>theater</v>
      </c>
      <c r="R2716" t="str">
        <f t="shared" si="169"/>
        <v>plays</v>
      </c>
      <c r="S2716" s="12">
        <f t="shared" si="170"/>
        <v>42188.83293981482</v>
      </c>
      <c r="T2716" s="12">
        <f t="shared" si="171"/>
        <v>42242.772222222222</v>
      </c>
    </row>
    <row r="2717" spans="1:20" ht="48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>E2717/D2717</f>
        <v>9.987804878048781E-2</v>
      </c>
      <c r="P2717" s="7">
        <f>E2717/L2717</f>
        <v>744.5454545454545</v>
      </c>
      <c r="Q2717" t="str">
        <f t="shared" si="168"/>
        <v>publishing</v>
      </c>
      <c r="R2717" t="str">
        <f t="shared" si="169"/>
        <v>translations</v>
      </c>
      <c r="S2717" s="12">
        <f t="shared" si="170"/>
        <v>42142.767106481479</v>
      </c>
      <c r="T2717" s="12">
        <f t="shared" si="171"/>
        <v>42163.625</v>
      </c>
    </row>
    <row r="2718" spans="1:20" ht="48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>E2718/D2718</f>
        <v>9.8400000000000001E-2</v>
      </c>
      <c r="P2718" s="7">
        <f>E2718/L2718</f>
        <v>54.666666666666664</v>
      </c>
      <c r="Q2718" t="str">
        <f t="shared" si="168"/>
        <v>technology</v>
      </c>
      <c r="R2718" t="str">
        <f t="shared" si="169"/>
        <v>wearables</v>
      </c>
      <c r="S2718" s="12">
        <f t="shared" si="170"/>
        <v>42626.633703703701</v>
      </c>
      <c r="T2718" s="12">
        <f t="shared" si="171"/>
        <v>42656.633703703701</v>
      </c>
    </row>
    <row r="2719" spans="1:20" ht="48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>E2719/D2719</f>
        <v>9.8166666666666666E-2</v>
      </c>
      <c r="P2719" s="7">
        <f>E2719/L2719</f>
        <v>53.545454545454547</v>
      </c>
      <c r="Q2719" t="str">
        <f t="shared" si="168"/>
        <v>food</v>
      </c>
      <c r="R2719" t="str">
        <f t="shared" si="169"/>
        <v>restaurants</v>
      </c>
      <c r="S2719" s="12">
        <f t="shared" si="170"/>
        <v>42052.802430555559</v>
      </c>
      <c r="T2719" s="12">
        <f t="shared" si="171"/>
        <v>42082.760763888888</v>
      </c>
    </row>
    <row r="2720" spans="1:20" ht="48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>E2720/D2720</f>
        <v>9.7600000000000006E-2</v>
      </c>
      <c r="P2720" s="7">
        <f>E2720/L2720</f>
        <v>37.53846153846154</v>
      </c>
      <c r="Q2720" t="str">
        <f t="shared" si="168"/>
        <v>theater</v>
      </c>
      <c r="R2720" t="str">
        <f t="shared" si="169"/>
        <v>plays</v>
      </c>
      <c r="S2720" s="12">
        <f t="shared" si="170"/>
        <v>42467.548541666663</v>
      </c>
      <c r="T2720" s="12">
        <f t="shared" si="171"/>
        <v>42496.544444444444</v>
      </c>
    </row>
    <row r="2721" spans="1:20" ht="48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>E2721/D2721</f>
        <v>9.74E-2</v>
      </c>
      <c r="P2721" s="7">
        <f>E2721/L2721</f>
        <v>54.111111111111114</v>
      </c>
      <c r="Q2721" t="str">
        <f t="shared" si="168"/>
        <v>music</v>
      </c>
      <c r="R2721" t="str">
        <f t="shared" si="169"/>
        <v>faith</v>
      </c>
      <c r="S2721" s="12">
        <f t="shared" si="170"/>
        <v>42427.721006944441</v>
      </c>
      <c r="T2721" s="12">
        <f t="shared" si="171"/>
        <v>42457.679340277777</v>
      </c>
    </row>
    <row r="2722" spans="1:20" ht="32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>E2722/D2722</f>
        <v>9.633333333333334E-2</v>
      </c>
      <c r="P2722" s="7">
        <f>E2722/L2722</f>
        <v>24.083333333333332</v>
      </c>
      <c r="Q2722" t="str">
        <f t="shared" si="168"/>
        <v>technology</v>
      </c>
      <c r="R2722" t="str">
        <f t="shared" si="169"/>
        <v>wearables</v>
      </c>
      <c r="S2722" s="12">
        <f t="shared" si="170"/>
        <v>42673.66788194445</v>
      </c>
      <c r="T2722" s="12">
        <f t="shared" si="171"/>
        <v>42703.709548611107</v>
      </c>
    </row>
    <row r="2723" spans="1:20" ht="48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>E2723/D2723</f>
        <v>9.5687499999999995E-2</v>
      </c>
      <c r="P2723" s="7">
        <f>E2723/L2723</f>
        <v>94.506172839506178</v>
      </c>
      <c r="Q2723" t="str">
        <f t="shared" si="168"/>
        <v>film &amp; video</v>
      </c>
      <c r="R2723" t="str">
        <f t="shared" si="169"/>
        <v>science fiction</v>
      </c>
      <c r="S2723" s="12">
        <f t="shared" si="170"/>
        <v>41905.812581018516</v>
      </c>
      <c r="T2723" s="12">
        <f t="shared" si="171"/>
        <v>41950.854247685187</v>
      </c>
    </row>
    <row r="2724" spans="1:20" ht="48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>E2724/D2724</f>
        <v>9.5600000000000004E-2</v>
      </c>
      <c r="P2724" s="7">
        <f>E2724/L2724</f>
        <v>21.727272727272727</v>
      </c>
      <c r="Q2724" t="str">
        <f t="shared" si="168"/>
        <v>games</v>
      </c>
      <c r="R2724" t="str">
        <f t="shared" si="169"/>
        <v>video games</v>
      </c>
      <c r="S2724" s="12">
        <f t="shared" si="170"/>
        <v>41156.963344907403</v>
      </c>
      <c r="T2724" s="12">
        <f t="shared" si="171"/>
        <v>41186.963344907403</v>
      </c>
    </row>
    <row r="2725" spans="1:20" ht="64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>E2725/D2725</f>
        <v>9.5500000000000002E-2</v>
      </c>
      <c r="P2725" s="7">
        <f>E2725/L2725</f>
        <v>73.461538461538467</v>
      </c>
      <c r="Q2725" t="str">
        <f t="shared" si="168"/>
        <v>film &amp; video</v>
      </c>
      <c r="R2725" t="str">
        <f t="shared" si="169"/>
        <v>animation</v>
      </c>
      <c r="S2725" s="12">
        <f t="shared" si="170"/>
        <v>40043.895462962959</v>
      </c>
      <c r="T2725" s="12">
        <f t="shared" si="171"/>
        <v>40098.874305555553</v>
      </c>
    </row>
    <row r="2726" spans="1:20" ht="48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>E2726/D2726</f>
        <v>9.5000000000000001E-2</v>
      </c>
      <c r="P2726" s="7">
        <f>E2726/L2726</f>
        <v>71.25</v>
      </c>
      <c r="Q2726" t="str">
        <f t="shared" si="168"/>
        <v>film &amp; video</v>
      </c>
      <c r="R2726" t="str">
        <f t="shared" si="169"/>
        <v>animation</v>
      </c>
      <c r="S2726" s="12">
        <f t="shared" si="170"/>
        <v>42238.726631944446</v>
      </c>
      <c r="T2726" s="12">
        <f t="shared" si="171"/>
        <v>42298.726631944446</v>
      </c>
    </row>
    <row r="2727" spans="1:20" ht="48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>E2727/D2727</f>
        <v>9.4412800000000005E-2</v>
      </c>
      <c r="P2727" s="7">
        <f>E2727/L2727</f>
        <v>73.760000000000005</v>
      </c>
      <c r="Q2727" t="str">
        <f t="shared" si="168"/>
        <v>music</v>
      </c>
      <c r="R2727" t="str">
        <f t="shared" si="169"/>
        <v>indie rock</v>
      </c>
      <c r="S2727" s="12">
        <f t="shared" si="170"/>
        <v>41887.784062500003</v>
      </c>
      <c r="T2727" s="12">
        <f t="shared" si="171"/>
        <v>41917.784062500003</v>
      </c>
    </row>
    <row r="2728" spans="1:20" ht="48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>E2728/D2728</f>
        <v>9.4166666666666662E-2</v>
      </c>
      <c r="P2728" s="7">
        <f>E2728/L2728</f>
        <v>80.714285714285708</v>
      </c>
      <c r="Q2728" t="str">
        <f t="shared" si="168"/>
        <v>theater</v>
      </c>
      <c r="R2728" t="str">
        <f t="shared" si="169"/>
        <v>plays</v>
      </c>
      <c r="S2728" s="12">
        <f t="shared" si="170"/>
        <v>42199.648912037039</v>
      </c>
      <c r="T2728" s="12">
        <f t="shared" si="171"/>
        <v>42217.041666666672</v>
      </c>
    </row>
    <row r="2729" spans="1:20" ht="48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>E2729/D2729</f>
        <v>9.3799999999999994E-2</v>
      </c>
      <c r="P2729" s="7">
        <f>E2729/L2729</f>
        <v>170.54545454545453</v>
      </c>
      <c r="Q2729" t="str">
        <f t="shared" si="168"/>
        <v>film &amp; video</v>
      </c>
      <c r="R2729" t="str">
        <f t="shared" si="169"/>
        <v>animation</v>
      </c>
      <c r="S2729" s="12">
        <f t="shared" si="170"/>
        <v>42296.261087962965</v>
      </c>
      <c r="T2729" s="12">
        <f t="shared" si="171"/>
        <v>42326.302754629629</v>
      </c>
    </row>
    <row r="2730" spans="1:20" ht="48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>E2730/D2730</f>
        <v>9.3333333333333338E-2</v>
      </c>
      <c r="P2730" s="7">
        <f>E2730/L2730</f>
        <v>35</v>
      </c>
      <c r="Q2730" t="str">
        <f t="shared" si="168"/>
        <v>music</v>
      </c>
      <c r="R2730" t="str">
        <f t="shared" si="169"/>
        <v>faith</v>
      </c>
      <c r="S2730" s="12">
        <f t="shared" si="170"/>
        <v>42803.920277777783</v>
      </c>
      <c r="T2730" s="12">
        <f t="shared" si="171"/>
        <v>42834.833333333328</v>
      </c>
    </row>
    <row r="2731" spans="1:20" ht="32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>E2731/D2731</f>
        <v>9.3100000000000002E-2</v>
      </c>
      <c r="P2731" s="7">
        <f>E2731/L2731</f>
        <v>60.064516129032256</v>
      </c>
      <c r="Q2731" t="str">
        <f t="shared" si="168"/>
        <v>theater</v>
      </c>
      <c r="R2731" t="str">
        <f t="shared" si="169"/>
        <v>plays</v>
      </c>
      <c r="S2731" s="12">
        <f t="shared" si="170"/>
        <v>42205.171018518522</v>
      </c>
      <c r="T2731" s="12">
        <f t="shared" si="171"/>
        <v>42235.171018518522</v>
      </c>
    </row>
    <row r="2732" spans="1:20" ht="32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>E2732/D2732</f>
        <v>9.2999999999999999E-2</v>
      </c>
      <c r="P2732" s="7">
        <f>E2732/L2732</f>
        <v>31</v>
      </c>
      <c r="Q2732" t="str">
        <f t="shared" si="168"/>
        <v>photography</v>
      </c>
      <c r="R2732" t="str">
        <f t="shared" si="169"/>
        <v>places</v>
      </c>
      <c r="S2732" s="12">
        <f t="shared" si="170"/>
        <v>42246.789965277778</v>
      </c>
      <c r="T2732" s="12">
        <f t="shared" si="171"/>
        <v>42303.888888888891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>E2733/D2733</f>
        <v>9.1050000000000006E-2</v>
      </c>
      <c r="P2733" s="7">
        <f>E2733/L2733</f>
        <v>18.581632653061224</v>
      </c>
      <c r="Q2733" t="str">
        <f t="shared" si="168"/>
        <v>games</v>
      </c>
      <c r="R2733" t="str">
        <f t="shared" si="169"/>
        <v>video games</v>
      </c>
      <c r="S2733" s="12">
        <f t="shared" si="170"/>
        <v>41740.138113425928</v>
      </c>
      <c r="T2733" s="12">
        <f t="shared" si="171"/>
        <v>41770.138113425928</v>
      </c>
    </row>
    <row r="2734" spans="1:20" ht="48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>E2734/D2734</f>
        <v>9.0909090909090912E-2</v>
      </c>
      <c r="P2734" s="7">
        <f>E2734/L2734</f>
        <v>29.411764705882351</v>
      </c>
      <c r="Q2734" t="str">
        <f t="shared" si="168"/>
        <v>theater</v>
      </c>
      <c r="R2734" t="str">
        <f t="shared" si="169"/>
        <v>plays</v>
      </c>
      <c r="S2734" s="12">
        <f t="shared" si="170"/>
        <v>41869.714166666665</v>
      </c>
      <c r="T2734" s="12">
        <f t="shared" si="171"/>
        <v>41876.875</v>
      </c>
    </row>
    <row r="2735" spans="1:20" ht="80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>E2735/D2735</f>
        <v>9.0833333333333335E-2</v>
      </c>
      <c r="P2735" s="7">
        <f>E2735/L2735</f>
        <v>389.28571428571428</v>
      </c>
      <c r="Q2735" t="str">
        <f t="shared" si="168"/>
        <v>technology</v>
      </c>
      <c r="R2735" t="str">
        <f t="shared" si="169"/>
        <v>web</v>
      </c>
      <c r="S2735" s="12">
        <f t="shared" si="170"/>
        <v>42080.757326388892</v>
      </c>
      <c r="T2735" s="12">
        <f t="shared" si="171"/>
        <v>42110.757326388892</v>
      </c>
    </row>
    <row r="2736" spans="1:20" ht="48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>E2736/D2736</f>
        <v>9.0090090090090086E-2</v>
      </c>
      <c r="P2736" s="7">
        <f>E2736/L2736</f>
        <v>30</v>
      </c>
      <c r="Q2736" t="str">
        <f t="shared" si="168"/>
        <v>technology</v>
      </c>
      <c r="R2736" t="str">
        <f t="shared" si="169"/>
        <v>gadgets</v>
      </c>
      <c r="S2736" s="12">
        <f t="shared" si="170"/>
        <v>41929.174456018518</v>
      </c>
      <c r="T2736" s="12">
        <f t="shared" si="171"/>
        <v>41944.165972222225</v>
      </c>
    </row>
    <row r="2737" spans="1:20" ht="48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>E2737/D2737</f>
        <v>8.9744444444444446E-2</v>
      </c>
      <c r="P2737" s="7">
        <f>E2737/L2737</f>
        <v>65.666666666666671</v>
      </c>
      <c r="Q2737" t="str">
        <f t="shared" si="168"/>
        <v>games</v>
      </c>
      <c r="R2737" t="str">
        <f t="shared" si="169"/>
        <v>video games</v>
      </c>
      <c r="S2737" s="12">
        <f t="shared" si="170"/>
        <v>41417.228043981479</v>
      </c>
      <c r="T2737" s="12">
        <f t="shared" si="171"/>
        <v>41462.228043981479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>E2738/D2738</f>
        <v>8.9066666666666669E-2</v>
      </c>
      <c r="P2738" s="7">
        <f>E2738/L2738</f>
        <v>41.75</v>
      </c>
      <c r="Q2738" t="str">
        <f t="shared" si="168"/>
        <v>technology</v>
      </c>
      <c r="R2738" t="str">
        <f t="shared" si="169"/>
        <v>wearables</v>
      </c>
      <c r="S2738" s="12">
        <f t="shared" si="170"/>
        <v>42382.843287037031</v>
      </c>
      <c r="T2738" s="12">
        <f t="shared" si="171"/>
        <v>42418.843287037031</v>
      </c>
    </row>
    <row r="2739" spans="1:20" ht="48" x14ac:dyDescent="0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>E2739/D2739</f>
        <v>8.8999999999999996E-2</v>
      </c>
      <c r="P2739" s="7">
        <f>E2739/L2739</f>
        <v>40.454545454545453</v>
      </c>
      <c r="Q2739" t="str">
        <f t="shared" si="168"/>
        <v>publishing</v>
      </c>
      <c r="R2739" t="str">
        <f t="shared" si="169"/>
        <v>fiction</v>
      </c>
      <c r="S2739" s="12">
        <f t="shared" si="170"/>
        <v>42067.722372685181</v>
      </c>
      <c r="T2739" s="12">
        <f t="shared" si="171"/>
        <v>42097.651388888888</v>
      </c>
    </row>
    <row r="2740" spans="1:20" ht="48" x14ac:dyDescent="0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>E2740/D2740</f>
        <v>8.8999999999999996E-2</v>
      </c>
      <c r="P2740" s="7">
        <f>E2740/L2740</f>
        <v>222.5</v>
      </c>
      <c r="Q2740" t="str">
        <f t="shared" si="168"/>
        <v>theater</v>
      </c>
      <c r="R2740" t="str">
        <f t="shared" si="169"/>
        <v>plays</v>
      </c>
      <c r="S2740" s="12">
        <f t="shared" si="170"/>
        <v>42695.7105787037</v>
      </c>
      <c r="T2740" s="12">
        <f t="shared" si="171"/>
        <v>42725.7105787037</v>
      </c>
    </row>
    <row r="2741" spans="1:20" ht="48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>E2741/D2741</f>
        <v>8.8800000000000004E-2</v>
      </c>
      <c r="P2741" s="7">
        <f>E2741/L2741</f>
        <v>30.272727272727273</v>
      </c>
      <c r="Q2741" t="str">
        <f t="shared" si="168"/>
        <v>technology</v>
      </c>
      <c r="R2741" t="str">
        <f t="shared" si="169"/>
        <v>wearables</v>
      </c>
      <c r="S2741" s="12">
        <f t="shared" si="170"/>
        <v>42451.698449074072</v>
      </c>
      <c r="T2741" s="12">
        <f t="shared" si="171"/>
        <v>42486.288194444445</v>
      </c>
    </row>
    <row r="2742" spans="1:20" ht="32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>E2742/D2742</f>
        <v>8.8333333333333333E-2</v>
      </c>
      <c r="P2742" s="7">
        <f>E2742/L2742</f>
        <v>44.166666666666664</v>
      </c>
      <c r="Q2742" t="str">
        <f t="shared" si="168"/>
        <v>food</v>
      </c>
      <c r="R2742" t="str">
        <f t="shared" si="169"/>
        <v>food trucks</v>
      </c>
      <c r="S2742" s="12">
        <f t="shared" si="170"/>
        <v>41723.9533912037</v>
      </c>
      <c r="T2742" s="12">
        <f t="shared" si="171"/>
        <v>41761.9533912037</v>
      </c>
    </row>
    <row r="2743" spans="1:20" ht="48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>E2743/D2743</f>
        <v>8.72E-2</v>
      </c>
      <c r="P2743" s="7">
        <f>E2743/L2743</f>
        <v>25.647058823529413</v>
      </c>
      <c r="Q2743" t="str">
        <f t="shared" si="168"/>
        <v>theater</v>
      </c>
      <c r="R2743" t="str">
        <f t="shared" si="169"/>
        <v>plays</v>
      </c>
      <c r="S2743" s="12">
        <f t="shared" si="170"/>
        <v>41780.785729166666</v>
      </c>
      <c r="T2743" s="12">
        <f t="shared" si="171"/>
        <v>41840.785729166666</v>
      </c>
    </row>
    <row r="2744" spans="1:20" ht="48" x14ac:dyDescent="0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>E2744/D2744</f>
        <v>8.666666666666667E-2</v>
      </c>
      <c r="P2744" s="7">
        <f>E2744/L2744</f>
        <v>16.25</v>
      </c>
      <c r="Q2744" t="str">
        <f t="shared" si="168"/>
        <v>theater</v>
      </c>
      <c r="R2744" t="str">
        <f t="shared" si="169"/>
        <v>plays</v>
      </c>
      <c r="S2744" s="12">
        <f t="shared" si="170"/>
        <v>41834.135370370372</v>
      </c>
      <c r="T2744" s="12">
        <f t="shared" si="171"/>
        <v>41849.135370370372</v>
      </c>
    </row>
    <row r="2745" spans="1:20" ht="32" x14ac:dyDescent="0.2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>E2745/D2745</f>
        <v>8.666666666666667E-2</v>
      </c>
      <c r="P2745" s="7">
        <f>E2745/L2745</f>
        <v>32.5</v>
      </c>
      <c r="Q2745" t="str">
        <f t="shared" si="168"/>
        <v>theater</v>
      </c>
      <c r="R2745" t="str">
        <f t="shared" si="169"/>
        <v>plays</v>
      </c>
      <c r="S2745" s="12">
        <f t="shared" si="170"/>
        <v>42620.91097222222</v>
      </c>
      <c r="T2745" s="12">
        <f t="shared" si="171"/>
        <v>42650.91097222222</v>
      </c>
    </row>
    <row r="2746" spans="1:20" ht="48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>E2746/D2746</f>
        <v>8.6400000000000005E-2</v>
      </c>
      <c r="P2746" s="7">
        <f>E2746/L2746</f>
        <v>64.8</v>
      </c>
      <c r="Q2746" t="str">
        <f t="shared" si="168"/>
        <v>theater</v>
      </c>
      <c r="R2746" t="str">
        <f t="shared" si="169"/>
        <v>spaces</v>
      </c>
      <c r="S2746" s="12">
        <f t="shared" si="170"/>
        <v>42551.102314814809</v>
      </c>
      <c r="T2746" s="12">
        <f t="shared" si="171"/>
        <v>42601.102314814809</v>
      </c>
    </row>
    <row r="2747" spans="1:20" ht="32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>E2747/D2747</f>
        <v>8.5714285714285715E-2</v>
      </c>
      <c r="P2747" s="7">
        <f>E2747/L2747</f>
        <v>60</v>
      </c>
      <c r="Q2747" t="str">
        <f t="shared" si="168"/>
        <v>photography</v>
      </c>
      <c r="R2747" t="str">
        <f t="shared" si="169"/>
        <v>nature</v>
      </c>
      <c r="S2747" s="12">
        <f t="shared" si="170"/>
        <v>42286.88217592593</v>
      </c>
      <c r="T2747" s="12">
        <f t="shared" si="171"/>
        <v>42316.923842592587</v>
      </c>
    </row>
    <row r="2748" spans="1:20" ht="48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>E2748/D2748</f>
        <v>8.5370000000000001E-2</v>
      </c>
      <c r="P2748" s="7">
        <f>E2748/L2748</f>
        <v>29.236301369863014</v>
      </c>
      <c r="Q2748" t="str">
        <f t="shared" si="168"/>
        <v>journalism</v>
      </c>
      <c r="R2748" t="str">
        <f t="shared" si="169"/>
        <v>audio</v>
      </c>
      <c r="S2748" s="12">
        <f t="shared" si="170"/>
        <v>42114.252951388888</v>
      </c>
      <c r="T2748" s="12">
        <f t="shared" si="171"/>
        <v>42144.252951388888</v>
      </c>
    </row>
    <row r="2749" spans="1:20" ht="48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>E2749/D2749</f>
        <v>8.5199999999999998E-2</v>
      </c>
      <c r="P2749" s="7">
        <f>E2749/L2749</f>
        <v>47.333333333333336</v>
      </c>
      <c r="Q2749" t="str">
        <f t="shared" si="168"/>
        <v>theater</v>
      </c>
      <c r="R2749" t="str">
        <f t="shared" si="169"/>
        <v>musical</v>
      </c>
      <c r="S2749" s="12">
        <f t="shared" si="170"/>
        <v>41975.676111111112</v>
      </c>
      <c r="T2749" s="12">
        <f t="shared" si="171"/>
        <v>42006.676111111112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>E2750/D2750</f>
        <v>8.5000000000000006E-2</v>
      </c>
      <c r="P2750" s="7">
        <f>E2750/L2750</f>
        <v>8.5</v>
      </c>
      <c r="Q2750" t="str">
        <f t="shared" si="168"/>
        <v>theater</v>
      </c>
      <c r="R2750" t="str">
        <f t="shared" si="169"/>
        <v>plays</v>
      </c>
      <c r="S2750" s="12">
        <f t="shared" si="170"/>
        <v>41826.61954861111</v>
      </c>
      <c r="T2750" s="12">
        <f t="shared" si="171"/>
        <v>41856.61954861111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>E2751/D2751</f>
        <v>8.4172839999999999E-2</v>
      </c>
      <c r="P2751" s="7">
        <f>E2751/L2751</f>
        <v>78.666205607476627</v>
      </c>
      <c r="Q2751" t="str">
        <f t="shared" si="168"/>
        <v>technology</v>
      </c>
      <c r="R2751" t="str">
        <f t="shared" si="169"/>
        <v>space exploration</v>
      </c>
      <c r="S2751" s="12">
        <f t="shared" si="170"/>
        <v>42226.313298611116</v>
      </c>
      <c r="T2751" s="12">
        <f t="shared" si="171"/>
        <v>42256.313298611116</v>
      </c>
    </row>
    <row r="2752" spans="1:20" ht="48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>E2752/D2752</f>
        <v>8.3799999999999999E-2</v>
      </c>
      <c r="P2752" s="7">
        <f>E2752/L2752</f>
        <v>104.75</v>
      </c>
      <c r="Q2752" t="str">
        <f t="shared" si="168"/>
        <v>publishing</v>
      </c>
      <c r="R2752" t="str">
        <f t="shared" si="169"/>
        <v>translations</v>
      </c>
      <c r="S2752" s="12">
        <f t="shared" si="170"/>
        <v>42601.851678240739</v>
      </c>
      <c r="T2752" s="12">
        <f t="shared" si="171"/>
        <v>42631.851678240739</v>
      </c>
    </row>
    <row r="2753" spans="1:20" ht="32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>E2753/D2753</f>
        <v>8.3333333333333329E-2</v>
      </c>
      <c r="P2753" s="7">
        <f>E2753/L2753</f>
        <v>100</v>
      </c>
      <c r="Q2753" t="str">
        <f t="shared" si="168"/>
        <v>publishing</v>
      </c>
      <c r="R2753" t="str">
        <f t="shared" si="169"/>
        <v>fiction</v>
      </c>
      <c r="S2753" s="12">
        <f t="shared" si="170"/>
        <v>41991.713460648149</v>
      </c>
      <c r="T2753" s="12">
        <f t="shared" si="171"/>
        <v>42050.651388888888</v>
      </c>
    </row>
    <row r="2754" spans="1:20" ht="48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>E2754/D2754</f>
        <v>8.3000000000000004E-2</v>
      </c>
      <c r="P2754" s="7">
        <f>E2754/L2754</f>
        <v>10.375</v>
      </c>
      <c r="Q2754" t="str">
        <f t="shared" si="168"/>
        <v>games</v>
      </c>
      <c r="R2754" t="str">
        <f t="shared" si="169"/>
        <v>video games</v>
      </c>
      <c r="S2754" s="12">
        <f t="shared" si="170"/>
        <v>42333.598530092597</v>
      </c>
      <c r="T2754" s="12">
        <f t="shared" si="171"/>
        <v>42363.598530092597</v>
      </c>
    </row>
    <row r="2755" spans="1:20" ht="48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>E2755/D2755</f>
        <v>8.2142857142857142E-2</v>
      </c>
      <c r="P2755" s="7">
        <f>E2755/L2755</f>
        <v>38.333333333333336</v>
      </c>
      <c r="Q2755" t="str">
        <f t="shared" ref="Q2755:Q2818" si="172">LEFT(N2755, SEARCH("/",N2755)-1)</f>
        <v>theater</v>
      </c>
      <c r="R2755" t="str">
        <f t="shared" ref="R2755:R2818" si="173">RIGHT(N2755,LEN(N2755)-SEARCH("/",N2755,1))</f>
        <v>plays</v>
      </c>
      <c r="S2755" s="12">
        <f t="shared" ref="S2755:S2818" si="174">(((J2755/60)/60)/24)+DATE(1970,1,1)</f>
        <v>41904.650578703702</v>
      </c>
      <c r="T2755" s="12">
        <f t="shared" ref="T2755:T2818" si="175">(((I2755/60)/60)/24)+DATE(1970,1,1)</f>
        <v>41934.650578703702</v>
      </c>
    </row>
    <row r="2756" spans="1:20" ht="48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>E2756/D2756</f>
        <v>8.2100000000000006E-2</v>
      </c>
      <c r="P2756" s="7">
        <f>E2756/L2756</f>
        <v>16.755102040816325</v>
      </c>
      <c r="Q2756" t="str">
        <f t="shared" si="172"/>
        <v>film &amp; video</v>
      </c>
      <c r="R2756" t="str">
        <f t="shared" si="173"/>
        <v>animation</v>
      </c>
      <c r="S2756" s="12">
        <f t="shared" si="174"/>
        <v>41378.69976851852</v>
      </c>
      <c r="T2756" s="12">
        <f t="shared" si="175"/>
        <v>41408.69976851852</v>
      </c>
    </row>
    <row r="2757" spans="1:20" ht="48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>E2757/D2757</f>
        <v>8.1333333333333327E-2</v>
      </c>
      <c r="P2757" s="7">
        <f>E2757/L2757</f>
        <v>10.166666666666666</v>
      </c>
      <c r="Q2757" t="str">
        <f t="shared" si="172"/>
        <v>theater</v>
      </c>
      <c r="R2757" t="str">
        <f t="shared" si="173"/>
        <v>plays</v>
      </c>
      <c r="S2757" s="12">
        <f t="shared" si="174"/>
        <v>42020.768634259264</v>
      </c>
      <c r="T2757" s="12">
        <f t="shared" si="175"/>
        <v>42065.958333333328</v>
      </c>
    </row>
    <row r="2758" spans="1:20" ht="48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>E2758/D2758</f>
        <v>8.0833333333333326E-2</v>
      </c>
      <c r="P2758" s="7">
        <f>E2758/L2758</f>
        <v>90.9375</v>
      </c>
      <c r="Q2758" t="str">
        <f t="shared" si="172"/>
        <v>games</v>
      </c>
      <c r="R2758" t="str">
        <f t="shared" si="173"/>
        <v>mobile games</v>
      </c>
      <c r="S2758" s="12">
        <f t="shared" si="174"/>
        <v>42755.492754629624</v>
      </c>
      <c r="T2758" s="12">
        <f t="shared" si="175"/>
        <v>42802.3125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>E2759/D2759</f>
        <v>8.0600000000000005E-2</v>
      </c>
      <c r="P2759" s="7">
        <f>E2759/L2759</f>
        <v>80.599999999999994</v>
      </c>
      <c r="Q2759" t="str">
        <f t="shared" si="172"/>
        <v>publishing</v>
      </c>
      <c r="R2759" t="str">
        <f t="shared" si="173"/>
        <v>translations</v>
      </c>
      <c r="S2759" s="12">
        <f t="shared" si="174"/>
        <v>41961.813518518517</v>
      </c>
      <c r="T2759" s="12">
        <f t="shared" si="175"/>
        <v>41992.813518518517</v>
      </c>
    </row>
    <row r="2760" spans="1:20" ht="48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>E2760/D2760</f>
        <v>8.0250000000000002E-2</v>
      </c>
      <c r="P2760" s="7">
        <f>E2760/L2760</f>
        <v>200.625</v>
      </c>
      <c r="Q2760" t="str">
        <f t="shared" si="172"/>
        <v>theater</v>
      </c>
      <c r="R2760" t="str">
        <f t="shared" si="173"/>
        <v>spaces</v>
      </c>
      <c r="S2760" s="12">
        <f t="shared" si="174"/>
        <v>42628.690266203703</v>
      </c>
      <c r="T2760" s="12">
        <f t="shared" si="175"/>
        <v>42660.166666666672</v>
      </c>
    </row>
    <row r="2761" spans="1:20" ht="48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>E2761/D2761</f>
        <v>0.08</v>
      </c>
      <c r="P2761" s="7">
        <f>E2761/L2761</f>
        <v>11.428571428571429</v>
      </c>
      <c r="Q2761" t="str">
        <f t="shared" si="172"/>
        <v>food</v>
      </c>
      <c r="R2761" t="str">
        <f t="shared" si="173"/>
        <v>small batch</v>
      </c>
      <c r="S2761" s="12">
        <f t="shared" si="174"/>
        <v>42794.022349537037</v>
      </c>
      <c r="T2761" s="12">
        <f t="shared" si="175"/>
        <v>42823.980682870373</v>
      </c>
    </row>
    <row r="2762" spans="1:20" ht="48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>E2762/D2762</f>
        <v>7.8809523809523815E-2</v>
      </c>
      <c r="P2762" s="7">
        <f>E2762/L2762</f>
        <v>45.972222222222221</v>
      </c>
      <c r="Q2762" t="str">
        <f t="shared" si="172"/>
        <v>publishing</v>
      </c>
      <c r="R2762" t="str">
        <f t="shared" si="173"/>
        <v>children's books</v>
      </c>
      <c r="S2762" s="12">
        <f t="shared" si="174"/>
        <v>42136.297175925924</v>
      </c>
      <c r="T2762" s="12">
        <f t="shared" si="175"/>
        <v>42167.297175925924</v>
      </c>
    </row>
    <row r="2763" spans="1:20" ht="48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>E2763/D2763</f>
        <v>7.868E-2</v>
      </c>
      <c r="P2763" s="7">
        <f>E2763/L2763</f>
        <v>115.70588235294117</v>
      </c>
      <c r="Q2763" t="str">
        <f t="shared" si="172"/>
        <v>music</v>
      </c>
      <c r="R2763" t="str">
        <f t="shared" si="173"/>
        <v>faith</v>
      </c>
      <c r="S2763" s="12">
        <f t="shared" si="174"/>
        <v>42095.918530092589</v>
      </c>
      <c r="T2763" s="12">
        <f t="shared" si="175"/>
        <v>42125.918530092589</v>
      </c>
    </row>
    <row r="2764" spans="1:20" ht="32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>E2764/D2764</f>
        <v>7.8378378378378383E-2</v>
      </c>
      <c r="P2764" s="7">
        <f>E2764/L2764</f>
        <v>20.714285714285715</v>
      </c>
      <c r="Q2764" t="str">
        <f t="shared" si="172"/>
        <v>theater</v>
      </c>
      <c r="R2764" t="str">
        <f t="shared" si="173"/>
        <v>plays</v>
      </c>
      <c r="S2764" s="12">
        <f t="shared" si="174"/>
        <v>41755.476724537039</v>
      </c>
      <c r="T2764" s="12">
        <f t="shared" si="175"/>
        <v>41778.476724537039</v>
      </c>
    </row>
    <row r="2765" spans="1:20" ht="32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>E2765/D2765</f>
        <v>7.8266666666666665E-2</v>
      </c>
      <c r="P2765" s="7">
        <f>E2765/L2765</f>
        <v>23.959183673469386</v>
      </c>
      <c r="Q2765" t="str">
        <f t="shared" si="172"/>
        <v>games</v>
      </c>
      <c r="R2765" t="str">
        <f t="shared" si="173"/>
        <v>video games</v>
      </c>
      <c r="S2765" s="12">
        <f t="shared" si="174"/>
        <v>42151.189525462964</v>
      </c>
      <c r="T2765" s="12">
        <f t="shared" si="175"/>
        <v>42181.189525462964</v>
      </c>
    </row>
    <row r="2766" spans="1:20" ht="48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>E2766/D2766</f>
        <v>7.8E-2</v>
      </c>
      <c r="P2766" s="7">
        <f>E2766/L2766</f>
        <v>26</v>
      </c>
      <c r="Q2766" t="str">
        <f t="shared" si="172"/>
        <v>photography</v>
      </c>
      <c r="R2766" t="str">
        <f t="shared" si="173"/>
        <v>people</v>
      </c>
      <c r="S2766" s="12">
        <f t="shared" si="174"/>
        <v>42181.902037037042</v>
      </c>
      <c r="T2766" s="12">
        <f t="shared" si="175"/>
        <v>42201.902037037042</v>
      </c>
    </row>
    <row r="2767" spans="1:20" ht="48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>E2767/D2767</f>
        <v>7.7886666666666673E-2</v>
      </c>
      <c r="P2767" s="7">
        <f>E2767/L2767</f>
        <v>292.07499999999999</v>
      </c>
      <c r="Q2767" t="str">
        <f t="shared" si="172"/>
        <v>technology</v>
      </c>
      <c r="R2767" t="str">
        <f t="shared" si="173"/>
        <v>wearables</v>
      </c>
      <c r="S2767" s="12">
        <f t="shared" si="174"/>
        <v>41926.29965277778</v>
      </c>
      <c r="T2767" s="12">
        <f t="shared" si="175"/>
        <v>41956.334722222222</v>
      </c>
    </row>
    <row r="2768" spans="1:20" ht="48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>E2768/D2768</f>
        <v>7.5999999999999998E-2</v>
      </c>
      <c r="P2768" s="7">
        <f>E2768/L2768</f>
        <v>4.75</v>
      </c>
      <c r="Q2768" t="str">
        <f t="shared" si="172"/>
        <v>theater</v>
      </c>
      <c r="R2768" t="str">
        <f t="shared" si="173"/>
        <v>plays</v>
      </c>
      <c r="S2768" s="12">
        <f t="shared" si="174"/>
        <v>42002.54488425926</v>
      </c>
      <c r="T2768" s="12">
        <f t="shared" si="175"/>
        <v>42032.54488425926</v>
      </c>
    </row>
    <row r="2769" spans="1:20" ht="48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>E2769/D2769</f>
        <v>7.5880000000000003E-2</v>
      </c>
      <c r="P2769" s="7">
        <f>E2769/L2769</f>
        <v>65.41379310344827</v>
      </c>
      <c r="Q2769" t="str">
        <f t="shared" si="172"/>
        <v>technology</v>
      </c>
      <c r="R2769" t="str">
        <f t="shared" si="173"/>
        <v>makerspaces</v>
      </c>
      <c r="S2769" s="12">
        <f t="shared" si="174"/>
        <v>41923.857511574075</v>
      </c>
      <c r="T2769" s="12">
        <f t="shared" si="175"/>
        <v>41953.899178240739</v>
      </c>
    </row>
    <row r="2770" spans="1:20" ht="48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>E2770/D2770</f>
        <v>7.5333333333333335E-2</v>
      </c>
      <c r="P2770" s="7">
        <f>E2770/L2770</f>
        <v>31.172413793103448</v>
      </c>
      <c r="Q2770" t="str">
        <f t="shared" si="172"/>
        <v>technology</v>
      </c>
      <c r="R2770" t="str">
        <f t="shared" si="173"/>
        <v>wearables</v>
      </c>
      <c r="S2770" s="12">
        <f t="shared" si="174"/>
        <v>42077.666377314818</v>
      </c>
      <c r="T2770" s="12">
        <f t="shared" si="175"/>
        <v>42107.666377314818</v>
      </c>
    </row>
    <row r="2771" spans="1:20" ht="48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>E2771/D2771</f>
        <v>7.5111111111111115E-2</v>
      </c>
      <c r="P2771" s="7">
        <f>E2771/L2771</f>
        <v>37.555555555555557</v>
      </c>
      <c r="Q2771" t="str">
        <f t="shared" si="172"/>
        <v>film &amp; video</v>
      </c>
      <c r="R2771" t="str">
        <f t="shared" si="173"/>
        <v>science fiction</v>
      </c>
      <c r="S2771" s="12">
        <f t="shared" si="174"/>
        <v>42200.542268518519</v>
      </c>
      <c r="T2771" s="12">
        <f t="shared" si="175"/>
        <v>42227.542268518519</v>
      </c>
    </row>
    <row r="2772" spans="1:20" ht="48" x14ac:dyDescent="0.2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>E2772/D2772</f>
        <v>7.4999999999999997E-2</v>
      </c>
      <c r="P2772" s="7">
        <f>E2772/L2772</f>
        <v>9</v>
      </c>
      <c r="Q2772" t="str">
        <f t="shared" si="172"/>
        <v>games</v>
      </c>
      <c r="R2772" t="str">
        <f t="shared" si="173"/>
        <v>video games</v>
      </c>
      <c r="S2772" s="12">
        <f t="shared" si="174"/>
        <v>40701.195844907408</v>
      </c>
      <c r="T2772" s="12">
        <f t="shared" si="175"/>
        <v>40746.195844907408</v>
      </c>
    </row>
    <row r="2773" spans="1:20" ht="48" x14ac:dyDescent="0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>E2773/D2773</f>
        <v>7.4999999999999997E-2</v>
      </c>
      <c r="P2773" s="7">
        <f>E2773/L2773</f>
        <v>50</v>
      </c>
      <c r="Q2773" t="str">
        <f t="shared" si="172"/>
        <v>music</v>
      </c>
      <c r="R2773" t="str">
        <f t="shared" si="173"/>
        <v>faith</v>
      </c>
      <c r="S2773" s="12">
        <f t="shared" si="174"/>
        <v>42673.577534722222</v>
      </c>
      <c r="T2773" s="12">
        <f t="shared" si="175"/>
        <v>42713.619201388887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>E2774/D2774</f>
        <v>7.4837500000000001E-2</v>
      </c>
      <c r="P2774" s="7">
        <f>E2774/L2774</f>
        <v>177.39259259259259</v>
      </c>
      <c r="Q2774" t="str">
        <f t="shared" si="172"/>
        <v>technology</v>
      </c>
      <c r="R2774" t="str">
        <f t="shared" si="173"/>
        <v>wearables</v>
      </c>
      <c r="S2774" s="12">
        <f t="shared" si="174"/>
        <v>41809.473275462966</v>
      </c>
      <c r="T2774" s="12">
        <f t="shared" si="175"/>
        <v>41845.125</v>
      </c>
    </row>
    <row r="2775" spans="1:20" ht="48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>E2775/D2775</f>
        <v>7.4690265486725665E-2</v>
      </c>
      <c r="P2775" s="7">
        <f>E2775/L2775</f>
        <v>35.166666666666664</v>
      </c>
      <c r="Q2775" t="str">
        <f t="shared" si="172"/>
        <v>theater</v>
      </c>
      <c r="R2775" t="str">
        <f t="shared" si="173"/>
        <v>plays</v>
      </c>
      <c r="S2775" s="12">
        <f t="shared" si="174"/>
        <v>42601.854699074072</v>
      </c>
      <c r="T2775" s="12">
        <f t="shared" si="175"/>
        <v>42611.163194444445</v>
      </c>
    </row>
    <row r="2776" spans="1:20" ht="48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>E2776/D2776</f>
        <v>7.3400000000000007E-2</v>
      </c>
      <c r="P2776" s="7">
        <f>E2776/L2776</f>
        <v>40.777777777777779</v>
      </c>
      <c r="Q2776" t="str">
        <f t="shared" si="172"/>
        <v>photography</v>
      </c>
      <c r="R2776" t="str">
        <f t="shared" si="173"/>
        <v>places</v>
      </c>
      <c r="S2776" s="12">
        <f t="shared" si="174"/>
        <v>41791.057314814818</v>
      </c>
      <c r="T2776" s="12">
        <f t="shared" si="175"/>
        <v>41835.21597222222</v>
      </c>
    </row>
    <row r="2777" spans="1:20" ht="48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>E2777/D2777</f>
        <v>7.2952380952380949E-2</v>
      </c>
      <c r="P2777" s="7">
        <f>E2777/L2777</f>
        <v>47.875</v>
      </c>
      <c r="Q2777" t="str">
        <f t="shared" si="172"/>
        <v>film &amp; video</v>
      </c>
      <c r="R2777" t="str">
        <f t="shared" si="173"/>
        <v>animation</v>
      </c>
      <c r="S2777" s="12">
        <f t="shared" si="174"/>
        <v>42037.083564814813</v>
      </c>
      <c r="T2777" s="12">
        <f t="shared" si="175"/>
        <v>42067.083564814813</v>
      </c>
    </row>
    <row r="2778" spans="1:20" ht="48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>E2778/D2778</f>
        <v>7.2599999999999998E-2</v>
      </c>
      <c r="P2778" s="7">
        <f>E2778/L2778</f>
        <v>80.666666666666671</v>
      </c>
      <c r="Q2778" t="str">
        <f t="shared" si="172"/>
        <v>technology</v>
      </c>
      <c r="R2778" t="str">
        <f t="shared" si="173"/>
        <v>wearables</v>
      </c>
      <c r="S2778" s="12">
        <f t="shared" si="174"/>
        <v>41947.940740740742</v>
      </c>
      <c r="T2778" s="12">
        <f t="shared" si="175"/>
        <v>41972.666666666672</v>
      </c>
    </row>
    <row r="2779" spans="1:20" ht="48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>E2779/D2779</f>
        <v>7.2400000000000006E-2</v>
      </c>
      <c r="P2779" s="7">
        <f>E2779/L2779</f>
        <v>72.400000000000006</v>
      </c>
      <c r="Q2779" t="str">
        <f t="shared" si="172"/>
        <v>theater</v>
      </c>
      <c r="R2779" t="str">
        <f t="shared" si="173"/>
        <v>plays</v>
      </c>
      <c r="S2779" s="12">
        <f t="shared" si="174"/>
        <v>42041.205000000002</v>
      </c>
      <c r="T2779" s="12">
        <f t="shared" si="175"/>
        <v>42086.16333333333</v>
      </c>
    </row>
    <row r="2780" spans="1:20" ht="32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>E2780/D2780</f>
        <v>7.2120000000000004E-2</v>
      </c>
      <c r="P2780" s="7">
        <f>E2780/L2780</f>
        <v>81.954545454545453</v>
      </c>
      <c r="Q2780" t="str">
        <f t="shared" si="172"/>
        <v>games</v>
      </c>
      <c r="R2780" t="str">
        <f t="shared" si="173"/>
        <v>video games</v>
      </c>
      <c r="S2780" s="12">
        <f t="shared" si="174"/>
        <v>41712.762673611112</v>
      </c>
      <c r="T2780" s="12">
        <f t="shared" si="175"/>
        <v>41742.762673611112</v>
      </c>
    </row>
    <row r="2781" spans="1:20" ht="48" x14ac:dyDescent="0.2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>E2781/D2781</f>
        <v>7.1999999999999995E-2</v>
      </c>
      <c r="P2781" s="7">
        <f>E2781/L2781</f>
        <v>18</v>
      </c>
      <c r="Q2781" t="str">
        <f t="shared" si="172"/>
        <v>music</v>
      </c>
      <c r="R2781" t="str">
        <f t="shared" si="173"/>
        <v>indie rock</v>
      </c>
      <c r="S2781" s="12">
        <f t="shared" si="174"/>
        <v>40751.753298611111</v>
      </c>
      <c r="T2781" s="12">
        <f t="shared" si="175"/>
        <v>40787.25</v>
      </c>
    </row>
    <row r="2782" spans="1:20" ht="48" x14ac:dyDescent="0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>E2782/D2782</f>
        <v>7.1999999999999995E-2</v>
      </c>
      <c r="P2782" s="7">
        <f>E2782/L2782</f>
        <v>12</v>
      </c>
      <c r="Q2782" t="str">
        <f t="shared" si="172"/>
        <v>publishing</v>
      </c>
      <c r="R2782" t="str">
        <f t="shared" si="173"/>
        <v>translations</v>
      </c>
      <c r="S2782" s="12">
        <f t="shared" si="174"/>
        <v>42291.872175925921</v>
      </c>
      <c r="T2782" s="12">
        <f t="shared" si="175"/>
        <v>42321.913842592592</v>
      </c>
    </row>
    <row r="2783" spans="1:20" ht="48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>E2783/D2783</f>
        <v>7.166666666666667E-2</v>
      </c>
      <c r="P2783" s="7">
        <f>E2783/L2783</f>
        <v>30.714285714285715</v>
      </c>
      <c r="Q2783" t="str">
        <f t="shared" si="172"/>
        <v>theater</v>
      </c>
      <c r="R2783" t="str">
        <f t="shared" si="173"/>
        <v>plays</v>
      </c>
      <c r="S2783" s="12">
        <f t="shared" si="174"/>
        <v>42768.97084490741</v>
      </c>
      <c r="T2783" s="12">
        <f t="shared" si="175"/>
        <v>42789.041666666672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>E2784/D2784</f>
        <v>7.0666666666666669E-2</v>
      </c>
      <c r="P2784" s="7">
        <f>E2784/L2784</f>
        <v>58.888888888888886</v>
      </c>
      <c r="Q2784" t="str">
        <f t="shared" si="172"/>
        <v>music</v>
      </c>
      <c r="R2784" t="str">
        <f t="shared" si="173"/>
        <v>world music</v>
      </c>
      <c r="S2784" s="12">
        <f t="shared" si="174"/>
        <v>41736.549791666665</v>
      </c>
      <c r="T2784" s="12">
        <f t="shared" si="175"/>
        <v>41796.549791666665</v>
      </c>
    </row>
    <row r="2785" spans="1:20" ht="48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>E2785/D2785</f>
        <v>7.0634920634920634E-2</v>
      </c>
      <c r="P2785" s="7">
        <f>E2785/L2785</f>
        <v>44.5</v>
      </c>
      <c r="Q2785" t="str">
        <f t="shared" si="172"/>
        <v>publishing</v>
      </c>
      <c r="R2785" t="str">
        <f t="shared" si="173"/>
        <v>translations</v>
      </c>
      <c r="S2785" s="12">
        <f t="shared" si="174"/>
        <v>42622.456238425926</v>
      </c>
      <c r="T2785" s="12">
        <f t="shared" si="175"/>
        <v>42652.456238425926</v>
      </c>
    </row>
    <row r="2786" spans="1:20" ht="48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>E2786/D2786</f>
        <v>7.0433333333333334E-2</v>
      </c>
      <c r="P2786" s="7">
        <f>E2786/L2786</f>
        <v>75.464285714285708</v>
      </c>
      <c r="Q2786" t="str">
        <f t="shared" si="172"/>
        <v>theater</v>
      </c>
      <c r="R2786" t="str">
        <f t="shared" si="173"/>
        <v>plays</v>
      </c>
      <c r="S2786" s="12">
        <f t="shared" si="174"/>
        <v>42136.767175925925</v>
      </c>
      <c r="T2786" s="12">
        <f t="shared" si="175"/>
        <v>42166.767175925925</v>
      </c>
    </row>
    <row r="2787" spans="1:20" ht="32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>E2787/D2787</f>
        <v>7.0000000000000007E-2</v>
      </c>
      <c r="P2787" s="7">
        <f>E2787/L2787</f>
        <v>46.666666666666664</v>
      </c>
      <c r="Q2787" t="str">
        <f t="shared" si="172"/>
        <v>photography</v>
      </c>
      <c r="R2787" t="str">
        <f t="shared" si="173"/>
        <v>people</v>
      </c>
      <c r="S2787" s="12">
        <f t="shared" si="174"/>
        <v>42167.89335648148</v>
      </c>
      <c r="T2787" s="12">
        <f t="shared" si="175"/>
        <v>42188.89335648148</v>
      </c>
    </row>
    <row r="2788" spans="1:20" ht="48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>E2788/D2788</f>
        <v>6.9696969696969702E-2</v>
      </c>
      <c r="P2788" s="7">
        <f>E2788/L2788</f>
        <v>383.33333333333331</v>
      </c>
      <c r="Q2788" t="str">
        <f t="shared" si="172"/>
        <v>theater</v>
      </c>
      <c r="R2788" t="str">
        <f t="shared" si="173"/>
        <v>plays</v>
      </c>
      <c r="S2788" s="12">
        <f t="shared" si="174"/>
        <v>42697.010520833333</v>
      </c>
      <c r="T2788" s="12">
        <f t="shared" si="175"/>
        <v>42730.010520833333</v>
      </c>
    </row>
    <row r="2789" spans="1:20" ht="32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>E2789/D2789</f>
        <v>6.9320000000000007E-2</v>
      </c>
      <c r="P2789" s="7">
        <f>E2789/L2789</f>
        <v>115.53333333333333</v>
      </c>
      <c r="Q2789" t="str">
        <f t="shared" si="172"/>
        <v>food</v>
      </c>
      <c r="R2789" t="str">
        <f t="shared" si="173"/>
        <v>food trucks</v>
      </c>
      <c r="S2789" s="12">
        <f t="shared" si="174"/>
        <v>42394.900462962964</v>
      </c>
      <c r="T2789" s="12">
        <f t="shared" si="175"/>
        <v>42454.858796296292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>E2790/D2790</f>
        <v>6.8287037037037035E-2</v>
      </c>
      <c r="P2790" s="7">
        <f>E2790/L2790</f>
        <v>59</v>
      </c>
      <c r="Q2790" t="str">
        <f t="shared" si="172"/>
        <v>theater</v>
      </c>
      <c r="R2790" t="str">
        <f t="shared" si="173"/>
        <v>plays</v>
      </c>
      <c r="S2790" s="12">
        <f t="shared" si="174"/>
        <v>42293.809212962966</v>
      </c>
      <c r="T2790" s="12">
        <f t="shared" si="175"/>
        <v>42353.85087962963</v>
      </c>
    </row>
    <row r="2791" spans="1:20" ht="48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>E2791/D2791</f>
        <v>6.7966666666666675E-2</v>
      </c>
      <c r="P2791" s="7">
        <f>E2791/L2791</f>
        <v>40.78</v>
      </c>
      <c r="Q2791" t="str">
        <f t="shared" si="172"/>
        <v>film &amp; video</v>
      </c>
      <c r="R2791" t="str">
        <f t="shared" si="173"/>
        <v>animation</v>
      </c>
      <c r="S2791" s="12">
        <f t="shared" si="174"/>
        <v>40934.376145833332</v>
      </c>
      <c r="T2791" s="12">
        <f t="shared" si="175"/>
        <v>40994.334479166668</v>
      </c>
    </row>
    <row r="2792" spans="1:20" ht="48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>E2792/D2792</f>
        <v>6.7083333333333328E-2</v>
      </c>
      <c r="P2792" s="7">
        <f>E2792/L2792</f>
        <v>80.5</v>
      </c>
      <c r="Q2792" t="str">
        <f t="shared" si="172"/>
        <v>publishing</v>
      </c>
      <c r="R2792" t="str">
        <f t="shared" si="173"/>
        <v>translations</v>
      </c>
      <c r="S2792" s="12">
        <f t="shared" si="174"/>
        <v>42673.625868055555</v>
      </c>
      <c r="T2792" s="12">
        <f t="shared" si="175"/>
        <v>42714.458333333328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>E2793/D2793</f>
        <v>6.7000000000000004E-2</v>
      </c>
      <c r="P2793" s="7">
        <f>E2793/L2793</f>
        <v>83.75</v>
      </c>
      <c r="Q2793" t="str">
        <f t="shared" si="172"/>
        <v>photography</v>
      </c>
      <c r="R2793" t="str">
        <f t="shared" si="173"/>
        <v>photobooks</v>
      </c>
      <c r="S2793" s="12">
        <f t="shared" si="174"/>
        <v>41905.95684027778</v>
      </c>
      <c r="T2793" s="12">
        <f t="shared" si="175"/>
        <v>41941.95684027778</v>
      </c>
    </row>
    <row r="2794" spans="1:20" ht="48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>E2794/D2794</f>
        <v>6.6500000000000004E-2</v>
      </c>
      <c r="P2794" s="7">
        <f>E2794/L2794</f>
        <v>29.555555555555557</v>
      </c>
      <c r="Q2794" t="str">
        <f t="shared" si="172"/>
        <v>theater</v>
      </c>
      <c r="R2794" t="str">
        <f t="shared" si="173"/>
        <v>plays</v>
      </c>
      <c r="S2794" s="12">
        <f t="shared" si="174"/>
        <v>42480.800648148142</v>
      </c>
      <c r="T2794" s="12">
        <f t="shared" si="175"/>
        <v>42540.800648148142</v>
      </c>
    </row>
    <row r="2795" spans="1:20" ht="32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>E2795/D2795</f>
        <v>6.6339999999999996E-2</v>
      </c>
      <c r="P2795" s="7">
        <f>E2795/L2795</f>
        <v>89.648648648648646</v>
      </c>
      <c r="Q2795" t="str">
        <f t="shared" si="172"/>
        <v>technology</v>
      </c>
      <c r="R2795" t="str">
        <f t="shared" si="173"/>
        <v>wearables</v>
      </c>
      <c r="S2795" s="12">
        <f t="shared" si="174"/>
        <v>41936.647164351853</v>
      </c>
      <c r="T2795" s="12">
        <f t="shared" si="175"/>
        <v>41981.688831018517</v>
      </c>
    </row>
    <row r="2796" spans="1:20" ht="48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>E2796/D2796</f>
        <v>6.6066666666666662E-2</v>
      </c>
      <c r="P2796" s="7">
        <f>E2796/L2796</f>
        <v>82.583333333333329</v>
      </c>
      <c r="Q2796" t="str">
        <f t="shared" si="172"/>
        <v>music</v>
      </c>
      <c r="R2796" t="str">
        <f t="shared" si="173"/>
        <v>jazz</v>
      </c>
      <c r="S2796" s="12">
        <f t="shared" si="174"/>
        <v>41004.139108796298</v>
      </c>
      <c r="T2796" s="12">
        <f t="shared" si="175"/>
        <v>41034.139108796298</v>
      </c>
    </row>
    <row r="2797" spans="1:20" ht="48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>E2797/D2797</f>
        <v>6.6055045871559637E-2</v>
      </c>
      <c r="P2797" s="7">
        <f>E2797/L2797</f>
        <v>30</v>
      </c>
      <c r="Q2797" t="str">
        <f t="shared" si="172"/>
        <v>publishing</v>
      </c>
      <c r="R2797" t="str">
        <f t="shared" si="173"/>
        <v>translations</v>
      </c>
      <c r="S2797" s="12">
        <f t="shared" si="174"/>
        <v>42040.829872685179</v>
      </c>
      <c r="T2797" s="12">
        <f t="shared" si="175"/>
        <v>42070.829872685179</v>
      </c>
    </row>
    <row r="2798" spans="1:20" ht="48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>E2798/D2798</f>
        <v>6.5900366666666668E-2</v>
      </c>
      <c r="P2798" s="7">
        <f>E2798/L2798</f>
        <v>63.569485530546629</v>
      </c>
      <c r="Q2798" t="str">
        <f t="shared" si="172"/>
        <v>games</v>
      </c>
      <c r="R2798" t="str">
        <f t="shared" si="173"/>
        <v>video games</v>
      </c>
      <c r="S2798" s="12">
        <f t="shared" si="174"/>
        <v>41264.853865740741</v>
      </c>
      <c r="T2798" s="12">
        <f t="shared" si="175"/>
        <v>41309.853865740741</v>
      </c>
    </row>
    <row r="2799" spans="1:20" ht="48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>E2799/D2799</f>
        <v>6.565384615384616E-2</v>
      </c>
      <c r="P2799" s="7">
        <f>E2799/L2799</f>
        <v>213.375</v>
      </c>
      <c r="Q2799" t="str">
        <f t="shared" si="172"/>
        <v>photography</v>
      </c>
      <c r="R2799" t="str">
        <f t="shared" si="173"/>
        <v>photobooks</v>
      </c>
      <c r="S2799" s="12">
        <f t="shared" si="174"/>
        <v>42065.084375000006</v>
      </c>
      <c r="T2799" s="12">
        <f t="shared" si="175"/>
        <v>42095.042708333334</v>
      </c>
    </row>
    <row r="2800" spans="1:20" ht="48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>E2800/D2800</f>
        <v>6.5500000000000003E-2</v>
      </c>
      <c r="P2800" s="7">
        <f>E2800/L2800</f>
        <v>18.714285714285715</v>
      </c>
      <c r="Q2800" t="str">
        <f t="shared" si="172"/>
        <v>music</v>
      </c>
      <c r="R2800" t="str">
        <f t="shared" si="173"/>
        <v>jazz</v>
      </c>
      <c r="S2800" s="12">
        <f t="shared" si="174"/>
        <v>41680.359976851854</v>
      </c>
      <c r="T2800" s="12">
        <f t="shared" si="175"/>
        <v>41714.916666666664</v>
      </c>
    </row>
    <row r="2801" spans="1:20" ht="32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>E2801/D2801</f>
        <v>6.545454545454546E-2</v>
      </c>
      <c r="P2801" s="7">
        <f>E2801/L2801</f>
        <v>108</v>
      </c>
      <c r="Q2801" t="str">
        <f t="shared" si="172"/>
        <v>theater</v>
      </c>
      <c r="R2801" t="str">
        <f t="shared" si="173"/>
        <v>musical</v>
      </c>
      <c r="S2801" s="12">
        <f t="shared" si="174"/>
        <v>42053.672824074078</v>
      </c>
      <c r="T2801" s="12">
        <f t="shared" si="175"/>
        <v>42113.631157407406</v>
      </c>
    </row>
    <row r="2802" spans="1:20" ht="48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>E2802/D2802</f>
        <v>6.5299999999999997E-2</v>
      </c>
      <c r="P2802" s="7">
        <f>E2802/L2802</f>
        <v>6.4975124378109452</v>
      </c>
      <c r="Q2802" t="str">
        <f t="shared" si="172"/>
        <v>technology</v>
      </c>
      <c r="R2802" t="str">
        <f t="shared" si="173"/>
        <v>wearables</v>
      </c>
      <c r="S2802" s="12">
        <f t="shared" si="174"/>
        <v>42696.37572916667</v>
      </c>
      <c r="T2802" s="12">
        <f t="shared" si="175"/>
        <v>42726.37572916667</v>
      </c>
    </row>
    <row r="2803" spans="1:20" ht="48" x14ac:dyDescent="0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>E2803/D2803</f>
        <v>6.5000000000000002E-2</v>
      </c>
      <c r="P2803" s="7">
        <f>E2803/L2803</f>
        <v>108.33333333333333</v>
      </c>
      <c r="Q2803" t="str">
        <f t="shared" si="172"/>
        <v>food</v>
      </c>
      <c r="R2803" t="str">
        <f t="shared" si="173"/>
        <v>food trucks</v>
      </c>
      <c r="S2803" s="12">
        <f t="shared" si="174"/>
        <v>42223.108865740738</v>
      </c>
      <c r="T2803" s="12">
        <f t="shared" si="175"/>
        <v>42253.108865740738</v>
      </c>
    </row>
    <row r="2804" spans="1:20" ht="48" x14ac:dyDescent="0.2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>E2804/D2804</f>
        <v>6.5000000000000002E-2</v>
      </c>
      <c r="P2804" s="7">
        <f>E2804/L2804</f>
        <v>216.66666666666666</v>
      </c>
      <c r="Q2804" t="str">
        <f t="shared" si="172"/>
        <v>music</v>
      </c>
      <c r="R2804" t="str">
        <f t="shared" si="173"/>
        <v>faith</v>
      </c>
      <c r="S2804" s="12">
        <f t="shared" si="174"/>
        <v>42129.82540509259</v>
      </c>
      <c r="T2804" s="12">
        <f t="shared" si="175"/>
        <v>42186.25</v>
      </c>
    </row>
    <row r="2805" spans="1:20" ht="48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>E2805/D2805</f>
        <v>6.4850000000000005E-2</v>
      </c>
      <c r="P2805" s="7">
        <f>E2805/L2805</f>
        <v>49.884615384615387</v>
      </c>
      <c r="Q2805" t="str">
        <f t="shared" si="172"/>
        <v>film &amp; video</v>
      </c>
      <c r="R2805" t="str">
        <f t="shared" si="173"/>
        <v>drama</v>
      </c>
      <c r="S2805" s="12">
        <f t="shared" si="174"/>
        <v>41855.777905092589</v>
      </c>
      <c r="T2805" s="12">
        <f t="shared" si="175"/>
        <v>41880.777905092589</v>
      </c>
    </row>
    <row r="2806" spans="1:20" ht="48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>E2806/D2806</f>
        <v>6.4439140811455853E-2</v>
      </c>
      <c r="P2806" s="7">
        <f>E2806/L2806</f>
        <v>45</v>
      </c>
      <c r="Q2806" t="str">
        <f t="shared" si="172"/>
        <v>games</v>
      </c>
      <c r="R2806" t="str">
        <f t="shared" si="173"/>
        <v>mobile games</v>
      </c>
      <c r="S2806" s="12">
        <f t="shared" si="174"/>
        <v>42327.671631944439</v>
      </c>
      <c r="T2806" s="12">
        <f t="shared" si="175"/>
        <v>42357.671631944439</v>
      </c>
    </row>
    <row r="2807" spans="1:20" ht="48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>E2807/D2807</f>
        <v>6.4158609339642042E-2</v>
      </c>
      <c r="P2807" s="7">
        <f>E2807/L2807</f>
        <v>41.583333333333336</v>
      </c>
      <c r="Q2807" t="str">
        <f t="shared" si="172"/>
        <v>technology</v>
      </c>
      <c r="R2807" t="str">
        <f t="shared" si="173"/>
        <v>makerspaces</v>
      </c>
      <c r="S2807" s="12">
        <f t="shared" si="174"/>
        <v>41821.020601851851</v>
      </c>
      <c r="T2807" s="12">
        <f t="shared" si="175"/>
        <v>41849.020601851851</v>
      </c>
    </row>
    <row r="2808" spans="1:20" ht="48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>E2808/D2808</f>
        <v>6.3333333333333339E-2</v>
      </c>
      <c r="P2808" s="7">
        <f>E2808/L2808</f>
        <v>9.5</v>
      </c>
      <c r="Q2808" t="str">
        <f t="shared" si="172"/>
        <v>theater</v>
      </c>
      <c r="R2808" t="str">
        <f t="shared" si="173"/>
        <v>plays</v>
      </c>
      <c r="S2808" s="12">
        <f t="shared" si="174"/>
        <v>41920.963472222218</v>
      </c>
      <c r="T2808" s="12">
        <f t="shared" si="175"/>
        <v>41951</v>
      </c>
    </row>
    <row r="2809" spans="1:20" ht="48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>E2809/D2809</f>
        <v>6.3092592592592589E-2</v>
      </c>
      <c r="P2809" s="7">
        <f>E2809/L2809</f>
        <v>113.56666666666666</v>
      </c>
      <c r="Q2809" t="str">
        <f t="shared" si="172"/>
        <v>games</v>
      </c>
      <c r="R2809" t="str">
        <f t="shared" si="173"/>
        <v>video games</v>
      </c>
      <c r="S2809" s="12">
        <f t="shared" si="174"/>
        <v>41613.172974537039</v>
      </c>
      <c r="T2809" s="12">
        <f t="shared" si="175"/>
        <v>41643.172974537039</v>
      </c>
    </row>
    <row r="2810" spans="1:20" ht="48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>E2810/D2810</f>
        <v>6.3E-2</v>
      </c>
      <c r="P2810" s="7">
        <f>E2810/L2810</f>
        <v>42</v>
      </c>
      <c r="Q2810" t="str">
        <f t="shared" si="172"/>
        <v>theater</v>
      </c>
      <c r="R2810" t="str">
        <f t="shared" si="173"/>
        <v>plays</v>
      </c>
      <c r="S2810" s="12">
        <f t="shared" si="174"/>
        <v>42053.722060185188</v>
      </c>
      <c r="T2810" s="12">
        <f t="shared" si="175"/>
        <v>42113.680393518516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>E2811/D2811</f>
        <v>6.2933333333333327E-2</v>
      </c>
      <c r="P2811" s="7">
        <f>E2811/L2811</f>
        <v>82.086956521739125</v>
      </c>
      <c r="Q2811" t="str">
        <f t="shared" si="172"/>
        <v>technology</v>
      </c>
      <c r="R2811" t="str">
        <f t="shared" si="173"/>
        <v>wearables</v>
      </c>
      <c r="S2811" s="12">
        <f t="shared" si="174"/>
        <v>42339.967708333337</v>
      </c>
      <c r="T2811" s="12">
        <f t="shared" si="175"/>
        <v>42369.958333333328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>E2812/D2812</f>
        <v>6.2566666666666673E-2</v>
      </c>
      <c r="P2812" s="7">
        <f>E2812/L2812</f>
        <v>98.78947368421052</v>
      </c>
      <c r="Q2812" t="str">
        <f t="shared" si="172"/>
        <v>photography</v>
      </c>
      <c r="R2812" t="str">
        <f t="shared" si="173"/>
        <v>photobooks</v>
      </c>
      <c r="S2812" s="12">
        <f t="shared" si="174"/>
        <v>41978.760393518518</v>
      </c>
      <c r="T2812" s="12">
        <f t="shared" si="175"/>
        <v>42023.760393518518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>E2813/D2813</f>
        <v>6.0999999999999999E-2</v>
      </c>
      <c r="P2813" s="7">
        <f>E2813/L2813</f>
        <v>87.142857142857139</v>
      </c>
      <c r="Q2813" t="str">
        <f t="shared" si="172"/>
        <v>film &amp; video</v>
      </c>
      <c r="R2813" t="str">
        <f t="shared" si="173"/>
        <v>animation</v>
      </c>
      <c r="S2813" s="12">
        <f t="shared" si="174"/>
        <v>41162.672326388885</v>
      </c>
      <c r="T2813" s="12">
        <f t="shared" si="175"/>
        <v>41192.672326388885</v>
      </c>
    </row>
    <row r="2814" spans="1:20" ht="48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>E2814/D2814</f>
        <v>6.0263157894736845E-2</v>
      </c>
      <c r="P2814" s="7">
        <f>E2814/L2814</f>
        <v>163.57142857142858</v>
      </c>
      <c r="Q2814" t="str">
        <f t="shared" si="172"/>
        <v>theater</v>
      </c>
      <c r="R2814" t="str">
        <f t="shared" si="173"/>
        <v>spaces</v>
      </c>
      <c r="S2814" s="12">
        <f t="shared" si="174"/>
        <v>42787.862430555557</v>
      </c>
      <c r="T2814" s="12">
        <f t="shared" si="175"/>
        <v>42830.820763888885</v>
      </c>
    </row>
    <row r="2815" spans="1:20" ht="48" x14ac:dyDescent="0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>E2815/D2815</f>
        <v>0.06</v>
      </c>
      <c r="P2815" s="7">
        <f>E2815/L2815</f>
        <v>60</v>
      </c>
      <c r="Q2815" t="str">
        <f t="shared" si="172"/>
        <v>music</v>
      </c>
      <c r="R2815" t="str">
        <f t="shared" si="173"/>
        <v>jazz</v>
      </c>
      <c r="S2815" s="12">
        <f t="shared" si="174"/>
        <v>41711.169085648151</v>
      </c>
      <c r="T2815" s="12">
        <f t="shared" si="175"/>
        <v>41771.169085648151</v>
      </c>
    </row>
    <row r="2816" spans="1:20" ht="48" x14ac:dyDescent="0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>E2816/D2816</f>
        <v>0.06</v>
      </c>
      <c r="P2816" s="7">
        <f>E2816/L2816</f>
        <v>15</v>
      </c>
      <c r="Q2816" t="str">
        <f t="shared" si="172"/>
        <v>theater</v>
      </c>
      <c r="R2816" t="str">
        <f t="shared" si="173"/>
        <v>musical</v>
      </c>
      <c r="S2816" s="12">
        <f t="shared" si="174"/>
        <v>42598.749155092592</v>
      </c>
      <c r="T2816" s="12">
        <f t="shared" si="175"/>
        <v>42643.749155092592</v>
      </c>
    </row>
    <row r="2817" spans="1:20" ht="48" x14ac:dyDescent="0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>E2817/D2817</f>
        <v>0.06</v>
      </c>
      <c r="P2817" s="7">
        <f>E2817/L2817</f>
        <v>15</v>
      </c>
      <c r="Q2817" t="str">
        <f t="shared" si="172"/>
        <v>theater</v>
      </c>
      <c r="R2817" t="str">
        <f t="shared" si="173"/>
        <v>plays</v>
      </c>
      <c r="S2817" s="12">
        <f t="shared" si="174"/>
        <v>42177.964201388888</v>
      </c>
      <c r="T2817" s="12">
        <f t="shared" si="175"/>
        <v>42207.964201388888</v>
      </c>
    </row>
    <row r="2818" spans="1:20" ht="48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>E2818/D2818</f>
        <v>5.906666666666667E-2</v>
      </c>
      <c r="P2818" s="7">
        <f>E2818/L2818</f>
        <v>46.631578947368418</v>
      </c>
      <c r="Q2818" t="str">
        <f t="shared" si="172"/>
        <v>food</v>
      </c>
      <c r="R2818" t="str">
        <f t="shared" si="173"/>
        <v>food trucks</v>
      </c>
      <c r="S2818" s="12">
        <f t="shared" si="174"/>
        <v>42468.84174768519</v>
      </c>
      <c r="T2818" s="12">
        <f t="shared" si="175"/>
        <v>42498.84174768519</v>
      </c>
    </row>
    <row r="2819" spans="1:20" ht="48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>E2819/D2819</f>
        <v>5.8500000000000003E-2</v>
      </c>
      <c r="P2819" s="7">
        <f>E2819/L2819</f>
        <v>29.25</v>
      </c>
      <c r="Q2819" t="str">
        <f t="shared" ref="Q2819:Q2882" si="176">LEFT(N2819, SEARCH("/",N2819)-1)</f>
        <v>technology</v>
      </c>
      <c r="R2819" t="str">
        <f t="shared" ref="R2819:R2882" si="177">RIGHT(N2819,LEN(N2819)-SEARCH("/",N2819,1))</f>
        <v>wearables</v>
      </c>
      <c r="S2819" s="12">
        <f t="shared" ref="S2819:S2882" si="178">(((J2819/60)/60)/24)+DATE(1970,1,1)</f>
        <v>41977.040185185186</v>
      </c>
      <c r="T2819" s="12">
        <f t="shared" ref="T2819:T2882" si="179">(((I2819/60)/60)/24)+DATE(1970,1,1)</f>
        <v>41985.299305555556</v>
      </c>
    </row>
    <row r="2820" spans="1:20" ht="48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>E2820/D2820</f>
        <v>5.7692307692307696E-2</v>
      </c>
      <c r="P2820" s="7">
        <f>E2820/L2820</f>
        <v>41.666666666666664</v>
      </c>
      <c r="Q2820" t="str">
        <f t="shared" si="176"/>
        <v>music</v>
      </c>
      <c r="R2820" t="str">
        <f t="shared" si="177"/>
        <v>jazz</v>
      </c>
      <c r="S2820" s="12">
        <f t="shared" si="178"/>
        <v>40937.679560185185</v>
      </c>
      <c r="T2820" s="12">
        <f t="shared" si="179"/>
        <v>40969.207638888889</v>
      </c>
    </row>
    <row r="2821" spans="1:20" ht="48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>E2821/D2821</f>
        <v>5.7334999999999997E-2</v>
      </c>
      <c r="P2821" s="7">
        <f>E2821/L2821</f>
        <v>603.52631578947364</v>
      </c>
      <c r="Q2821" t="str">
        <f t="shared" si="176"/>
        <v>technology</v>
      </c>
      <c r="R2821" t="str">
        <f t="shared" si="177"/>
        <v>wearables</v>
      </c>
      <c r="S2821" s="12">
        <f t="shared" si="178"/>
        <v>42520.235486111109</v>
      </c>
      <c r="T2821" s="12">
        <f t="shared" si="179"/>
        <v>42572.583333333328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>E2822/D2822</f>
        <v>5.7238095238095241E-2</v>
      </c>
      <c r="P2822" s="7">
        <f>E2822/L2822</f>
        <v>50.083333333333336</v>
      </c>
      <c r="Q2822" t="str">
        <f t="shared" si="176"/>
        <v>games</v>
      </c>
      <c r="R2822" t="str">
        <f t="shared" si="177"/>
        <v>video games</v>
      </c>
      <c r="S2822" s="12">
        <f t="shared" si="178"/>
        <v>42340.701504629629</v>
      </c>
      <c r="T2822" s="12">
        <f t="shared" si="179"/>
        <v>42368.701504629629</v>
      </c>
    </row>
    <row r="2823" spans="1:20" ht="16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>E2823/D2823</f>
        <v>5.6937500000000002E-2</v>
      </c>
      <c r="P2823" s="7">
        <f>E2823/L2823</f>
        <v>60.733333333333334</v>
      </c>
      <c r="Q2823" t="str">
        <f t="shared" si="176"/>
        <v>food</v>
      </c>
      <c r="R2823" t="str">
        <f t="shared" si="177"/>
        <v>food trucks</v>
      </c>
      <c r="S2823" s="12">
        <f t="shared" si="178"/>
        <v>42109.709629629629</v>
      </c>
      <c r="T2823" s="12">
        <f t="shared" si="179"/>
        <v>42139.709629629629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>E2824/D2824</f>
        <v>5.6833333333333333E-2</v>
      </c>
      <c r="P2824" s="7">
        <f>E2824/L2824</f>
        <v>37.888888888888886</v>
      </c>
      <c r="Q2824" t="str">
        <f t="shared" si="176"/>
        <v>technology</v>
      </c>
      <c r="R2824" t="str">
        <f t="shared" si="177"/>
        <v>web</v>
      </c>
      <c r="S2824" s="12">
        <f t="shared" si="178"/>
        <v>42532.774745370371</v>
      </c>
      <c r="T2824" s="12">
        <f t="shared" si="179"/>
        <v>42552.774745370371</v>
      </c>
    </row>
    <row r="2825" spans="1:20" ht="48" x14ac:dyDescent="0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>E2825/D2825</f>
        <v>5.6666666666666664E-2</v>
      </c>
      <c r="P2825" s="7">
        <f>E2825/L2825</f>
        <v>340</v>
      </c>
      <c r="Q2825" t="str">
        <f t="shared" si="176"/>
        <v>food</v>
      </c>
      <c r="R2825" t="str">
        <f t="shared" si="177"/>
        <v>food trucks</v>
      </c>
      <c r="S2825" s="12">
        <f t="shared" si="178"/>
        <v>42605.053993055553</v>
      </c>
      <c r="T2825" s="12">
        <f t="shared" si="179"/>
        <v>42635.053993055553</v>
      </c>
    </row>
    <row r="2826" spans="1:20" ht="48" x14ac:dyDescent="0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>E2826/D2826</f>
        <v>5.6666666666666664E-2</v>
      </c>
      <c r="P2826" s="7">
        <f>E2826/L2826</f>
        <v>12.142857142857142</v>
      </c>
      <c r="Q2826" t="str">
        <f t="shared" si="176"/>
        <v>food</v>
      </c>
      <c r="R2826" t="str">
        <f t="shared" si="177"/>
        <v>food trucks</v>
      </c>
      <c r="S2826" s="12">
        <f t="shared" si="178"/>
        <v>42510.341631944444</v>
      </c>
      <c r="T2826" s="12">
        <f t="shared" si="179"/>
        <v>42540.341631944444</v>
      </c>
    </row>
    <row r="2827" spans="1:20" ht="48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>E2827/D2827</f>
        <v>5.6613333333333335E-2</v>
      </c>
      <c r="P2827" s="7">
        <f>E2827/L2827</f>
        <v>182.6236559139785</v>
      </c>
      <c r="Q2827" t="str">
        <f t="shared" si="176"/>
        <v>technology</v>
      </c>
      <c r="R2827" t="str">
        <f t="shared" si="177"/>
        <v>wearables</v>
      </c>
      <c r="S2827" s="12">
        <f t="shared" si="178"/>
        <v>42586.295138888891</v>
      </c>
      <c r="T2827" s="12">
        <f t="shared" si="179"/>
        <v>42626.295138888891</v>
      </c>
    </row>
    <row r="2828" spans="1:20" ht="48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>E2828/D2828</f>
        <v>5.6500000000000002E-2</v>
      </c>
      <c r="P2828" s="7">
        <f>E2828/L2828</f>
        <v>89.21052631578948</v>
      </c>
      <c r="Q2828" t="str">
        <f t="shared" si="176"/>
        <v>food</v>
      </c>
      <c r="R2828" t="str">
        <f t="shared" si="177"/>
        <v>food trucks</v>
      </c>
      <c r="S2828" s="12">
        <f t="shared" si="178"/>
        <v>41964.844444444447</v>
      </c>
      <c r="T2828" s="12">
        <f t="shared" si="179"/>
        <v>41998.844444444447</v>
      </c>
    </row>
    <row r="2829" spans="1:20" ht="32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>E2829/D2829</f>
        <v>5.6333333333333332E-2</v>
      </c>
      <c r="P2829" s="7">
        <f>E2829/L2829</f>
        <v>52</v>
      </c>
      <c r="Q2829" t="str">
        <f t="shared" si="176"/>
        <v>film &amp; video</v>
      </c>
      <c r="R2829" t="str">
        <f t="shared" si="177"/>
        <v>animation</v>
      </c>
      <c r="S2829" s="12">
        <f t="shared" si="178"/>
        <v>41778.766724537039</v>
      </c>
      <c r="T2829" s="12">
        <f t="shared" si="179"/>
        <v>41806.916666666664</v>
      </c>
    </row>
    <row r="2830" spans="1:20" ht="48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>E2830/D2830</f>
        <v>5.6250000000000001E-2</v>
      </c>
      <c r="P2830" s="7">
        <f>E2830/L2830</f>
        <v>28.125</v>
      </c>
      <c r="Q2830" t="str">
        <f t="shared" si="176"/>
        <v>music</v>
      </c>
      <c r="R2830" t="str">
        <f t="shared" si="177"/>
        <v>faith</v>
      </c>
      <c r="S2830" s="12">
        <f t="shared" si="178"/>
        <v>41922.783229166671</v>
      </c>
      <c r="T2830" s="12">
        <f t="shared" si="179"/>
        <v>41952.824895833335</v>
      </c>
    </row>
    <row r="2831" spans="1:20" ht="48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>E2831/D2831</f>
        <v>5.5800000000000002E-2</v>
      </c>
      <c r="P2831" s="7">
        <f>E2831/L2831</f>
        <v>119.57142857142857</v>
      </c>
      <c r="Q2831" t="str">
        <f t="shared" si="176"/>
        <v>technology</v>
      </c>
      <c r="R2831" t="str">
        <f t="shared" si="177"/>
        <v>wearables</v>
      </c>
      <c r="S2831" s="12">
        <f t="shared" si="178"/>
        <v>42711.950798611113</v>
      </c>
      <c r="T2831" s="12">
        <f t="shared" si="179"/>
        <v>42766.98055555555</v>
      </c>
    </row>
    <row r="2832" spans="1:20" ht="48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>E2832/D2832</f>
        <v>5.5480000000000002E-2</v>
      </c>
      <c r="P2832" s="7">
        <f>E2832/L2832</f>
        <v>106.69230769230769</v>
      </c>
      <c r="Q2832" t="str">
        <f t="shared" si="176"/>
        <v>film &amp; video</v>
      </c>
      <c r="R2832" t="str">
        <f t="shared" si="177"/>
        <v>science fiction</v>
      </c>
      <c r="S2832" s="12">
        <f t="shared" si="178"/>
        <v>42135.589548611111</v>
      </c>
      <c r="T2832" s="12">
        <f t="shared" si="179"/>
        <v>42166.083333333328</v>
      </c>
    </row>
    <row r="2833" spans="1:20" ht="16" x14ac:dyDescent="0.2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>E2833/D2833</f>
        <v>5.5E-2</v>
      </c>
      <c r="P2833" s="7">
        <f>E2833/L2833</f>
        <v>220</v>
      </c>
      <c r="Q2833" t="str">
        <f t="shared" si="176"/>
        <v>film &amp; video</v>
      </c>
      <c r="R2833" t="str">
        <f t="shared" si="177"/>
        <v>drama</v>
      </c>
      <c r="S2833" s="12">
        <f t="shared" si="178"/>
        <v>42570.91133101852</v>
      </c>
      <c r="T2833" s="12">
        <f t="shared" si="179"/>
        <v>42600.91133101852</v>
      </c>
    </row>
    <row r="2834" spans="1:20" ht="80" x14ac:dyDescent="0.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>E2834/D2834</f>
        <v>5.5E-2</v>
      </c>
      <c r="P2834" s="7">
        <f>E2834/L2834</f>
        <v>18.333333333333332</v>
      </c>
      <c r="Q2834" t="str">
        <f t="shared" si="176"/>
        <v>theater</v>
      </c>
      <c r="R2834" t="str">
        <f t="shared" si="177"/>
        <v>musical</v>
      </c>
      <c r="S2834" s="12">
        <f t="shared" si="178"/>
        <v>42104.781597222223</v>
      </c>
      <c r="T2834" s="12">
        <f t="shared" si="179"/>
        <v>42134.781597222223</v>
      </c>
    </row>
    <row r="2835" spans="1:20" ht="48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>E2835/D2835</f>
        <v>5.4545454545454543E-2</v>
      </c>
      <c r="P2835" s="7">
        <f>E2835/L2835</f>
        <v>30</v>
      </c>
      <c r="Q2835" t="str">
        <f t="shared" si="176"/>
        <v>theater</v>
      </c>
      <c r="R2835" t="str">
        <f t="shared" si="177"/>
        <v>plays</v>
      </c>
      <c r="S2835" s="12">
        <f t="shared" si="178"/>
        <v>42709.546064814815</v>
      </c>
      <c r="T2835" s="12">
        <f t="shared" si="179"/>
        <v>42739.546064814815</v>
      </c>
    </row>
    <row r="2836" spans="1:20" ht="48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>E2836/D2836</f>
        <v>5.4199999999999998E-2</v>
      </c>
      <c r="P2836" s="7">
        <f>E2836/L2836</f>
        <v>29.035714285714285</v>
      </c>
      <c r="Q2836" t="str">
        <f t="shared" si="176"/>
        <v>games</v>
      </c>
      <c r="R2836" t="str">
        <f t="shared" si="177"/>
        <v>video games</v>
      </c>
      <c r="S2836" s="12">
        <f t="shared" si="178"/>
        <v>42647.750092592592</v>
      </c>
      <c r="T2836" s="12">
        <f t="shared" si="179"/>
        <v>42677.750092592592</v>
      </c>
    </row>
    <row r="2837" spans="1:20" ht="48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>E2837/D2837</f>
        <v>5.4199999999999998E-2</v>
      </c>
      <c r="P2837" s="7">
        <f>E2837/L2837</f>
        <v>90.333333333333329</v>
      </c>
      <c r="Q2837" t="str">
        <f t="shared" si="176"/>
        <v>theater</v>
      </c>
      <c r="R2837" t="str">
        <f t="shared" si="177"/>
        <v>plays</v>
      </c>
      <c r="S2837" s="12">
        <f t="shared" si="178"/>
        <v>42722.84474537037</v>
      </c>
      <c r="T2837" s="12">
        <f t="shared" si="179"/>
        <v>42752.84474537037</v>
      </c>
    </row>
    <row r="2838" spans="1:20" ht="48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>E2838/D2838</f>
        <v>5.4166666666666669E-2</v>
      </c>
      <c r="P2838" s="7">
        <f>E2838/L2838</f>
        <v>27.083333333333332</v>
      </c>
      <c r="Q2838" t="str">
        <f t="shared" si="176"/>
        <v>music</v>
      </c>
      <c r="R2838" t="str">
        <f t="shared" si="177"/>
        <v>jazz</v>
      </c>
      <c r="S2838" s="12">
        <f t="shared" si="178"/>
        <v>41577.561284722222</v>
      </c>
      <c r="T2838" s="12">
        <f t="shared" si="179"/>
        <v>41607.602951388886</v>
      </c>
    </row>
    <row r="2839" spans="1:20" ht="48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>E2839/D2839</f>
        <v>5.4100000000000002E-2</v>
      </c>
      <c r="P2839" s="7">
        <f>E2839/L2839</f>
        <v>60.111111111111114</v>
      </c>
      <c r="Q2839" t="str">
        <f t="shared" si="176"/>
        <v>theater</v>
      </c>
      <c r="R2839" t="str">
        <f t="shared" si="177"/>
        <v>plays</v>
      </c>
      <c r="S2839" s="12">
        <f t="shared" si="178"/>
        <v>42289.94049768518</v>
      </c>
      <c r="T2839" s="12">
        <f t="shared" si="179"/>
        <v>42349.982164351852</v>
      </c>
    </row>
    <row r="2840" spans="1:20" ht="48" x14ac:dyDescent="0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>E2840/D2840</f>
        <v>5.3999999999999999E-2</v>
      </c>
      <c r="P2840" s="7">
        <f>E2840/L2840</f>
        <v>450</v>
      </c>
      <c r="Q2840" t="str">
        <f t="shared" si="176"/>
        <v>theater</v>
      </c>
      <c r="R2840" t="str">
        <f t="shared" si="177"/>
        <v>plays</v>
      </c>
      <c r="S2840" s="12">
        <f t="shared" si="178"/>
        <v>42785.270370370374</v>
      </c>
      <c r="T2840" s="12">
        <f t="shared" si="179"/>
        <v>42819.189583333333</v>
      </c>
    </row>
    <row r="2841" spans="1:20" ht="32" x14ac:dyDescent="0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>E2841/D2841</f>
        <v>5.3999999999999999E-2</v>
      </c>
      <c r="P2841" s="7">
        <f>E2841/L2841</f>
        <v>27</v>
      </c>
      <c r="Q2841" t="str">
        <f t="shared" si="176"/>
        <v>theater</v>
      </c>
      <c r="R2841" t="str">
        <f t="shared" si="177"/>
        <v>plays</v>
      </c>
      <c r="S2841" s="12">
        <f t="shared" si="178"/>
        <v>42136.092488425929</v>
      </c>
      <c r="T2841" s="12">
        <f t="shared" si="179"/>
        <v>42166.092488425929</v>
      </c>
    </row>
    <row r="2842" spans="1:20" ht="48" x14ac:dyDescent="0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>E2842/D2842</f>
        <v>5.3999999999999999E-2</v>
      </c>
      <c r="P2842" s="7">
        <f>E2842/L2842</f>
        <v>45</v>
      </c>
      <c r="Q2842" t="str">
        <f t="shared" si="176"/>
        <v>theater</v>
      </c>
      <c r="R2842" t="str">
        <f t="shared" si="177"/>
        <v>plays</v>
      </c>
      <c r="S2842" s="12">
        <f t="shared" si="178"/>
        <v>42657.38726851852</v>
      </c>
      <c r="T2842" s="12">
        <f t="shared" si="179"/>
        <v>42687.428935185191</v>
      </c>
    </row>
    <row r="2843" spans="1:20" ht="48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>E2843/D2843</f>
        <v>5.3333333333333337E-2</v>
      </c>
      <c r="P2843" s="7">
        <f>E2843/L2843</f>
        <v>640</v>
      </c>
      <c r="Q2843" t="str">
        <f t="shared" si="176"/>
        <v>food</v>
      </c>
      <c r="R2843" t="str">
        <f t="shared" si="177"/>
        <v>food trucks</v>
      </c>
      <c r="S2843" s="12">
        <f t="shared" si="178"/>
        <v>42275.720219907409</v>
      </c>
      <c r="T2843" s="12">
        <f t="shared" si="179"/>
        <v>42305.720219907409</v>
      </c>
    </row>
    <row r="2844" spans="1:20" ht="48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>E2844/D2844</f>
        <v>5.3124999999999999E-2</v>
      </c>
      <c r="P2844" s="7">
        <f>E2844/L2844</f>
        <v>17.708333333333332</v>
      </c>
      <c r="Q2844" t="str">
        <f t="shared" si="176"/>
        <v>games</v>
      </c>
      <c r="R2844" t="str">
        <f t="shared" si="177"/>
        <v>video games</v>
      </c>
      <c r="S2844" s="12">
        <f t="shared" si="178"/>
        <v>41577.045428240745</v>
      </c>
      <c r="T2844" s="12">
        <f t="shared" si="179"/>
        <v>41617.249305555553</v>
      </c>
    </row>
    <row r="2845" spans="1:20" ht="48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>E2845/D2845</f>
        <v>5.2187499999999998E-2</v>
      </c>
      <c r="P2845" s="7">
        <f>E2845/L2845</f>
        <v>37.954545454545453</v>
      </c>
      <c r="Q2845" t="str">
        <f t="shared" si="176"/>
        <v>publishing</v>
      </c>
      <c r="R2845" t="str">
        <f t="shared" si="177"/>
        <v>children's books</v>
      </c>
      <c r="S2845" s="12">
        <f t="shared" si="178"/>
        <v>40938.062476851854</v>
      </c>
      <c r="T2845" s="12">
        <f t="shared" si="179"/>
        <v>40968.062476851854</v>
      </c>
    </row>
    <row r="2846" spans="1:20" ht="48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>E2846/D2846</f>
        <v>5.1999999999999998E-2</v>
      </c>
      <c r="P2846" s="7">
        <f>E2846/L2846</f>
        <v>65</v>
      </c>
      <c r="Q2846" t="str">
        <f t="shared" si="176"/>
        <v>theater</v>
      </c>
      <c r="R2846" t="str">
        <f t="shared" si="177"/>
        <v>plays</v>
      </c>
      <c r="S2846" s="12">
        <f t="shared" si="178"/>
        <v>41829.73715277778</v>
      </c>
      <c r="T2846" s="12">
        <f t="shared" si="179"/>
        <v>41852.716666666667</v>
      </c>
    </row>
    <row r="2847" spans="1:20" ht="48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>E2847/D2847</f>
        <v>5.0999999999999997E-2</v>
      </c>
      <c r="P2847" s="7">
        <f>E2847/L2847</f>
        <v>119</v>
      </c>
      <c r="Q2847" t="str">
        <f t="shared" si="176"/>
        <v>film &amp; video</v>
      </c>
      <c r="R2847" t="str">
        <f t="shared" si="177"/>
        <v>science fiction</v>
      </c>
      <c r="S2847" s="12">
        <f t="shared" si="178"/>
        <v>41794.124953703707</v>
      </c>
      <c r="T2847" s="12">
        <f t="shared" si="179"/>
        <v>41854.124953703707</v>
      </c>
    </row>
    <row r="2848" spans="1:20" ht="48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>E2848/D2848</f>
        <v>5.080888888888889E-2</v>
      </c>
      <c r="P2848" s="7">
        <f>E2848/L2848</f>
        <v>1270.2222222222222</v>
      </c>
      <c r="Q2848" t="str">
        <f t="shared" si="176"/>
        <v>theater</v>
      </c>
      <c r="R2848" t="str">
        <f t="shared" si="177"/>
        <v>spaces</v>
      </c>
      <c r="S2848" s="12">
        <f t="shared" si="178"/>
        <v>42065.818807870368</v>
      </c>
      <c r="T2848" s="12">
        <f t="shared" si="179"/>
        <v>42125.777141203704</v>
      </c>
    </row>
    <row r="2849" spans="1:20" ht="48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>E2849/D2849</f>
        <v>5.0799999999999998E-2</v>
      </c>
      <c r="P2849" s="7">
        <f>E2849/L2849</f>
        <v>31.75</v>
      </c>
      <c r="Q2849" t="str">
        <f t="shared" si="176"/>
        <v>photography</v>
      </c>
      <c r="R2849" t="str">
        <f t="shared" si="177"/>
        <v>people</v>
      </c>
      <c r="S2849" s="12">
        <f t="shared" si="178"/>
        <v>41799.725289351853</v>
      </c>
      <c r="T2849" s="12">
        <f t="shared" si="179"/>
        <v>41829.725289351853</v>
      </c>
    </row>
    <row r="2850" spans="1:20" ht="48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>E2850/D2850</f>
        <v>5.0599999999999999E-2</v>
      </c>
      <c r="P2850" s="7">
        <f>E2850/L2850</f>
        <v>84.333333333333329</v>
      </c>
      <c r="Q2850" t="str">
        <f t="shared" si="176"/>
        <v>publishing</v>
      </c>
      <c r="R2850" t="str">
        <f t="shared" si="177"/>
        <v>art books</v>
      </c>
      <c r="S2850" s="12">
        <f t="shared" si="178"/>
        <v>42017.927418981482</v>
      </c>
      <c r="T2850" s="12">
        <f t="shared" si="179"/>
        <v>42052.927418981482</v>
      </c>
    </row>
    <row r="2851" spans="1:20" ht="48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>E2851/D2851</f>
        <v>5.0509090909090906E-2</v>
      </c>
      <c r="P2851" s="7">
        <f>E2851/L2851</f>
        <v>115.75</v>
      </c>
      <c r="Q2851" t="str">
        <f t="shared" si="176"/>
        <v>technology</v>
      </c>
      <c r="R2851" t="str">
        <f t="shared" si="177"/>
        <v>wearables</v>
      </c>
      <c r="S2851" s="12">
        <f t="shared" si="178"/>
        <v>42273.090740740736</v>
      </c>
      <c r="T2851" s="12">
        <f t="shared" si="179"/>
        <v>42313.132407407407</v>
      </c>
    </row>
    <row r="2852" spans="1:20" ht="48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>E2852/D2852</f>
        <v>5.0413333333333331E-2</v>
      </c>
      <c r="P2852" s="7">
        <f>E2852/L2852</f>
        <v>135.03571428571428</v>
      </c>
      <c r="Q2852" t="str">
        <f t="shared" si="176"/>
        <v>technology</v>
      </c>
      <c r="R2852" t="str">
        <f t="shared" si="177"/>
        <v>web</v>
      </c>
      <c r="S2852" s="12">
        <f t="shared" si="178"/>
        <v>42173.275740740741</v>
      </c>
      <c r="T2852" s="12">
        <f t="shared" si="179"/>
        <v>42217.745138888888</v>
      </c>
    </row>
    <row r="2853" spans="1:20" ht="48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>E2853/D2853</f>
        <v>5.0347999999999997E-2</v>
      </c>
      <c r="P2853" s="7">
        <f>E2853/L2853</f>
        <v>267.80851063829789</v>
      </c>
      <c r="Q2853" t="str">
        <f t="shared" si="176"/>
        <v>games</v>
      </c>
      <c r="R2853" t="str">
        <f t="shared" si="177"/>
        <v>video games</v>
      </c>
      <c r="S2853" s="12">
        <f t="shared" si="178"/>
        <v>41486.537268518521</v>
      </c>
      <c r="T2853" s="12">
        <f t="shared" si="179"/>
        <v>41516.537268518521</v>
      </c>
    </row>
    <row r="2854" spans="1:20" ht="48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>E2854/D2854</f>
        <v>5.0256410256410255E-2</v>
      </c>
      <c r="P2854" s="7">
        <f>E2854/L2854</f>
        <v>19.600000000000001</v>
      </c>
      <c r="Q2854" t="str">
        <f t="shared" si="176"/>
        <v>music</v>
      </c>
      <c r="R2854" t="str">
        <f t="shared" si="177"/>
        <v>jazz</v>
      </c>
      <c r="S2854" s="12">
        <f t="shared" si="178"/>
        <v>41944.916215277779</v>
      </c>
      <c r="T2854" s="12">
        <f t="shared" si="179"/>
        <v>41974.957881944443</v>
      </c>
    </row>
    <row r="2855" spans="1:20" ht="48" x14ac:dyDescent="0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>E2855/D2855</f>
        <v>0.05</v>
      </c>
      <c r="P2855" s="7">
        <f>E2855/L2855</f>
        <v>83.333333333333329</v>
      </c>
      <c r="Q2855" t="str">
        <f t="shared" si="176"/>
        <v>film &amp; video</v>
      </c>
      <c r="R2855" t="str">
        <f t="shared" si="177"/>
        <v>drama</v>
      </c>
      <c r="S2855" s="12">
        <f t="shared" si="178"/>
        <v>42239.441412037035</v>
      </c>
      <c r="T2855" s="12">
        <f t="shared" si="179"/>
        <v>42279.441412037035</v>
      </c>
    </row>
    <row r="2856" spans="1:20" ht="48" x14ac:dyDescent="0.2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>E2856/D2856</f>
        <v>0.05</v>
      </c>
      <c r="P2856" s="7">
        <f>E2856/L2856</f>
        <v>62.5</v>
      </c>
      <c r="Q2856" t="str">
        <f t="shared" si="176"/>
        <v>film &amp; video</v>
      </c>
      <c r="R2856" t="str">
        <f t="shared" si="177"/>
        <v>animation</v>
      </c>
      <c r="S2856" s="12">
        <f t="shared" si="178"/>
        <v>41576.834513888891</v>
      </c>
      <c r="T2856" s="12">
        <f t="shared" si="179"/>
        <v>41609.876180555555</v>
      </c>
    </row>
    <row r="2857" spans="1:20" ht="32" x14ac:dyDescent="0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>E2857/D2857</f>
        <v>0.05</v>
      </c>
      <c r="P2857" s="7">
        <f>E2857/L2857</f>
        <v>50</v>
      </c>
      <c r="Q2857" t="str">
        <f t="shared" si="176"/>
        <v>film &amp; video</v>
      </c>
      <c r="R2857" t="str">
        <f t="shared" si="177"/>
        <v>animation</v>
      </c>
      <c r="S2857" s="12">
        <f t="shared" si="178"/>
        <v>40894.906956018516</v>
      </c>
      <c r="T2857" s="12">
        <f t="shared" si="179"/>
        <v>40954.906956018516</v>
      </c>
    </row>
    <row r="2858" spans="1:20" ht="64" x14ac:dyDescent="0.2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>E2858/D2858</f>
        <v>0.05</v>
      </c>
      <c r="P2858" s="7">
        <f>E2858/L2858</f>
        <v>50</v>
      </c>
      <c r="Q2858" t="str">
        <f t="shared" si="176"/>
        <v>games</v>
      </c>
      <c r="R2858" t="str">
        <f t="shared" si="177"/>
        <v>mobile games</v>
      </c>
      <c r="S2858" s="12">
        <f t="shared" si="178"/>
        <v>42558.989513888882</v>
      </c>
      <c r="T2858" s="12">
        <f t="shared" si="179"/>
        <v>42588.989513888882</v>
      </c>
    </row>
    <row r="2859" spans="1:20" ht="48" x14ac:dyDescent="0.2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>E2859/D2859</f>
        <v>0.05</v>
      </c>
      <c r="P2859" s="7">
        <f>E2859/L2859</f>
        <v>100</v>
      </c>
      <c r="Q2859" t="str">
        <f t="shared" si="176"/>
        <v>publishing</v>
      </c>
      <c r="R2859" t="str">
        <f t="shared" si="177"/>
        <v>translations</v>
      </c>
      <c r="S2859" s="12">
        <f t="shared" si="178"/>
        <v>42360.437152777777</v>
      </c>
      <c r="T2859" s="12">
        <f t="shared" si="179"/>
        <v>42420.437152777777</v>
      </c>
    </row>
    <row r="2860" spans="1:20" ht="48" x14ac:dyDescent="0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>E2860/D2860</f>
        <v>0.05</v>
      </c>
      <c r="P2860" s="7">
        <f>E2860/L2860</f>
        <v>41.666666666666664</v>
      </c>
      <c r="Q2860" t="str">
        <f t="shared" si="176"/>
        <v>publishing</v>
      </c>
      <c r="R2860" t="str">
        <f t="shared" si="177"/>
        <v>art books</v>
      </c>
      <c r="S2860" s="12">
        <f t="shared" si="178"/>
        <v>42404.033090277779</v>
      </c>
      <c r="T2860" s="12">
        <f t="shared" si="179"/>
        <v>42428.999305555553</v>
      </c>
    </row>
    <row r="2861" spans="1:20" ht="48" x14ac:dyDescent="0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>E2861/D2861</f>
        <v>0.05</v>
      </c>
      <c r="P2861" s="7">
        <f>E2861/L2861</f>
        <v>8.3333333333333339</v>
      </c>
      <c r="Q2861" t="str">
        <f t="shared" si="176"/>
        <v>games</v>
      </c>
      <c r="R2861" t="str">
        <f t="shared" si="177"/>
        <v>video games</v>
      </c>
      <c r="S2861" s="12">
        <f t="shared" si="178"/>
        <v>42167.207071759258</v>
      </c>
      <c r="T2861" s="12">
        <f t="shared" si="179"/>
        <v>42197.207071759258</v>
      </c>
    </row>
    <row r="2862" spans="1:20" ht="48" x14ac:dyDescent="0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>E2862/D2862</f>
        <v>0.05</v>
      </c>
      <c r="P2862" s="7">
        <f>E2862/L2862</f>
        <v>10</v>
      </c>
      <c r="Q2862" t="str">
        <f t="shared" si="176"/>
        <v>theater</v>
      </c>
      <c r="R2862" t="str">
        <f t="shared" si="177"/>
        <v>plays</v>
      </c>
      <c r="S2862" s="12">
        <f t="shared" si="178"/>
        <v>42261.632916666669</v>
      </c>
      <c r="T2862" s="12">
        <f t="shared" si="179"/>
        <v>42266.165972222225</v>
      </c>
    </row>
    <row r="2863" spans="1:20" ht="48" x14ac:dyDescent="0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>E2863/D2863</f>
        <v>0.05</v>
      </c>
      <c r="P2863" s="7">
        <f>E2863/L2863</f>
        <v>18.75</v>
      </c>
      <c r="Q2863" t="str">
        <f t="shared" si="176"/>
        <v>theater</v>
      </c>
      <c r="R2863" t="str">
        <f t="shared" si="177"/>
        <v>plays</v>
      </c>
      <c r="S2863" s="12">
        <f t="shared" si="178"/>
        <v>41940.967951388891</v>
      </c>
      <c r="T2863" s="12">
        <f t="shared" si="179"/>
        <v>41952.5</v>
      </c>
    </row>
    <row r="2864" spans="1:20" ht="16" x14ac:dyDescent="0.2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>E2864/D2864</f>
        <v>0.05</v>
      </c>
      <c r="P2864" s="7">
        <f>E2864/L2864</f>
        <v>100</v>
      </c>
      <c r="Q2864" t="str">
        <f t="shared" si="176"/>
        <v>theater</v>
      </c>
      <c r="R2864" t="str">
        <f t="shared" si="177"/>
        <v>plays</v>
      </c>
      <c r="S2864" s="12">
        <f t="shared" si="178"/>
        <v>41914.590011574073</v>
      </c>
      <c r="T2864" s="12">
        <f t="shared" si="179"/>
        <v>41955.907638888893</v>
      </c>
    </row>
    <row r="2865" spans="1:20" ht="32" x14ac:dyDescent="0.2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>E2865/D2865</f>
        <v>0.05</v>
      </c>
      <c r="P2865" s="7">
        <f>E2865/L2865</f>
        <v>25</v>
      </c>
      <c r="Q2865" t="str">
        <f t="shared" si="176"/>
        <v>theater</v>
      </c>
      <c r="R2865" t="str">
        <f t="shared" si="177"/>
        <v>musical</v>
      </c>
      <c r="S2865" s="12">
        <f t="shared" si="178"/>
        <v>42756.018506944441</v>
      </c>
      <c r="T2865" s="12">
        <f t="shared" si="179"/>
        <v>42786.018506944441</v>
      </c>
    </row>
    <row r="2866" spans="1:20" ht="48" x14ac:dyDescent="0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>E2866/D2866</f>
        <v>0.05</v>
      </c>
      <c r="P2866" s="7">
        <f>E2866/L2866</f>
        <v>50</v>
      </c>
      <c r="Q2866" t="str">
        <f t="shared" si="176"/>
        <v>theater</v>
      </c>
      <c r="R2866" t="str">
        <f t="shared" si="177"/>
        <v>plays</v>
      </c>
      <c r="S2866" s="12">
        <f t="shared" si="178"/>
        <v>42032.250208333338</v>
      </c>
      <c r="T2866" s="12">
        <f t="shared" si="179"/>
        <v>42063.250208333338</v>
      </c>
    </row>
    <row r="2867" spans="1:20" ht="48" x14ac:dyDescent="0.2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>E2867/D2867</f>
        <v>0.05</v>
      </c>
      <c r="P2867" s="7">
        <f>E2867/L2867</f>
        <v>62.5</v>
      </c>
      <c r="Q2867" t="str">
        <f t="shared" si="176"/>
        <v>theater</v>
      </c>
      <c r="R2867" t="str">
        <f t="shared" si="177"/>
        <v>plays</v>
      </c>
      <c r="S2867" s="12">
        <f t="shared" si="178"/>
        <v>42151.237685185188</v>
      </c>
      <c r="T2867" s="12">
        <f t="shared" si="179"/>
        <v>42211.237685185188</v>
      </c>
    </row>
    <row r="2868" spans="1:20" ht="48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>E2868/D2868</f>
        <v>4.9639999999999997E-2</v>
      </c>
      <c r="P2868" s="7">
        <f>E2868/L2868</f>
        <v>88.642857142857139</v>
      </c>
      <c r="Q2868" t="str">
        <f t="shared" si="176"/>
        <v>theater</v>
      </c>
      <c r="R2868" t="str">
        <f t="shared" si="177"/>
        <v>musical</v>
      </c>
      <c r="S2868" s="12">
        <f t="shared" si="178"/>
        <v>42682.67768518519</v>
      </c>
      <c r="T2868" s="12">
        <f t="shared" si="179"/>
        <v>42712.67768518519</v>
      </c>
    </row>
    <row r="2869" spans="1:20" ht="48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>E2869/D2869</f>
        <v>4.9575757575757579E-2</v>
      </c>
      <c r="P2869" s="7">
        <f>E2869/L2869</f>
        <v>109.06666666666666</v>
      </c>
      <c r="Q2869" t="str">
        <f t="shared" si="176"/>
        <v>photography</v>
      </c>
      <c r="R2869" t="str">
        <f t="shared" si="177"/>
        <v>photobooks</v>
      </c>
      <c r="S2869" s="12">
        <f t="shared" si="178"/>
        <v>42010.674513888895</v>
      </c>
      <c r="T2869" s="12">
        <f t="shared" si="179"/>
        <v>42040.674513888895</v>
      </c>
    </row>
    <row r="2870" spans="1:20" ht="48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>E2870/D2870</f>
        <v>4.9516666666666667E-2</v>
      </c>
      <c r="P2870" s="7">
        <f>E2870/L2870</f>
        <v>80.297297297297291</v>
      </c>
      <c r="Q2870" t="str">
        <f t="shared" si="176"/>
        <v>games</v>
      </c>
      <c r="R2870" t="str">
        <f t="shared" si="177"/>
        <v>video games</v>
      </c>
      <c r="S2870" s="12">
        <f t="shared" si="178"/>
        <v>41771.40996527778</v>
      </c>
      <c r="T2870" s="12">
        <f t="shared" si="179"/>
        <v>41801.40996527778</v>
      </c>
    </row>
    <row r="2871" spans="1:20" ht="48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>E2871/D2871</f>
        <v>4.8680000000000001E-2</v>
      </c>
      <c r="P2871" s="7">
        <f>E2871/L2871</f>
        <v>71.588235294117652</v>
      </c>
      <c r="Q2871" t="str">
        <f t="shared" si="176"/>
        <v>games</v>
      </c>
      <c r="R2871" t="str">
        <f t="shared" si="177"/>
        <v>mobile games</v>
      </c>
      <c r="S2871" s="12">
        <f t="shared" si="178"/>
        <v>42328.779224537036</v>
      </c>
      <c r="T2871" s="12">
        <f t="shared" si="179"/>
        <v>42353.332638888889</v>
      </c>
    </row>
    <row r="2872" spans="1:20" ht="48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>E2872/D2872</f>
        <v>4.8666666666666664E-2</v>
      </c>
      <c r="P2872" s="7">
        <f>E2872/L2872</f>
        <v>24.333333333333332</v>
      </c>
      <c r="Q2872" t="str">
        <f t="shared" si="176"/>
        <v>theater</v>
      </c>
      <c r="R2872" t="str">
        <f t="shared" si="177"/>
        <v>plays</v>
      </c>
      <c r="S2872" s="12">
        <f t="shared" si="178"/>
        <v>42165.037581018521</v>
      </c>
      <c r="T2872" s="12">
        <f t="shared" si="179"/>
        <v>42224.898611111115</v>
      </c>
    </row>
    <row r="2873" spans="1:20" ht="48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>E2873/D2873</f>
        <v>4.8571428571428571E-2</v>
      </c>
      <c r="P2873" s="7">
        <f>E2873/L2873</f>
        <v>21.25</v>
      </c>
      <c r="Q2873" t="str">
        <f t="shared" si="176"/>
        <v>music</v>
      </c>
      <c r="R2873" t="str">
        <f t="shared" si="177"/>
        <v>faith</v>
      </c>
      <c r="S2873" s="12">
        <f t="shared" si="178"/>
        <v>41841.56381944444</v>
      </c>
      <c r="T2873" s="12">
        <f t="shared" si="179"/>
        <v>41882.818749999999</v>
      </c>
    </row>
    <row r="2874" spans="1:20" ht="48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>E2874/D2874</f>
        <v>4.8099999999999997E-2</v>
      </c>
      <c r="P2874" s="7">
        <f>E2874/L2874</f>
        <v>60.125</v>
      </c>
      <c r="Q2874" t="str">
        <f t="shared" si="176"/>
        <v>theater</v>
      </c>
      <c r="R2874" t="str">
        <f t="shared" si="177"/>
        <v>musical</v>
      </c>
      <c r="S2874" s="12">
        <f t="shared" si="178"/>
        <v>42140.421319444446</v>
      </c>
      <c r="T2874" s="12">
        <f t="shared" si="179"/>
        <v>42171.979166666672</v>
      </c>
    </row>
    <row r="2875" spans="1:20" ht="48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4.8000000000000001E-2</v>
      </c>
      <c r="P2875" s="7">
        <f>E2875/L2875</f>
        <v>30</v>
      </c>
      <c r="Q2875" t="str">
        <f t="shared" si="176"/>
        <v>theater</v>
      </c>
      <c r="R2875" t="str">
        <f t="shared" si="177"/>
        <v>plays</v>
      </c>
      <c r="S2875" s="12">
        <f t="shared" si="178"/>
        <v>42122.732499999998</v>
      </c>
      <c r="T2875" s="12">
        <f t="shared" si="179"/>
        <v>42155.732638888891</v>
      </c>
    </row>
    <row r="2876" spans="1:20" ht="48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>E2876/D2876</f>
        <v>4.7363636363636365E-2</v>
      </c>
      <c r="P2876" s="7">
        <f>E2876/L2876</f>
        <v>57.888888888888886</v>
      </c>
      <c r="Q2876" t="str">
        <f t="shared" si="176"/>
        <v>theater</v>
      </c>
      <c r="R2876" t="str">
        <f t="shared" si="177"/>
        <v>spaces</v>
      </c>
      <c r="S2876" s="12">
        <f t="shared" si="178"/>
        <v>42615.121921296297</v>
      </c>
      <c r="T2876" s="12">
        <f t="shared" si="179"/>
        <v>42675.121921296297</v>
      </c>
    </row>
    <row r="2877" spans="1:20" ht="48" x14ac:dyDescent="0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>E2877/D2877</f>
        <v>4.7E-2</v>
      </c>
      <c r="P2877" s="7">
        <f>E2877/L2877</f>
        <v>39.166666666666664</v>
      </c>
      <c r="Q2877" t="str">
        <f t="shared" si="176"/>
        <v>publishing</v>
      </c>
      <c r="R2877" t="str">
        <f t="shared" si="177"/>
        <v>fiction</v>
      </c>
      <c r="S2877" s="12">
        <f t="shared" si="178"/>
        <v>41642.751458333332</v>
      </c>
      <c r="T2877" s="12">
        <f t="shared" si="179"/>
        <v>41672.751458333332</v>
      </c>
    </row>
    <row r="2878" spans="1:20" ht="48" x14ac:dyDescent="0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>E2878/D2878</f>
        <v>4.7E-2</v>
      </c>
      <c r="P2878" s="7">
        <f>E2878/L2878</f>
        <v>9.4</v>
      </c>
      <c r="Q2878" t="str">
        <f t="shared" si="176"/>
        <v>theater</v>
      </c>
      <c r="R2878" t="str">
        <f t="shared" si="177"/>
        <v>plays</v>
      </c>
      <c r="S2878" s="12">
        <f t="shared" si="178"/>
        <v>42304.940960648149</v>
      </c>
      <c r="T2878" s="12">
        <f t="shared" si="179"/>
        <v>42329.166666666672</v>
      </c>
    </row>
    <row r="2879" spans="1:20" ht="48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>E2879/D2879</f>
        <v>4.6699999999999998E-2</v>
      </c>
      <c r="P2879" s="7">
        <f>E2879/L2879</f>
        <v>35.92307692307692</v>
      </c>
      <c r="Q2879" t="str">
        <f t="shared" si="176"/>
        <v>theater</v>
      </c>
      <c r="R2879" t="str">
        <f t="shared" si="177"/>
        <v>plays</v>
      </c>
      <c r="S2879" s="12">
        <f t="shared" si="178"/>
        <v>41974.738576388889</v>
      </c>
      <c r="T2879" s="12">
        <f t="shared" si="179"/>
        <v>41994.738576388889</v>
      </c>
    </row>
    <row r="2880" spans="1:20" ht="32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>E2880/D2880</f>
        <v>4.6666666666666669E-2</v>
      </c>
      <c r="P2880" s="7">
        <f>E2880/L2880</f>
        <v>11.666666666666666</v>
      </c>
      <c r="Q2880" t="str">
        <f t="shared" si="176"/>
        <v>photography</v>
      </c>
      <c r="R2880" t="str">
        <f t="shared" si="177"/>
        <v>nature</v>
      </c>
      <c r="S2880" s="12">
        <f t="shared" si="178"/>
        <v>42185.397673611107</v>
      </c>
      <c r="T2880" s="12">
        <f t="shared" si="179"/>
        <v>42244.508333333331</v>
      </c>
    </row>
    <row r="2881" spans="1:20" ht="48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>E2881/D2881</f>
        <v>4.5999999999999999E-2</v>
      </c>
      <c r="P2881" s="7">
        <f>E2881/L2881</f>
        <v>5.75</v>
      </c>
      <c r="Q2881" t="str">
        <f t="shared" si="176"/>
        <v>theater</v>
      </c>
      <c r="R2881" t="str">
        <f t="shared" si="177"/>
        <v>plays</v>
      </c>
      <c r="S2881" s="12">
        <f t="shared" si="178"/>
        <v>41811.555462962962</v>
      </c>
      <c r="T2881" s="12">
        <f t="shared" si="179"/>
        <v>41812.875</v>
      </c>
    </row>
    <row r="2882" spans="1:20" ht="48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>E2882/D2882</f>
        <v>4.5985132395404561E-2</v>
      </c>
      <c r="P2882" s="7">
        <f>E2882/L2882</f>
        <v>136.09090909090909</v>
      </c>
      <c r="Q2882" t="str">
        <f t="shared" si="176"/>
        <v>film &amp; video</v>
      </c>
      <c r="R2882" t="str">
        <f t="shared" si="177"/>
        <v>animation</v>
      </c>
      <c r="S2882" s="12">
        <f t="shared" si="178"/>
        <v>40858.762141203704</v>
      </c>
      <c r="T2882" s="12">
        <f t="shared" si="179"/>
        <v>40900.762141203704</v>
      </c>
    </row>
    <row r="2883" spans="1:20" ht="48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>E2883/D2883</f>
        <v>4.583333333333333E-2</v>
      </c>
      <c r="P2883" s="7">
        <f>E2883/L2883</f>
        <v>183.33333333333334</v>
      </c>
      <c r="Q2883" t="str">
        <f t="shared" ref="Q2883:Q2946" si="180">LEFT(N2883, SEARCH("/",N2883)-1)</f>
        <v>theater</v>
      </c>
      <c r="R2883" t="str">
        <f t="shared" ref="R2883:R2946" si="181">RIGHT(N2883,LEN(N2883)-SEARCH("/",N2883,1))</f>
        <v>plays</v>
      </c>
      <c r="S2883" s="12">
        <f t="shared" ref="S2883:S2946" si="182">(((J2883/60)/60)/24)+DATE(1970,1,1)</f>
        <v>42258.646504629629</v>
      </c>
      <c r="T2883" s="12">
        <f t="shared" ref="T2883:T2946" si="183">(((I2883/60)/60)/24)+DATE(1970,1,1)</f>
        <v>42288.645196759258</v>
      </c>
    </row>
    <row r="2884" spans="1:20" ht="32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>E2884/D2884</f>
        <v>4.5714285714285714E-2</v>
      </c>
      <c r="P2884" s="7">
        <f>E2884/L2884</f>
        <v>24.615384615384617</v>
      </c>
      <c r="Q2884" t="str">
        <f t="shared" si="180"/>
        <v>publishing</v>
      </c>
      <c r="R2884" t="str">
        <f t="shared" si="181"/>
        <v>translations</v>
      </c>
      <c r="S2884" s="12">
        <f t="shared" si="182"/>
        <v>41947.063645833332</v>
      </c>
      <c r="T2884" s="12">
        <f t="shared" si="183"/>
        <v>41977.063645833332</v>
      </c>
    </row>
    <row r="2885" spans="1:20" ht="48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>E2885/D2885</f>
        <v>4.5600000000000002E-2</v>
      </c>
      <c r="P2885" s="7">
        <f>E2885/L2885</f>
        <v>27.36</v>
      </c>
      <c r="Q2885" t="str">
        <f t="shared" si="180"/>
        <v>technology</v>
      </c>
      <c r="R2885" t="str">
        <f t="shared" si="181"/>
        <v>wearables</v>
      </c>
      <c r="S2885" s="12">
        <f t="shared" si="182"/>
        <v>42090.831273148149</v>
      </c>
      <c r="T2885" s="12">
        <f t="shared" si="183"/>
        <v>42135.831273148149</v>
      </c>
    </row>
    <row r="2886" spans="1:20" ht="48" x14ac:dyDescent="0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>E2886/D2886</f>
        <v>4.4999999999999998E-2</v>
      </c>
      <c r="P2886" s="7">
        <f>E2886/L2886</f>
        <v>18</v>
      </c>
      <c r="Q2886" t="str">
        <f t="shared" si="180"/>
        <v>music</v>
      </c>
      <c r="R2886" t="str">
        <f t="shared" si="181"/>
        <v>jazz</v>
      </c>
      <c r="S2886" s="12">
        <f t="shared" si="182"/>
        <v>40921.117662037039</v>
      </c>
      <c r="T2886" s="12">
        <f t="shared" si="183"/>
        <v>40951.117662037039</v>
      </c>
    </row>
    <row r="2887" spans="1:20" ht="32" x14ac:dyDescent="0.2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>E2887/D2887</f>
        <v>4.4999999999999998E-2</v>
      </c>
      <c r="P2887" s="7">
        <f>E2887/L2887</f>
        <v>15</v>
      </c>
      <c r="Q2887" t="str">
        <f t="shared" si="180"/>
        <v>games</v>
      </c>
      <c r="R2887" t="str">
        <f t="shared" si="181"/>
        <v>video games</v>
      </c>
      <c r="S2887" s="12">
        <f t="shared" si="182"/>
        <v>41005.904120370367</v>
      </c>
      <c r="T2887" s="12">
        <f t="shared" si="183"/>
        <v>41035.904120370367</v>
      </c>
    </row>
    <row r="2888" spans="1:20" ht="48" x14ac:dyDescent="0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>E2888/D2888</f>
        <v>4.4999999999999998E-2</v>
      </c>
      <c r="P2888" s="7">
        <f>E2888/L2888</f>
        <v>15</v>
      </c>
      <c r="Q2888" t="str">
        <f t="shared" si="180"/>
        <v>publishing</v>
      </c>
      <c r="R2888" t="str">
        <f t="shared" si="181"/>
        <v>translations</v>
      </c>
      <c r="S2888" s="12">
        <f t="shared" si="182"/>
        <v>42432.379826388889</v>
      </c>
      <c r="T2888" s="12">
        <f t="shared" si="183"/>
        <v>42462.338159722218</v>
      </c>
    </row>
    <row r="2889" spans="1:20" ht="48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>E2889/D2889</f>
        <v>4.4600000000000001E-2</v>
      </c>
      <c r="P2889" s="7">
        <f>E2889/L2889</f>
        <v>24.777777777777779</v>
      </c>
      <c r="Q2889" t="str">
        <f t="shared" si="180"/>
        <v>technology</v>
      </c>
      <c r="R2889" t="str">
        <f t="shared" si="181"/>
        <v>web</v>
      </c>
      <c r="S2889" s="12">
        <f t="shared" si="182"/>
        <v>42377.554756944446</v>
      </c>
      <c r="T2889" s="12">
        <f t="shared" si="183"/>
        <v>42408.542361111111</v>
      </c>
    </row>
    <row r="2890" spans="1:20" ht="48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>E2890/D2890</f>
        <v>4.3999999999999997E-2</v>
      </c>
      <c r="P2890" s="7">
        <f>E2890/L2890</f>
        <v>44</v>
      </c>
      <c r="Q2890" t="str">
        <f t="shared" si="180"/>
        <v>music</v>
      </c>
      <c r="R2890" t="str">
        <f t="shared" si="181"/>
        <v>world music</v>
      </c>
      <c r="S2890" s="12">
        <f t="shared" si="182"/>
        <v>41509.905995370369</v>
      </c>
      <c r="T2890" s="12">
        <f t="shared" si="183"/>
        <v>41569.905995370369</v>
      </c>
    </row>
    <row r="2891" spans="1:20" ht="48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>E2891/D2891</f>
        <v>4.3499999999999997E-2</v>
      </c>
      <c r="P2891" s="7">
        <f>E2891/L2891</f>
        <v>145</v>
      </c>
      <c r="Q2891" t="str">
        <f t="shared" si="180"/>
        <v>technology</v>
      </c>
      <c r="R2891" t="str">
        <f t="shared" si="181"/>
        <v>web</v>
      </c>
      <c r="S2891" s="12">
        <f t="shared" si="182"/>
        <v>42027.056793981479</v>
      </c>
      <c r="T2891" s="12">
        <f t="shared" si="183"/>
        <v>42057.056793981479</v>
      </c>
    </row>
    <row r="2892" spans="1:20" ht="48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>E2892/D2892</f>
        <v>4.2999999999999997E-2</v>
      </c>
      <c r="P2892" s="7">
        <f>E2892/L2892</f>
        <v>88.6875</v>
      </c>
      <c r="Q2892" t="str">
        <f t="shared" si="180"/>
        <v>photography</v>
      </c>
      <c r="R2892" t="str">
        <f t="shared" si="181"/>
        <v>people</v>
      </c>
      <c r="S2892" s="12">
        <f t="shared" si="182"/>
        <v>42593.011782407411</v>
      </c>
      <c r="T2892" s="12">
        <f t="shared" si="183"/>
        <v>42615.291666666672</v>
      </c>
    </row>
    <row r="2893" spans="1:20" ht="48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>E2893/D2893</f>
        <v>4.2880000000000001E-2</v>
      </c>
      <c r="P2893" s="7">
        <f>E2893/L2893</f>
        <v>82.461538461538467</v>
      </c>
      <c r="Q2893" t="str">
        <f t="shared" si="180"/>
        <v>theater</v>
      </c>
      <c r="R2893" t="str">
        <f t="shared" si="181"/>
        <v>spaces</v>
      </c>
      <c r="S2893" s="12">
        <f t="shared" si="182"/>
        <v>42649.562118055561</v>
      </c>
      <c r="T2893" s="12">
        <f t="shared" si="183"/>
        <v>42698.715972222228</v>
      </c>
    </row>
    <row r="2894" spans="1:20" ht="48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>E2894/D2894</f>
        <v>4.2466666666666666E-2</v>
      </c>
      <c r="P2894" s="7">
        <f>E2894/L2894</f>
        <v>176.94444444444446</v>
      </c>
      <c r="Q2894" t="str">
        <f t="shared" si="180"/>
        <v>theater</v>
      </c>
      <c r="R2894" t="str">
        <f t="shared" si="181"/>
        <v>musical</v>
      </c>
      <c r="S2894" s="12">
        <f t="shared" si="182"/>
        <v>42701.166365740741</v>
      </c>
      <c r="T2894" s="12">
        <f t="shared" si="183"/>
        <v>42749.165972222225</v>
      </c>
    </row>
    <row r="2895" spans="1:20" ht="48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>E2895/D2895</f>
        <v>4.2435339894712751E-2</v>
      </c>
      <c r="P2895" s="7">
        <f>E2895/L2895</f>
        <v>125.27027027027027</v>
      </c>
      <c r="Q2895" t="str">
        <f t="shared" si="180"/>
        <v>theater</v>
      </c>
      <c r="R2895" t="str">
        <f t="shared" si="181"/>
        <v>spaces</v>
      </c>
      <c r="S2895" s="12">
        <f t="shared" si="182"/>
        <v>42081.731273148151</v>
      </c>
      <c r="T2895" s="12">
        <f t="shared" si="183"/>
        <v>42111.731273148151</v>
      </c>
    </row>
    <row r="2896" spans="1:20" ht="80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>E2896/D2896</f>
        <v>4.24E-2</v>
      </c>
      <c r="P2896" s="7">
        <f>E2896/L2896</f>
        <v>30.285714285714285</v>
      </c>
      <c r="Q2896" t="str">
        <f t="shared" si="180"/>
        <v>technology</v>
      </c>
      <c r="R2896" t="str">
        <f t="shared" si="181"/>
        <v>wearables</v>
      </c>
      <c r="S2896" s="12">
        <f t="shared" si="182"/>
        <v>42538.75680555556</v>
      </c>
      <c r="T2896" s="12">
        <f t="shared" si="183"/>
        <v>42563.785416666666</v>
      </c>
    </row>
    <row r="2897" spans="1:20" ht="48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>E2897/D2897</f>
        <v>4.2311459353574929E-2</v>
      </c>
      <c r="P2897" s="7">
        <f>E2897/L2897</f>
        <v>54</v>
      </c>
      <c r="Q2897" t="str">
        <f t="shared" si="180"/>
        <v>music</v>
      </c>
      <c r="R2897" t="str">
        <f t="shared" si="181"/>
        <v>faith</v>
      </c>
      <c r="S2897" s="12">
        <f t="shared" si="182"/>
        <v>42806.863946759258</v>
      </c>
      <c r="T2897" s="12">
        <f t="shared" si="183"/>
        <v>42836.863946759258</v>
      </c>
    </row>
    <row r="2898" spans="1:20" ht="48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4.2133333333333335E-2</v>
      </c>
      <c r="P2898" s="7">
        <f>E2898/L2898</f>
        <v>26.333333333333332</v>
      </c>
      <c r="Q2898" t="str">
        <f t="shared" si="180"/>
        <v>theater</v>
      </c>
      <c r="R2898" t="str">
        <f t="shared" si="181"/>
        <v>plays</v>
      </c>
      <c r="S2898" s="12">
        <f t="shared" si="182"/>
        <v>42278.664965277778</v>
      </c>
      <c r="T2898" s="12">
        <f t="shared" si="183"/>
        <v>42308.664965277778</v>
      </c>
    </row>
    <row r="2899" spans="1:20" ht="48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>E2899/D2899</f>
        <v>4.2000000000000003E-2</v>
      </c>
      <c r="P2899" s="7">
        <f>E2899/L2899</f>
        <v>10.5</v>
      </c>
      <c r="Q2899" t="str">
        <f t="shared" si="180"/>
        <v>food</v>
      </c>
      <c r="R2899" t="str">
        <f t="shared" si="181"/>
        <v>food trucks</v>
      </c>
      <c r="S2899" s="12">
        <f t="shared" si="182"/>
        <v>42728.827407407407</v>
      </c>
      <c r="T2899" s="12">
        <f t="shared" si="183"/>
        <v>42747.695833333331</v>
      </c>
    </row>
    <row r="2900" spans="1:20" ht="48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>E2900/D2900</f>
        <v>4.1818181818181817E-2</v>
      </c>
      <c r="P2900" s="7">
        <f>E2900/L2900</f>
        <v>23</v>
      </c>
      <c r="Q2900" t="str">
        <f t="shared" si="180"/>
        <v>theater</v>
      </c>
      <c r="R2900" t="str">
        <f t="shared" si="181"/>
        <v>plays</v>
      </c>
      <c r="S2900" s="12">
        <f t="shared" si="182"/>
        <v>42401.672372685185</v>
      </c>
      <c r="T2900" s="12">
        <f t="shared" si="183"/>
        <v>42431.672372685185</v>
      </c>
    </row>
    <row r="2901" spans="1:20" ht="48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>E2901/D2901</f>
        <v>4.1666666666666664E-2</v>
      </c>
      <c r="P2901" s="7">
        <f>E2901/L2901</f>
        <v>31.25</v>
      </c>
      <c r="Q2901" t="str">
        <f t="shared" si="180"/>
        <v>music</v>
      </c>
      <c r="R2901" t="str">
        <f t="shared" si="181"/>
        <v>indie rock</v>
      </c>
      <c r="S2901" s="12">
        <f t="shared" si="182"/>
        <v>41569.698831018519</v>
      </c>
      <c r="T2901" s="12">
        <f t="shared" si="183"/>
        <v>41599.740497685183</v>
      </c>
    </row>
    <row r="2902" spans="1:20" ht="80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>E2902/D2902</f>
        <v>4.1599999999999998E-2</v>
      </c>
      <c r="P2902" s="7">
        <f>E2902/L2902</f>
        <v>61.176470588235297</v>
      </c>
      <c r="Q2902" t="str">
        <f t="shared" si="180"/>
        <v>theater</v>
      </c>
      <c r="R2902" t="str">
        <f t="shared" si="181"/>
        <v>spaces</v>
      </c>
      <c r="S2902" s="12">
        <f t="shared" si="182"/>
        <v>42427.01807870371</v>
      </c>
      <c r="T2902" s="12">
        <f t="shared" si="183"/>
        <v>42456.976412037038</v>
      </c>
    </row>
    <row r="2903" spans="1:20" ht="48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>E2903/D2903</f>
        <v>4.1176470588235294E-2</v>
      </c>
      <c r="P2903" s="7">
        <f>E2903/L2903</f>
        <v>26.923076923076923</v>
      </c>
      <c r="Q2903" t="str">
        <f t="shared" si="180"/>
        <v>publishing</v>
      </c>
      <c r="R2903" t="str">
        <f t="shared" si="181"/>
        <v>art books</v>
      </c>
      <c r="S2903" s="12">
        <f t="shared" si="182"/>
        <v>41671.936863425923</v>
      </c>
      <c r="T2903" s="12">
        <f t="shared" si="183"/>
        <v>41687</v>
      </c>
    </row>
    <row r="2904" spans="1:20" ht="48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>E2904/D2904</f>
        <v>4.1000000000000002E-2</v>
      </c>
      <c r="P2904" s="7">
        <f>E2904/L2904</f>
        <v>10.25</v>
      </c>
      <c r="Q2904" t="str">
        <f t="shared" si="180"/>
        <v>theater</v>
      </c>
      <c r="R2904" t="str">
        <f t="shared" si="181"/>
        <v>spaces</v>
      </c>
      <c r="S2904" s="12">
        <f t="shared" si="182"/>
        <v>42241.429120370376</v>
      </c>
      <c r="T2904" s="12">
        <f t="shared" si="183"/>
        <v>42263.916666666672</v>
      </c>
    </row>
    <row r="2905" spans="1:20" ht="32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>E2905/D2905</f>
        <v>4.0833333333333333E-2</v>
      </c>
      <c r="P2905" s="7">
        <f>E2905/L2905</f>
        <v>175</v>
      </c>
      <c r="Q2905" t="str">
        <f t="shared" si="180"/>
        <v>theater</v>
      </c>
      <c r="R2905" t="str">
        <f t="shared" si="181"/>
        <v>plays</v>
      </c>
      <c r="S2905" s="12">
        <f t="shared" si="182"/>
        <v>42508.179965277777</v>
      </c>
      <c r="T2905" s="12">
        <f t="shared" si="183"/>
        <v>42568.179965277777</v>
      </c>
    </row>
    <row r="2906" spans="1:20" ht="48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>E2906/D2906</f>
        <v>4.0625000000000001E-2</v>
      </c>
      <c r="P2906" s="7">
        <f>E2906/L2906</f>
        <v>108.33333333333333</v>
      </c>
      <c r="Q2906" t="str">
        <f t="shared" si="180"/>
        <v>film &amp; video</v>
      </c>
      <c r="R2906" t="str">
        <f t="shared" si="181"/>
        <v>drama</v>
      </c>
      <c r="S2906" s="12">
        <f t="shared" si="182"/>
        <v>42052.83530092593</v>
      </c>
      <c r="T2906" s="12">
        <f t="shared" si="183"/>
        <v>42082.793634259258</v>
      </c>
    </row>
    <row r="2907" spans="1:20" ht="48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>E2907/D2907</f>
        <v>4.0266666666666666E-2</v>
      </c>
      <c r="P2907" s="7">
        <f>E2907/L2907</f>
        <v>37.75</v>
      </c>
      <c r="Q2907" t="str">
        <f t="shared" si="180"/>
        <v>theater</v>
      </c>
      <c r="R2907" t="str">
        <f t="shared" si="181"/>
        <v>musical</v>
      </c>
      <c r="S2907" s="12">
        <f t="shared" si="182"/>
        <v>42538.755428240736</v>
      </c>
      <c r="T2907" s="12">
        <f t="shared" si="183"/>
        <v>42598.755428240736</v>
      </c>
    </row>
    <row r="2908" spans="1:20" ht="32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>E2908/D2908</f>
        <v>4.02E-2</v>
      </c>
      <c r="P2908" s="7">
        <f>E2908/L2908</f>
        <v>100.5</v>
      </c>
      <c r="Q2908" t="str">
        <f t="shared" si="180"/>
        <v>theater</v>
      </c>
      <c r="R2908" t="str">
        <f t="shared" si="181"/>
        <v>musical</v>
      </c>
      <c r="S2908" s="12">
        <f t="shared" si="182"/>
        <v>42410.93105324074</v>
      </c>
      <c r="T2908" s="12">
        <f t="shared" si="183"/>
        <v>42440.93105324074</v>
      </c>
    </row>
    <row r="2909" spans="1:20" ht="48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>E2909/D2909</f>
        <v>4.0045454545454544E-2</v>
      </c>
      <c r="P2909" s="7">
        <f>E2909/L2909</f>
        <v>55.0625</v>
      </c>
      <c r="Q2909" t="str">
        <f t="shared" si="180"/>
        <v>theater</v>
      </c>
      <c r="R2909" t="str">
        <f t="shared" si="181"/>
        <v>musical</v>
      </c>
      <c r="S2909" s="12">
        <f t="shared" si="182"/>
        <v>41982.737071759257</v>
      </c>
      <c r="T2909" s="12">
        <f t="shared" si="183"/>
        <v>42015.207638888889</v>
      </c>
    </row>
    <row r="2910" spans="1:20" ht="48" x14ac:dyDescent="0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>E2910/D2910</f>
        <v>0.04</v>
      </c>
      <c r="P2910" s="7">
        <f>E2910/L2910</f>
        <v>33.333333333333336</v>
      </c>
      <c r="Q2910" t="str">
        <f t="shared" si="180"/>
        <v>food</v>
      </c>
      <c r="R2910" t="str">
        <f t="shared" si="181"/>
        <v>food trucks</v>
      </c>
      <c r="S2910" s="12">
        <f t="shared" si="182"/>
        <v>42656.86137731481</v>
      </c>
      <c r="T2910" s="12">
        <f t="shared" si="183"/>
        <v>42676.165972222225</v>
      </c>
    </row>
    <row r="2911" spans="1:20" ht="48" x14ac:dyDescent="0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>E2911/D2911</f>
        <v>0.04</v>
      </c>
      <c r="P2911" s="7">
        <f>E2911/L2911</f>
        <v>20</v>
      </c>
      <c r="Q2911" t="str">
        <f t="shared" si="180"/>
        <v>photography</v>
      </c>
      <c r="R2911" t="str">
        <f t="shared" si="181"/>
        <v>nature</v>
      </c>
      <c r="S2911" s="12">
        <f t="shared" si="182"/>
        <v>42170.996527777781</v>
      </c>
      <c r="T2911" s="12">
        <f t="shared" si="183"/>
        <v>42185.996527777781</v>
      </c>
    </row>
    <row r="2912" spans="1:20" ht="48" x14ac:dyDescent="0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>E2912/D2912</f>
        <v>0.04</v>
      </c>
      <c r="P2912" s="7">
        <f>E2912/L2912</f>
        <v>100</v>
      </c>
      <c r="Q2912" t="str">
        <f t="shared" si="180"/>
        <v>photography</v>
      </c>
      <c r="R2912" t="str">
        <f t="shared" si="181"/>
        <v>nature</v>
      </c>
      <c r="S2912" s="12">
        <f t="shared" si="182"/>
        <v>41871.65315972222</v>
      </c>
      <c r="T2912" s="12">
        <f t="shared" si="183"/>
        <v>41902.65315972222</v>
      </c>
    </row>
    <row r="2913" spans="1:20" ht="48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>E2913/D2913</f>
        <v>3.9750000000000001E-2</v>
      </c>
      <c r="P2913" s="7">
        <f>E2913/L2913</f>
        <v>56.785714285714285</v>
      </c>
      <c r="Q2913" t="str">
        <f t="shared" si="180"/>
        <v>theater</v>
      </c>
      <c r="R2913" t="str">
        <f t="shared" si="181"/>
        <v>spaces</v>
      </c>
      <c r="S2913" s="12">
        <f t="shared" si="182"/>
        <v>42114.825532407413</v>
      </c>
      <c r="T2913" s="12">
        <f t="shared" si="183"/>
        <v>42144.825532407413</v>
      </c>
    </row>
    <row r="2914" spans="1:20" ht="48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>E2914/D2914</f>
        <v>3.9334666666666664E-2</v>
      </c>
      <c r="P2914" s="7">
        <f>E2914/L2914</f>
        <v>45.386153846153846</v>
      </c>
      <c r="Q2914" t="str">
        <f t="shared" si="180"/>
        <v>technology</v>
      </c>
      <c r="R2914" t="str">
        <f t="shared" si="181"/>
        <v>web</v>
      </c>
      <c r="S2914" s="12">
        <f t="shared" si="182"/>
        <v>41835.639155092591</v>
      </c>
      <c r="T2914" s="12">
        <f t="shared" si="183"/>
        <v>41865.639155092591</v>
      </c>
    </row>
    <row r="2915" spans="1:20" ht="48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>E2915/D2915</f>
        <v>3.8875E-2</v>
      </c>
      <c r="P2915" s="7">
        <f>E2915/L2915</f>
        <v>23.923076923076923</v>
      </c>
      <c r="Q2915" t="str">
        <f t="shared" si="180"/>
        <v>theater</v>
      </c>
      <c r="R2915" t="str">
        <f t="shared" si="181"/>
        <v>plays</v>
      </c>
      <c r="S2915" s="12">
        <f t="shared" si="182"/>
        <v>41858.007071759261</v>
      </c>
      <c r="T2915" s="12">
        <f t="shared" si="183"/>
        <v>41888.007071759261</v>
      </c>
    </row>
    <row r="2916" spans="1:20" ht="48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>E2916/D2916</f>
        <v>3.8860103626943004E-2</v>
      </c>
      <c r="P2916" s="7">
        <f>E2916/L2916</f>
        <v>25</v>
      </c>
      <c r="Q2916" t="str">
        <f t="shared" si="180"/>
        <v>theater</v>
      </c>
      <c r="R2916" t="str">
        <f t="shared" si="181"/>
        <v>plays</v>
      </c>
      <c r="S2916" s="12">
        <f t="shared" si="182"/>
        <v>41851.700925925928</v>
      </c>
      <c r="T2916" s="12">
        <f t="shared" si="183"/>
        <v>41891.700925925928</v>
      </c>
    </row>
    <row r="2917" spans="1:20" ht="48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>E2917/D2917</f>
        <v>3.8833333333333331E-2</v>
      </c>
      <c r="P2917" s="7">
        <f>E2917/L2917</f>
        <v>29.125</v>
      </c>
      <c r="Q2917" t="str">
        <f t="shared" si="180"/>
        <v>food</v>
      </c>
      <c r="R2917" t="str">
        <f t="shared" si="181"/>
        <v>food trucks</v>
      </c>
      <c r="S2917" s="12">
        <f t="shared" si="182"/>
        <v>42042.676226851851</v>
      </c>
      <c r="T2917" s="12">
        <f t="shared" si="183"/>
        <v>42094.551388888889</v>
      </c>
    </row>
    <row r="2918" spans="1:20" ht="48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>E2918/D2918</f>
        <v>3.8739999999999997E-2</v>
      </c>
      <c r="P2918" s="7">
        <f>E2918/L2918</f>
        <v>48.424999999999997</v>
      </c>
      <c r="Q2918" t="str">
        <f t="shared" si="180"/>
        <v>music</v>
      </c>
      <c r="R2918" t="str">
        <f t="shared" si="181"/>
        <v>world music</v>
      </c>
      <c r="S2918" s="12">
        <f t="shared" si="182"/>
        <v>41715.874780092592</v>
      </c>
      <c r="T2918" s="12">
        <f t="shared" si="183"/>
        <v>41750.041666666664</v>
      </c>
    </row>
    <row r="2919" spans="1:20" ht="48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>E2919/D2919</f>
        <v>3.85E-2</v>
      </c>
      <c r="P2919" s="7">
        <f>E2919/L2919</f>
        <v>60.789473684210527</v>
      </c>
      <c r="Q2919" t="str">
        <f t="shared" si="180"/>
        <v>food</v>
      </c>
      <c r="R2919" t="str">
        <f t="shared" si="181"/>
        <v>food trucks</v>
      </c>
      <c r="S2919" s="12">
        <f t="shared" si="182"/>
        <v>42061.154930555553</v>
      </c>
      <c r="T2919" s="12">
        <f t="shared" si="183"/>
        <v>42091.113263888896</v>
      </c>
    </row>
    <row r="2920" spans="1:20" ht="48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>E2920/D2920</f>
        <v>3.8206896551724136E-2</v>
      </c>
      <c r="P2920" s="7">
        <f>E2920/L2920</f>
        <v>65.17647058823529</v>
      </c>
      <c r="Q2920" t="str">
        <f t="shared" si="180"/>
        <v>technology</v>
      </c>
      <c r="R2920" t="str">
        <f t="shared" si="181"/>
        <v>wearables</v>
      </c>
      <c r="S2920" s="12">
        <f t="shared" si="182"/>
        <v>42481.376597222217</v>
      </c>
      <c r="T2920" s="12">
        <f t="shared" si="183"/>
        <v>42511.376597222217</v>
      </c>
    </row>
    <row r="2921" spans="1:20" ht="32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>E2921/D2921</f>
        <v>3.7999999999999999E-2</v>
      </c>
      <c r="P2921" s="7">
        <f>E2921/L2921</f>
        <v>9.5</v>
      </c>
      <c r="Q2921" t="str">
        <f t="shared" si="180"/>
        <v>theater</v>
      </c>
      <c r="R2921" t="str">
        <f t="shared" si="181"/>
        <v>plays</v>
      </c>
      <c r="S2921" s="12">
        <f t="shared" si="182"/>
        <v>41975.124340277776</v>
      </c>
      <c r="T2921" s="12">
        <f t="shared" si="183"/>
        <v>42005.124340277776</v>
      </c>
    </row>
    <row r="2922" spans="1:20" ht="48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>E2922/D2922</f>
        <v>3.7600000000000001E-2</v>
      </c>
      <c r="P2922" s="7">
        <f>E2922/L2922</f>
        <v>23.5</v>
      </c>
      <c r="Q2922" t="str">
        <f t="shared" si="180"/>
        <v>photography</v>
      </c>
      <c r="R2922" t="str">
        <f t="shared" si="181"/>
        <v>nature</v>
      </c>
      <c r="S2922" s="12">
        <f t="shared" si="182"/>
        <v>41936.020752314813</v>
      </c>
      <c r="T2922" s="12">
        <f t="shared" si="183"/>
        <v>41956.062418981484</v>
      </c>
    </row>
    <row r="2923" spans="1:20" ht="32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>E2923/D2923</f>
        <v>3.7499999999999999E-2</v>
      </c>
      <c r="P2923" s="7">
        <f>E2923/L2923</f>
        <v>93.75</v>
      </c>
      <c r="Q2923" t="str">
        <f t="shared" si="180"/>
        <v>theater</v>
      </c>
      <c r="R2923" t="str">
        <f t="shared" si="181"/>
        <v>plays</v>
      </c>
      <c r="S2923" s="12">
        <f t="shared" si="182"/>
        <v>42808.640231481477</v>
      </c>
      <c r="T2923" s="12">
        <f t="shared" si="183"/>
        <v>42839.207638888889</v>
      </c>
    </row>
    <row r="2924" spans="1:20" ht="48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>E2924/D2924</f>
        <v>3.7400000000000003E-2</v>
      </c>
      <c r="P2924" s="7">
        <f>E2924/L2924</f>
        <v>12.466666666666667</v>
      </c>
      <c r="Q2924" t="str">
        <f t="shared" si="180"/>
        <v>photography</v>
      </c>
      <c r="R2924" t="str">
        <f t="shared" si="181"/>
        <v>photobooks</v>
      </c>
      <c r="S2924" s="12">
        <f t="shared" si="182"/>
        <v>41849.560694444444</v>
      </c>
      <c r="T2924" s="12">
        <f t="shared" si="183"/>
        <v>41909.560694444444</v>
      </c>
    </row>
    <row r="2925" spans="1:20" ht="48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>E2925/D2925</f>
        <v>3.608004104669061E-2</v>
      </c>
      <c r="P2925" s="7">
        <f>E2925/L2925</f>
        <v>65.111111111111114</v>
      </c>
      <c r="Q2925" t="str">
        <f t="shared" si="180"/>
        <v>theater</v>
      </c>
      <c r="R2925" t="str">
        <f t="shared" si="181"/>
        <v>spaces</v>
      </c>
      <c r="S2925" s="12">
        <f t="shared" si="182"/>
        <v>42359.792233796295</v>
      </c>
      <c r="T2925" s="12">
        <f t="shared" si="183"/>
        <v>42408.01180555555</v>
      </c>
    </row>
    <row r="2926" spans="1:20" ht="32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>E2926/D2926</f>
        <v>3.5666666666666666E-2</v>
      </c>
      <c r="P2926" s="7">
        <f>E2926/L2926</f>
        <v>26.75</v>
      </c>
      <c r="Q2926" t="str">
        <f t="shared" si="180"/>
        <v>photography</v>
      </c>
      <c r="R2926" t="str">
        <f t="shared" si="181"/>
        <v>photobooks</v>
      </c>
      <c r="S2926" s="12">
        <f t="shared" si="182"/>
        <v>41973.740335648152</v>
      </c>
      <c r="T2926" s="12">
        <f t="shared" si="183"/>
        <v>42033.740335648152</v>
      </c>
    </row>
    <row r="2927" spans="1:20" ht="48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>E2927/D2927</f>
        <v>3.5520833333333335E-2</v>
      </c>
      <c r="P2927" s="7">
        <f>E2927/L2927</f>
        <v>41.585365853658537</v>
      </c>
      <c r="Q2927" t="str">
        <f t="shared" si="180"/>
        <v>technology</v>
      </c>
      <c r="R2927" t="str">
        <f t="shared" si="181"/>
        <v>wearables</v>
      </c>
      <c r="S2927" s="12">
        <f t="shared" si="182"/>
        <v>42123.678645833337</v>
      </c>
      <c r="T2927" s="12">
        <f t="shared" si="183"/>
        <v>42153.678645833337</v>
      </c>
    </row>
    <row r="2928" spans="1:20" ht="48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>E2928/D2928</f>
        <v>3.5499999999999997E-2</v>
      </c>
      <c r="P2928" s="7">
        <f>E2928/L2928</f>
        <v>591.66666666666663</v>
      </c>
      <c r="Q2928" t="str">
        <f t="shared" si="180"/>
        <v>technology</v>
      </c>
      <c r="R2928" t="str">
        <f t="shared" si="181"/>
        <v>wearables</v>
      </c>
      <c r="S2928" s="12">
        <f t="shared" si="182"/>
        <v>42711.750613425931</v>
      </c>
      <c r="T2928" s="12">
        <f t="shared" si="183"/>
        <v>42771.750613425931</v>
      </c>
    </row>
    <row r="2929" spans="1:20" ht="64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>E2929/D2929</f>
        <v>3.5400000000000001E-2</v>
      </c>
      <c r="P2929" s="7">
        <f>E2929/L2929</f>
        <v>59</v>
      </c>
      <c r="Q2929" t="str">
        <f t="shared" si="180"/>
        <v>publishing</v>
      </c>
      <c r="R2929" t="str">
        <f t="shared" si="181"/>
        <v>fiction</v>
      </c>
      <c r="S2929" s="12">
        <f t="shared" si="182"/>
        <v>42115.143634259264</v>
      </c>
      <c r="T2929" s="12">
        <f t="shared" si="183"/>
        <v>42145.143634259264</v>
      </c>
    </row>
    <row r="2930" spans="1:20" ht="48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>E2930/D2930</f>
        <v>3.4666666666666665E-2</v>
      </c>
      <c r="P2930" s="7">
        <f>E2930/L2930</f>
        <v>47.272727272727273</v>
      </c>
      <c r="Q2930" t="str">
        <f t="shared" si="180"/>
        <v>theater</v>
      </c>
      <c r="R2930" t="str">
        <f t="shared" si="181"/>
        <v>plays</v>
      </c>
      <c r="S2930" s="12">
        <f t="shared" si="182"/>
        <v>42679.958472222221</v>
      </c>
      <c r="T2930" s="12">
        <f t="shared" si="183"/>
        <v>42710.207638888889</v>
      </c>
    </row>
    <row r="2931" spans="1:20" ht="32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>E2931/D2931</f>
        <v>3.44748684310884E-2</v>
      </c>
      <c r="P2931" s="7">
        <f>E2931/L2931</f>
        <v>30.133333333333333</v>
      </c>
      <c r="Q2931" t="str">
        <f t="shared" si="180"/>
        <v>theater</v>
      </c>
      <c r="R2931" t="str">
        <f t="shared" si="181"/>
        <v>musical</v>
      </c>
      <c r="S2931" s="12">
        <f t="shared" si="182"/>
        <v>42047.724444444444</v>
      </c>
      <c r="T2931" s="12">
        <f t="shared" si="183"/>
        <v>42077.132638888885</v>
      </c>
    </row>
    <row r="2932" spans="1:20" ht="32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>E2932/D2932</f>
        <v>3.4200000000000001E-2</v>
      </c>
      <c r="P2932" s="7">
        <f>E2932/L2932</f>
        <v>114</v>
      </c>
      <c r="Q2932" t="str">
        <f t="shared" si="180"/>
        <v>games</v>
      </c>
      <c r="R2932" t="str">
        <f t="shared" si="181"/>
        <v>video games</v>
      </c>
      <c r="S2932" s="12">
        <f t="shared" si="182"/>
        <v>42413.671006944445</v>
      </c>
      <c r="T2932" s="12">
        <f t="shared" si="183"/>
        <v>42443.629340277781</v>
      </c>
    </row>
    <row r="2933" spans="1:20" ht="48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>E2933/D2933</f>
        <v>3.4125000000000003E-2</v>
      </c>
      <c r="P2933" s="7">
        <f>E2933/L2933</f>
        <v>22.75</v>
      </c>
      <c r="Q2933" t="str">
        <f t="shared" si="180"/>
        <v>theater</v>
      </c>
      <c r="R2933" t="str">
        <f t="shared" si="181"/>
        <v>musical</v>
      </c>
      <c r="S2933" s="12">
        <f t="shared" si="182"/>
        <v>42095.374675925923</v>
      </c>
      <c r="T2933" s="12">
        <f t="shared" si="183"/>
        <v>42125.374675925923</v>
      </c>
    </row>
    <row r="2934" spans="1:20" ht="48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>E2934/D2934</f>
        <v>3.4000000000000002E-2</v>
      </c>
      <c r="P2934" s="7">
        <f>E2934/L2934</f>
        <v>25.5</v>
      </c>
      <c r="Q2934" t="str">
        <f t="shared" si="180"/>
        <v>film &amp; video</v>
      </c>
      <c r="R2934" t="str">
        <f t="shared" si="181"/>
        <v>drama</v>
      </c>
      <c r="S2934" s="12">
        <f t="shared" si="182"/>
        <v>41825.791226851856</v>
      </c>
      <c r="T2934" s="12">
        <f t="shared" si="183"/>
        <v>41883.165972222225</v>
      </c>
    </row>
    <row r="2935" spans="1:20" ht="48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>E2935/D2935</f>
        <v>3.3673333333333333E-2</v>
      </c>
      <c r="P2935" s="7">
        <f>E2935/L2935</f>
        <v>34.128378378378379</v>
      </c>
      <c r="Q2935" t="str">
        <f t="shared" si="180"/>
        <v>games</v>
      </c>
      <c r="R2935" t="str">
        <f t="shared" si="181"/>
        <v>video games</v>
      </c>
      <c r="S2935" s="12">
        <f t="shared" si="182"/>
        <v>41445.962754629632</v>
      </c>
      <c r="T2935" s="12">
        <f t="shared" si="183"/>
        <v>41490.962754629632</v>
      </c>
    </row>
    <row r="2936" spans="1:20" ht="48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>E2936/D2936</f>
        <v>3.3666666666666664E-2</v>
      </c>
      <c r="P2936" s="7">
        <f>E2936/L2936</f>
        <v>50.5</v>
      </c>
      <c r="Q2936" t="str">
        <f t="shared" si="180"/>
        <v>theater</v>
      </c>
      <c r="R2936" t="str">
        <f t="shared" si="181"/>
        <v>plays</v>
      </c>
      <c r="S2936" s="12">
        <f t="shared" si="182"/>
        <v>42615.142870370371</v>
      </c>
      <c r="T2936" s="12">
        <f t="shared" si="183"/>
        <v>42645.142870370371</v>
      </c>
    </row>
    <row r="2937" spans="1:20" ht="48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>E2937/D2937</f>
        <v>3.3444444444444443E-2</v>
      </c>
      <c r="P2937" s="7">
        <f>E2937/L2937</f>
        <v>150.5</v>
      </c>
      <c r="Q2937" t="str">
        <f t="shared" si="180"/>
        <v>technology</v>
      </c>
      <c r="R2937" t="str">
        <f t="shared" si="181"/>
        <v>web</v>
      </c>
      <c r="S2937" s="12">
        <f t="shared" si="182"/>
        <v>42631.769513888896</v>
      </c>
      <c r="T2937" s="12">
        <f t="shared" si="183"/>
        <v>42691.811180555553</v>
      </c>
    </row>
    <row r="2938" spans="1:20" ht="48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>E2938/D2938</f>
        <v>3.3399999999999999E-2</v>
      </c>
      <c r="P2938" s="7">
        <f>E2938/L2938</f>
        <v>20.875</v>
      </c>
      <c r="Q2938" t="str">
        <f t="shared" si="180"/>
        <v>theater</v>
      </c>
      <c r="R2938" t="str">
        <f t="shared" si="181"/>
        <v>spaces</v>
      </c>
      <c r="S2938" s="12">
        <f t="shared" si="182"/>
        <v>42690.733437499999</v>
      </c>
      <c r="T2938" s="12">
        <f t="shared" si="183"/>
        <v>42711.733437499999</v>
      </c>
    </row>
    <row r="2939" spans="1:20" ht="48" x14ac:dyDescent="0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>E2939/D2939</f>
        <v>3.3333333333333333E-2</v>
      </c>
      <c r="P2939" s="7">
        <f>E2939/L2939</f>
        <v>16.666666666666668</v>
      </c>
      <c r="Q2939" t="str">
        <f t="shared" si="180"/>
        <v>film &amp; video</v>
      </c>
      <c r="R2939" t="str">
        <f t="shared" si="181"/>
        <v>animation</v>
      </c>
      <c r="S2939" s="12">
        <f t="shared" si="182"/>
        <v>41830.613969907405</v>
      </c>
      <c r="T2939" s="12">
        <f t="shared" si="183"/>
        <v>41860.613969907405</v>
      </c>
    </row>
    <row r="2940" spans="1:20" ht="48" x14ac:dyDescent="0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>E2940/D2940</f>
        <v>3.3333333333333333E-2</v>
      </c>
      <c r="P2940" s="7">
        <f>E2940/L2940</f>
        <v>250</v>
      </c>
      <c r="Q2940" t="str">
        <f t="shared" si="180"/>
        <v>technology</v>
      </c>
      <c r="R2940" t="str">
        <f t="shared" si="181"/>
        <v>web</v>
      </c>
      <c r="S2940" s="12">
        <f t="shared" si="182"/>
        <v>41946.232175925928</v>
      </c>
      <c r="T2940" s="12">
        <f t="shared" si="183"/>
        <v>41976.232175925921</v>
      </c>
    </row>
    <row r="2941" spans="1:20" ht="64" x14ac:dyDescent="0.2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>E2941/D2941</f>
        <v>3.3333333333333333E-2</v>
      </c>
      <c r="P2941" s="7">
        <f>E2941/L2941</f>
        <v>50</v>
      </c>
      <c r="Q2941" t="str">
        <f t="shared" si="180"/>
        <v>publishing</v>
      </c>
      <c r="R2941" t="str">
        <f t="shared" si="181"/>
        <v>fiction</v>
      </c>
      <c r="S2941" s="12">
        <f t="shared" si="182"/>
        <v>40068.056932870371</v>
      </c>
      <c r="T2941" s="12">
        <f t="shared" si="183"/>
        <v>40118.165972222225</v>
      </c>
    </row>
    <row r="2942" spans="1:20" ht="48" x14ac:dyDescent="0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>E2942/D2942</f>
        <v>3.3333333333333333E-2</v>
      </c>
      <c r="P2942" s="7">
        <f>E2942/L2942</f>
        <v>7.5</v>
      </c>
      <c r="Q2942" t="str">
        <f t="shared" si="180"/>
        <v>photography</v>
      </c>
      <c r="R2942" t="str">
        <f t="shared" si="181"/>
        <v>photobooks</v>
      </c>
      <c r="S2942" s="12">
        <f t="shared" si="182"/>
        <v>41860.91002314815</v>
      </c>
      <c r="T2942" s="12">
        <f t="shared" si="183"/>
        <v>41872.91002314815</v>
      </c>
    </row>
    <row r="2943" spans="1:20" ht="32" x14ac:dyDescent="0.2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>E2943/D2943</f>
        <v>3.3333333333333333E-2</v>
      </c>
      <c r="P2943" s="7">
        <f>E2943/L2943</f>
        <v>50</v>
      </c>
      <c r="Q2943" t="str">
        <f t="shared" si="180"/>
        <v>theater</v>
      </c>
      <c r="R2943" t="str">
        <f t="shared" si="181"/>
        <v>plays</v>
      </c>
      <c r="S2943" s="12">
        <f t="shared" si="182"/>
        <v>42807.885057870371</v>
      </c>
      <c r="T2943" s="12">
        <f t="shared" si="183"/>
        <v>42858.8</v>
      </c>
    </row>
    <row r="2944" spans="1:20" ht="64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>E2944/D2944</f>
        <v>3.307692307692308E-2</v>
      </c>
      <c r="P2944" s="7">
        <f>E2944/L2944</f>
        <v>53.75</v>
      </c>
      <c r="Q2944" t="str">
        <f t="shared" si="180"/>
        <v>film &amp; video</v>
      </c>
      <c r="R2944" t="str">
        <f t="shared" si="181"/>
        <v>animation</v>
      </c>
      <c r="S2944" s="12">
        <f t="shared" si="182"/>
        <v>40247.886006944449</v>
      </c>
      <c r="T2944" s="12">
        <f t="shared" si="183"/>
        <v>40306.927777777775</v>
      </c>
    </row>
    <row r="2945" spans="1:20" ht="48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>E2945/D2945</f>
        <v>3.3033333333333331E-2</v>
      </c>
      <c r="P2945" s="7">
        <f>E2945/L2945</f>
        <v>66.066666666666663</v>
      </c>
      <c r="Q2945" t="str">
        <f t="shared" si="180"/>
        <v>technology</v>
      </c>
      <c r="R2945" t="str">
        <f t="shared" si="181"/>
        <v>wearables</v>
      </c>
      <c r="S2945" s="12">
        <f t="shared" si="182"/>
        <v>42188.803622685184</v>
      </c>
      <c r="T2945" s="12">
        <f t="shared" si="183"/>
        <v>42218.803622685184</v>
      </c>
    </row>
    <row r="2946" spans="1:20" ht="48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>E2946/D2946</f>
        <v>3.2804E-2</v>
      </c>
      <c r="P2946" s="7">
        <f>E2946/L2946</f>
        <v>20.502500000000001</v>
      </c>
      <c r="Q2946" t="str">
        <f t="shared" si="180"/>
        <v>film &amp; video</v>
      </c>
      <c r="R2946" t="str">
        <f t="shared" si="181"/>
        <v>animation</v>
      </c>
      <c r="S2946" s="12">
        <f t="shared" si="182"/>
        <v>41753.758043981477</v>
      </c>
      <c r="T2946" s="12">
        <f t="shared" si="183"/>
        <v>41773.758043981477</v>
      </c>
    </row>
    <row r="2947" spans="1:20" ht="48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>E2947/D2947</f>
        <v>3.272727272727273E-2</v>
      </c>
      <c r="P2947" s="7">
        <f>E2947/L2947</f>
        <v>30</v>
      </c>
      <c r="Q2947" t="str">
        <f t="shared" ref="Q2947:Q3010" si="184">LEFT(N2947, SEARCH("/",N2947)-1)</f>
        <v>technology</v>
      </c>
      <c r="R2947" t="str">
        <f t="shared" ref="R2947:R3010" si="185">RIGHT(N2947,LEN(N2947)-SEARCH("/",N2947,1))</f>
        <v>web</v>
      </c>
      <c r="S2947" s="12">
        <f t="shared" ref="S2947:S3010" si="186">(((J2947/60)/60)/24)+DATE(1970,1,1)</f>
        <v>42088.069108796291</v>
      </c>
      <c r="T2947" s="12">
        <f t="shared" ref="T2947:T3010" si="187">(((I2947/60)/60)/24)+DATE(1970,1,1)</f>
        <v>42118.069108796291</v>
      </c>
    </row>
    <row r="2948" spans="1:20" ht="48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>E2948/D2948</f>
        <v>3.267605633802817E-2</v>
      </c>
      <c r="P2948" s="7">
        <f>E2948/L2948</f>
        <v>29</v>
      </c>
      <c r="Q2948" t="str">
        <f t="shared" si="184"/>
        <v>theater</v>
      </c>
      <c r="R2948" t="str">
        <f t="shared" si="185"/>
        <v>musical</v>
      </c>
      <c r="S2948" s="12">
        <f t="shared" si="186"/>
        <v>42138.798819444448</v>
      </c>
      <c r="T2948" s="12">
        <f t="shared" si="187"/>
        <v>42170.798819444448</v>
      </c>
    </row>
    <row r="2949" spans="1:20" ht="48" x14ac:dyDescent="0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>E2949/D2949</f>
        <v>3.2500000000000001E-2</v>
      </c>
      <c r="P2949" s="7">
        <f>E2949/L2949</f>
        <v>32.5</v>
      </c>
      <c r="Q2949" t="str">
        <f t="shared" si="184"/>
        <v>film &amp; video</v>
      </c>
      <c r="R2949" t="str">
        <f t="shared" si="185"/>
        <v>drama</v>
      </c>
      <c r="S2949" s="12">
        <f t="shared" si="186"/>
        <v>42216.977812500001</v>
      </c>
      <c r="T2949" s="12">
        <f t="shared" si="187"/>
        <v>42246.227777777778</v>
      </c>
    </row>
    <row r="2950" spans="1:20" ht="48" x14ac:dyDescent="0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>E2950/D2950</f>
        <v>3.2500000000000001E-2</v>
      </c>
      <c r="P2950" s="7">
        <f>E2950/L2950</f>
        <v>28.888888888888889</v>
      </c>
      <c r="Q2950" t="str">
        <f t="shared" si="184"/>
        <v>music</v>
      </c>
      <c r="R2950" t="str">
        <f t="shared" si="185"/>
        <v>indie rock</v>
      </c>
      <c r="S2950" s="12">
        <f t="shared" si="186"/>
        <v>41842.031597222223</v>
      </c>
      <c r="T2950" s="12">
        <f t="shared" si="187"/>
        <v>41872.031597222223</v>
      </c>
    </row>
    <row r="2951" spans="1:20" ht="48" x14ac:dyDescent="0.2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>E2951/D2951</f>
        <v>3.2500000000000001E-2</v>
      </c>
      <c r="P2951" s="7">
        <f>E2951/L2951</f>
        <v>65</v>
      </c>
      <c r="Q2951" t="str">
        <f t="shared" si="184"/>
        <v>music</v>
      </c>
      <c r="R2951" t="str">
        <f t="shared" si="185"/>
        <v>jazz</v>
      </c>
      <c r="S2951" s="12">
        <f t="shared" si="186"/>
        <v>41081.69027777778</v>
      </c>
      <c r="T2951" s="12">
        <f t="shared" si="187"/>
        <v>41113.166666666664</v>
      </c>
    </row>
    <row r="2952" spans="1:20" ht="32" x14ac:dyDescent="0.2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>E2952/D2952</f>
        <v>3.2500000000000001E-2</v>
      </c>
      <c r="P2952" s="7">
        <f>E2952/L2952</f>
        <v>39</v>
      </c>
      <c r="Q2952" t="str">
        <f t="shared" si="184"/>
        <v>theater</v>
      </c>
      <c r="R2952" t="str">
        <f t="shared" si="185"/>
        <v>plays</v>
      </c>
      <c r="S2952" s="12">
        <f t="shared" si="186"/>
        <v>42031.833587962959</v>
      </c>
      <c r="T2952" s="12">
        <f t="shared" si="187"/>
        <v>42063.333333333328</v>
      </c>
    </row>
    <row r="2953" spans="1:20" ht="48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>E2953/D2953</f>
        <v>3.214285714285714E-2</v>
      </c>
      <c r="P2953" s="7">
        <f>E2953/L2953</f>
        <v>15</v>
      </c>
      <c r="Q2953" t="str">
        <f t="shared" si="184"/>
        <v>theater</v>
      </c>
      <c r="R2953" t="str">
        <f t="shared" si="185"/>
        <v>plays</v>
      </c>
      <c r="S2953" s="12">
        <f t="shared" si="186"/>
        <v>42311.621458333335</v>
      </c>
      <c r="T2953" s="12">
        <f t="shared" si="187"/>
        <v>42336.621458333335</v>
      </c>
    </row>
    <row r="2954" spans="1:20" ht="48" x14ac:dyDescent="0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>E2954/D2954</f>
        <v>3.2000000000000001E-2</v>
      </c>
      <c r="P2954" s="7">
        <f>E2954/L2954</f>
        <v>64</v>
      </c>
      <c r="Q2954" t="str">
        <f t="shared" si="184"/>
        <v>film &amp; video</v>
      </c>
      <c r="R2954" t="str">
        <f t="shared" si="185"/>
        <v>animation</v>
      </c>
      <c r="S2954" s="12">
        <f t="shared" si="186"/>
        <v>41156.958993055552</v>
      </c>
      <c r="T2954" s="12">
        <f t="shared" si="187"/>
        <v>41201.958993055552</v>
      </c>
    </row>
    <row r="2955" spans="1:20" ht="48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>E2955/D2955</f>
        <v>3.2000000000000001E-2</v>
      </c>
      <c r="P2955" s="7">
        <f>E2955/L2955</f>
        <v>40</v>
      </c>
      <c r="Q2955" t="str">
        <f t="shared" si="184"/>
        <v>music</v>
      </c>
      <c r="R2955" t="str">
        <f t="shared" si="185"/>
        <v>jazz</v>
      </c>
      <c r="S2955" s="12">
        <f t="shared" si="186"/>
        <v>41149.796064814815</v>
      </c>
      <c r="T2955" s="12">
        <f t="shared" si="187"/>
        <v>41175.100694444445</v>
      </c>
    </row>
    <row r="2956" spans="1:20" ht="48" x14ac:dyDescent="0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>E2956/D2956</f>
        <v>3.2000000000000001E-2</v>
      </c>
      <c r="P2956" s="7">
        <f>E2956/L2956</f>
        <v>10.666666666666666</v>
      </c>
      <c r="Q2956" t="str">
        <f t="shared" si="184"/>
        <v>theater</v>
      </c>
      <c r="R2956" t="str">
        <f t="shared" si="185"/>
        <v>plays</v>
      </c>
      <c r="S2956" s="12">
        <f t="shared" si="186"/>
        <v>42209.67288194444</v>
      </c>
      <c r="T2956" s="12">
        <f t="shared" si="187"/>
        <v>42223.625</v>
      </c>
    </row>
    <row r="2957" spans="1:20" ht="48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>E2957/D2957</f>
        <v>3.1875000000000001E-2</v>
      </c>
      <c r="P2957" s="7">
        <f>E2957/L2957</f>
        <v>12.75</v>
      </c>
      <c r="Q2957" t="str">
        <f t="shared" si="184"/>
        <v>photography</v>
      </c>
      <c r="R2957" t="str">
        <f t="shared" si="185"/>
        <v>people</v>
      </c>
      <c r="S2957" s="12">
        <f t="shared" si="186"/>
        <v>42555.698738425926</v>
      </c>
      <c r="T2957" s="12">
        <f t="shared" si="187"/>
        <v>42584.958333333328</v>
      </c>
    </row>
    <row r="2958" spans="1:20" ht="48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>E2958/D2958</f>
        <v>3.1481481481481478E-2</v>
      </c>
      <c r="P2958" s="7">
        <f>E2958/L2958</f>
        <v>21.25</v>
      </c>
      <c r="Q2958" t="str">
        <f t="shared" si="184"/>
        <v>food</v>
      </c>
      <c r="R2958" t="str">
        <f t="shared" si="185"/>
        <v>small batch</v>
      </c>
      <c r="S2958" s="12">
        <f t="shared" si="186"/>
        <v>42804.895474537043</v>
      </c>
      <c r="T2958" s="12">
        <f t="shared" si="187"/>
        <v>42834.853807870371</v>
      </c>
    </row>
    <row r="2959" spans="1:20" ht="48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>E2959/D2959</f>
        <v>3.1413333333333335E-2</v>
      </c>
      <c r="P2959" s="7">
        <f>E2959/L2959</f>
        <v>81.241379310344826</v>
      </c>
      <c r="Q2959" t="str">
        <f t="shared" si="184"/>
        <v>film &amp; video</v>
      </c>
      <c r="R2959" t="str">
        <f t="shared" si="185"/>
        <v>science fiction</v>
      </c>
      <c r="S2959" s="12">
        <f t="shared" si="186"/>
        <v>42186.257418981477</v>
      </c>
      <c r="T2959" s="12">
        <f t="shared" si="187"/>
        <v>42217.207638888889</v>
      </c>
    </row>
    <row r="2960" spans="1:20" ht="48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>E2960/D2960</f>
        <v>3.1333333333333331E-2</v>
      </c>
      <c r="P2960" s="7">
        <f>E2960/L2960</f>
        <v>15.666666666666666</v>
      </c>
      <c r="Q2960" t="str">
        <f t="shared" si="184"/>
        <v>theater</v>
      </c>
      <c r="R2960" t="str">
        <f t="shared" si="185"/>
        <v>plays</v>
      </c>
      <c r="S2960" s="12">
        <f t="shared" si="186"/>
        <v>42029.135879629626</v>
      </c>
      <c r="T2960" s="12">
        <f t="shared" si="187"/>
        <v>42059.135879629626</v>
      </c>
    </row>
    <row r="2961" spans="1:20" ht="48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>E2961/D2961</f>
        <v>3.1050000000000001E-2</v>
      </c>
      <c r="P2961" s="7">
        <f>E2961/L2961</f>
        <v>88.714285714285708</v>
      </c>
      <c r="Q2961" t="str">
        <f t="shared" si="184"/>
        <v>technology</v>
      </c>
      <c r="R2961" t="str">
        <f t="shared" si="185"/>
        <v>wearables</v>
      </c>
      <c r="S2961" s="12">
        <f t="shared" si="186"/>
        <v>42535.492280092592</v>
      </c>
      <c r="T2961" s="12">
        <f t="shared" si="187"/>
        <v>42565.492280092592</v>
      </c>
    </row>
    <row r="2962" spans="1:20" ht="48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>E2962/D2962</f>
        <v>3.0833333333333334E-2</v>
      </c>
      <c r="P2962" s="7">
        <f>E2962/L2962</f>
        <v>61.666666666666664</v>
      </c>
      <c r="Q2962" t="str">
        <f t="shared" si="184"/>
        <v>theater</v>
      </c>
      <c r="R2962" t="str">
        <f t="shared" si="185"/>
        <v>plays</v>
      </c>
      <c r="S2962" s="12">
        <f t="shared" si="186"/>
        <v>42224.756909722222</v>
      </c>
      <c r="T2962" s="12">
        <f t="shared" si="187"/>
        <v>42254.756909722222</v>
      </c>
    </row>
    <row r="2963" spans="1:20" ht="48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>E2963/D2963</f>
        <v>3.0666666666666665E-2</v>
      </c>
      <c r="P2963" s="7">
        <f>E2963/L2963</f>
        <v>35.384615384615387</v>
      </c>
      <c r="Q2963" t="str">
        <f t="shared" si="184"/>
        <v>food</v>
      </c>
      <c r="R2963" t="str">
        <f t="shared" si="185"/>
        <v>food trucks</v>
      </c>
      <c r="S2963" s="12">
        <f t="shared" si="186"/>
        <v>42198.695138888885</v>
      </c>
      <c r="T2963" s="12">
        <f t="shared" si="187"/>
        <v>42238.165972222225</v>
      </c>
    </row>
    <row r="2964" spans="1:20" ht="48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>E2964/D2964</f>
        <v>3.058E-2</v>
      </c>
      <c r="P2964" s="7">
        <f>E2964/L2964</f>
        <v>84.944444444444443</v>
      </c>
      <c r="Q2964" t="str">
        <f t="shared" si="184"/>
        <v>technology</v>
      </c>
      <c r="R2964" t="str">
        <f t="shared" si="185"/>
        <v>wearables</v>
      </c>
      <c r="S2964" s="12">
        <f t="shared" si="186"/>
        <v>41922.741655092592</v>
      </c>
      <c r="T2964" s="12">
        <f t="shared" si="187"/>
        <v>41952.783321759263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>E2965/D2965</f>
        <v>3.0153846153846153E-2</v>
      </c>
      <c r="P2965" s="7">
        <f>E2965/L2965</f>
        <v>32.666666666666664</v>
      </c>
      <c r="Q2965" t="str">
        <f t="shared" si="184"/>
        <v>music</v>
      </c>
      <c r="R2965" t="str">
        <f t="shared" si="185"/>
        <v>jazz</v>
      </c>
      <c r="S2965" s="12">
        <f t="shared" si="186"/>
        <v>40507.239884259259</v>
      </c>
      <c r="T2965" s="12">
        <f t="shared" si="187"/>
        <v>40567.239884259259</v>
      </c>
    </row>
    <row r="2966" spans="1:20" ht="32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>E2966/D2966</f>
        <v>3.0124999999999999E-2</v>
      </c>
      <c r="P2966" s="7">
        <f>E2966/L2966</f>
        <v>30.125</v>
      </c>
      <c r="Q2966" t="str">
        <f t="shared" si="184"/>
        <v>music</v>
      </c>
      <c r="R2966" t="str">
        <f t="shared" si="185"/>
        <v>world music</v>
      </c>
      <c r="S2966" s="12">
        <f t="shared" si="186"/>
        <v>41409.040011574078</v>
      </c>
      <c r="T2966" s="12">
        <f t="shared" si="187"/>
        <v>41467.910416666666</v>
      </c>
    </row>
    <row r="2967" spans="1:20" ht="48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>E2967/D2967</f>
        <v>3.0066666666666665E-2</v>
      </c>
      <c r="P2967" s="7">
        <f>E2967/L2967</f>
        <v>41</v>
      </c>
      <c r="Q2967" t="str">
        <f t="shared" si="184"/>
        <v>theater</v>
      </c>
      <c r="R2967" t="str">
        <f t="shared" si="185"/>
        <v>spaces</v>
      </c>
      <c r="S2967" s="12">
        <f t="shared" si="186"/>
        <v>41829.935717592591</v>
      </c>
      <c r="T2967" s="12">
        <f t="shared" si="187"/>
        <v>41859.935717592591</v>
      </c>
    </row>
    <row r="2968" spans="1:20" ht="48" x14ac:dyDescent="0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>E2968/D2968</f>
        <v>0.03</v>
      </c>
      <c r="P2968" s="7">
        <f>E2968/L2968</f>
        <v>30</v>
      </c>
      <c r="Q2968" t="str">
        <f t="shared" si="184"/>
        <v>film &amp; video</v>
      </c>
      <c r="R2968" t="str">
        <f t="shared" si="185"/>
        <v>animation</v>
      </c>
      <c r="S2968" s="12">
        <f t="shared" si="186"/>
        <v>41340.303032407406</v>
      </c>
      <c r="T2968" s="12">
        <f t="shared" si="187"/>
        <v>41370.261365740742</v>
      </c>
    </row>
    <row r="2969" spans="1:20" ht="48" x14ac:dyDescent="0.2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>E2969/D2969</f>
        <v>0.03</v>
      </c>
      <c r="P2969" s="7">
        <f>E2969/L2969</f>
        <v>20</v>
      </c>
      <c r="Q2969" t="str">
        <f t="shared" si="184"/>
        <v>technology</v>
      </c>
      <c r="R2969" t="str">
        <f t="shared" si="185"/>
        <v>web</v>
      </c>
      <c r="S2969" s="12">
        <f t="shared" si="186"/>
        <v>42087.343090277776</v>
      </c>
      <c r="T2969" s="12">
        <f t="shared" si="187"/>
        <v>42132.343090277776</v>
      </c>
    </row>
    <row r="2970" spans="1:20" ht="48" x14ac:dyDescent="0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>E2970/D2970</f>
        <v>0.03</v>
      </c>
      <c r="P2970" s="7">
        <f>E2970/L2970</f>
        <v>75</v>
      </c>
      <c r="Q2970" t="str">
        <f t="shared" si="184"/>
        <v>publishing</v>
      </c>
      <c r="R2970" t="str">
        <f t="shared" si="185"/>
        <v>translations</v>
      </c>
      <c r="S2970" s="12">
        <f t="shared" si="186"/>
        <v>42457.871516203704</v>
      </c>
      <c r="T2970" s="12">
        <f t="shared" si="187"/>
        <v>42487.579861111109</v>
      </c>
    </row>
    <row r="2971" spans="1:20" ht="48" x14ac:dyDescent="0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>E2971/D2971</f>
        <v>0.03</v>
      </c>
      <c r="P2971" s="7">
        <f>E2971/L2971</f>
        <v>300</v>
      </c>
      <c r="Q2971" t="str">
        <f t="shared" si="184"/>
        <v>technology</v>
      </c>
      <c r="R2971" t="str">
        <f t="shared" si="185"/>
        <v>web</v>
      </c>
      <c r="S2971" s="12">
        <f t="shared" si="186"/>
        <v>42327.825289351851</v>
      </c>
      <c r="T2971" s="12">
        <f t="shared" si="187"/>
        <v>42377.82430555555</v>
      </c>
    </row>
    <row r="2972" spans="1:20" ht="48" x14ac:dyDescent="0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>E2972/D2972</f>
        <v>0.03</v>
      </c>
      <c r="P2972" s="7">
        <f>E2972/L2972</f>
        <v>75</v>
      </c>
      <c r="Q2972" t="str">
        <f t="shared" si="184"/>
        <v>publishing</v>
      </c>
      <c r="R2972" t="str">
        <f t="shared" si="185"/>
        <v>children's books</v>
      </c>
      <c r="S2972" s="12">
        <f t="shared" si="186"/>
        <v>40863.013356481482</v>
      </c>
      <c r="T2972" s="12">
        <f t="shared" si="187"/>
        <v>40893.013356481482</v>
      </c>
    </row>
    <row r="2973" spans="1:20" ht="48" x14ac:dyDescent="0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>E2973/D2973</f>
        <v>0.03</v>
      </c>
      <c r="P2973" s="7">
        <f>E2973/L2973</f>
        <v>300</v>
      </c>
      <c r="Q2973" t="str">
        <f t="shared" si="184"/>
        <v>theater</v>
      </c>
      <c r="R2973" t="str">
        <f t="shared" si="185"/>
        <v>spaces</v>
      </c>
      <c r="S2973" s="12">
        <f t="shared" si="186"/>
        <v>42496.447071759263</v>
      </c>
      <c r="T2973" s="12">
        <f t="shared" si="187"/>
        <v>42526.447071759263</v>
      </c>
    </row>
    <row r="2974" spans="1:20" ht="48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>E2974/D2974</f>
        <v>2.9894179894179893E-2</v>
      </c>
      <c r="P2974" s="7">
        <f>E2974/L2974</f>
        <v>14.125</v>
      </c>
      <c r="Q2974" t="str">
        <f t="shared" si="184"/>
        <v>music</v>
      </c>
      <c r="R2974" t="str">
        <f t="shared" si="185"/>
        <v>indie rock</v>
      </c>
      <c r="S2974" s="12">
        <f t="shared" si="186"/>
        <v>41179.32104166667</v>
      </c>
      <c r="T2974" s="12">
        <f t="shared" si="187"/>
        <v>41212.32104166667</v>
      </c>
    </row>
    <row r="2975" spans="1:20" ht="48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>E2975/D2975</f>
        <v>2.955E-2</v>
      </c>
      <c r="P2975" s="7">
        <f>E2975/L2975</f>
        <v>73.875</v>
      </c>
      <c r="Q2975" t="str">
        <f t="shared" si="184"/>
        <v>photography</v>
      </c>
      <c r="R2975" t="str">
        <f t="shared" si="185"/>
        <v>photobooks</v>
      </c>
      <c r="S2975" s="12">
        <f t="shared" si="186"/>
        <v>41877.638298611113</v>
      </c>
      <c r="T2975" s="12">
        <f t="shared" si="187"/>
        <v>41912.638298611113</v>
      </c>
    </row>
    <row r="2976" spans="1:20" ht="48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>E2976/D2976</f>
        <v>2.93E-2</v>
      </c>
      <c r="P2976" s="7">
        <f>E2976/L2976</f>
        <v>34.88095238095238</v>
      </c>
      <c r="Q2976" t="str">
        <f t="shared" si="184"/>
        <v>games</v>
      </c>
      <c r="R2976" t="str">
        <f t="shared" si="185"/>
        <v>video games</v>
      </c>
      <c r="S2976" s="12">
        <f t="shared" si="186"/>
        <v>40952.636979166666</v>
      </c>
      <c r="T2976" s="12">
        <f t="shared" si="187"/>
        <v>41012.595312500001</v>
      </c>
    </row>
    <row r="2977" spans="1:20" ht="48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>E2977/D2977</f>
        <v>2.9250000000000002E-2</v>
      </c>
      <c r="P2977" s="7">
        <f>E2977/L2977</f>
        <v>65</v>
      </c>
      <c r="Q2977" t="str">
        <f t="shared" si="184"/>
        <v>food</v>
      </c>
      <c r="R2977" t="str">
        <f t="shared" si="185"/>
        <v>food trucks</v>
      </c>
      <c r="S2977" s="12">
        <f t="shared" si="186"/>
        <v>42170.728460648148</v>
      </c>
      <c r="T2977" s="12">
        <f t="shared" si="187"/>
        <v>42200.728460648148</v>
      </c>
    </row>
    <row r="2978" spans="1:20" ht="16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>E2978/D2978</f>
        <v>2.9000000000000001E-2</v>
      </c>
      <c r="P2978" s="7">
        <f>E2978/L2978</f>
        <v>48.333333333333336</v>
      </c>
      <c r="Q2978" t="str">
        <f t="shared" si="184"/>
        <v>publishing</v>
      </c>
      <c r="R2978" t="str">
        <f t="shared" si="185"/>
        <v>translations</v>
      </c>
      <c r="S2978" s="12">
        <f t="shared" si="186"/>
        <v>42708.668576388889</v>
      </c>
      <c r="T2978" s="12">
        <f t="shared" si="187"/>
        <v>42738.668576388889</v>
      </c>
    </row>
    <row r="2979" spans="1:20" ht="48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>E2979/D2979</f>
        <v>2.87E-2</v>
      </c>
      <c r="P2979" s="7">
        <f>E2979/L2979</f>
        <v>61.5</v>
      </c>
      <c r="Q2979" t="str">
        <f t="shared" si="184"/>
        <v>film &amp; video</v>
      </c>
      <c r="R2979" t="str">
        <f t="shared" si="185"/>
        <v>animation</v>
      </c>
      <c r="S2979" s="12">
        <f t="shared" si="186"/>
        <v>41869.698136574072</v>
      </c>
      <c r="T2979" s="12">
        <f t="shared" si="187"/>
        <v>41899.698136574072</v>
      </c>
    </row>
    <row r="2980" spans="1:20" ht="48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>E2980/D2980</f>
        <v>2.8500000000000001E-2</v>
      </c>
      <c r="P2980" s="7">
        <f>E2980/L2980</f>
        <v>57</v>
      </c>
      <c r="Q2980" t="str">
        <f t="shared" si="184"/>
        <v>theater</v>
      </c>
      <c r="R2980" t="str">
        <f t="shared" si="185"/>
        <v>plays</v>
      </c>
      <c r="S2980" s="12">
        <f t="shared" si="186"/>
        <v>41779.695092592592</v>
      </c>
      <c r="T2980" s="12">
        <f t="shared" si="187"/>
        <v>41813.666666666664</v>
      </c>
    </row>
    <row r="2981" spans="1:20" ht="48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>E2981/D2981</f>
        <v>2.8420000000000001E-2</v>
      </c>
      <c r="P2981" s="7">
        <f>E2981/L2981</f>
        <v>74.78947368421052</v>
      </c>
      <c r="Q2981" t="str">
        <f t="shared" si="184"/>
        <v>technology</v>
      </c>
      <c r="R2981" t="str">
        <f t="shared" si="185"/>
        <v>wearables</v>
      </c>
      <c r="S2981" s="12">
        <f t="shared" si="186"/>
        <v>42422.107129629629</v>
      </c>
      <c r="T2981" s="12">
        <f t="shared" si="187"/>
        <v>42467.065462962957</v>
      </c>
    </row>
    <row r="2982" spans="1:20" ht="48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>E2982/D2982</f>
        <v>2.8000000000000001E-2</v>
      </c>
      <c r="P2982" s="7">
        <f>E2982/L2982</f>
        <v>35</v>
      </c>
      <c r="Q2982" t="str">
        <f t="shared" si="184"/>
        <v>music</v>
      </c>
      <c r="R2982" t="str">
        <f t="shared" si="185"/>
        <v>indie rock</v>
      </c>
      <c r="S2982" s="12">
        <f t="shared" si="186"/>
        <v>40878.758217592593</v>
      </c>
      <c r="T2982" s="12">
        <f t="shared" si="187"/>
        <v>40923.758217592593</v>
      </c>
    </row>
    <row r="2983" spans="1:20" ht="48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>E2983/D2983</f>
        <v>2.787363950092912E-2</v>
      </c>
      <c r="P2983" s="7">
        <f>E2983/L2983</f>
        <v>35</v>
      </c>
      <c r="Q2983" t="str">
        <f t="shared" si="184"/>
        <v>music</v>
      </c>
      <c r="R2983" t="str">
        <f t="shared" si="185"/>
        <v>world music</v>
      </c>
      <c r="S2983" s="12">
        <f t="shared" si="186"/>
        <v>41583.135405092595</v>
      </c>
      <c r="T2983" s="12">
        <f t="shared" si="187"/>
        <v>41623.135405092595</v>
      </c>
    </row>
    <row r="2984" spans="1:20" ht="48" x14ac:dyDescent="0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>E2984/D2984</f>
        <v>2.75E-2</v>
      </c>
      <c r="P2984" s="7">
        <f>E2984/L2984</f>
        <v>15.714285714285714</v>
      </c>
      <c r="Q2984" t="str">
        <f t="shared" si="184"/>
        <v>film &amp; video</v>
      </c>
      <c r="R2984" t="str">
        <f t="shared" si="185"/>
        <v>drama</v>
      </c>
      <c r="S2984" s="12">
        <f t="shared" si="186"/>
        <v>42032.82576388889</v>
      </c>
      <c r="T2984" s="12">
        <f t="shared" si="187"/>
        <v>42062.82576388889</v>
      </c>
    </row>
    <row r="2985" spans="1:20" ht="64" x14ac:dyDescent="0.2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>E2985/D2985</f>
        <v>2.75E-2</v>
      </c>
      <c r="P2985" s="7">
        <f>E2985/L2985</f>
        <v>52.8</v>
      </c>
      <c r="Q2985" t="str">
        <f t="shared" si="184"/>
        <v>theater</v>
      </c>
      <c r="R2985" t="str">
        <f t="shared" si="185"/>
        <v>plays</v>
      </c>
      <c r="S2985" s="12">
        <f t="shared" si="186"/>
        <v>42499.731701388882</v>
      </c>
      <c r="T2985" s="12">
        <f t="shared" si="187"/>
        <v>42529.731701388882</v>
      </c>
    </row>
    <row r="2986" spans="1:20" ht="48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>E2986/D2986</f>
        <v>2.7300000000000001E-2</v>
      </c>
      <c r="P2986" s="7">
        <f>E2986/L2986</f>
        <v>27.3</v>
      </c>
      <c r="Q2986" t="str">
        <f t="shared" si="184"/>
        <v>theater</v>
      </c>
      <c r="R2986" t="str">
        <f t="shared" si="185"/>
        <v>plays</v>
      </c>
      <c r="S2986" s="12">
        <f t="shared" si="186"/>
        <v>42415.883425925931</v>
      </c>
      <c r="T2986" s="12">
        <f t="shared" si="187"/>
        <v>42475.84175925926</v>
      </c>
    </row>
    <row r="2987" spans="1:20" ht="16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>E2987/D2987</f>
        <v>2.7272727272727271E-2</v>
      </c>
      <c r="P2987" s="7">
        <f>E2987/L2987</f>
        <v>1</v>
      </c>
      <c r="Q2987" t="str">
        <f t="shared" si="184"/>
        <v>publishing</v>
      </c>
      <c r="R2987" t="str">
        <f t="shared" si="185"/>
        <v>translations</v>
      </c>
      <c r="S2987" s="12">
        <f t="shared" si="186"/>
        <v>42524.667662037042</v>
      </c>
      <c r="T2987" s="12">
        <f t="shared" si="187"/>
        <v>42549.667662037042</v>
      </c>
    </row>
    <row r="2988" spans="1:20" ht="16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>E2988/D2988</f>
        <v>2.720408163265306E-2</v>
      </c>
      <c r="P2988" s="7">
        <f>E2988/L2988</f>
        <v>133.30000000000001</v>
      </c>
      <c r="Q2988" t="str">
        <f t="shared" si="184"/>
        <v>technology</v>
      </c>
      <c r="R2988" t="str">
        <f t="shared" si="185"/>
        <v>space exploration</v>
      </c>
      <c r="S2988" s="12">
        <f t="shared" si="186"/>
        <v>42082.069560185191</v>
      </c>
      <c r="T2988" s="12">
        <f t="shared" si="187"/>
        <v>42112.069560185191</v>
      </c>
    </row>
    <row r="2989" spans="1:20" ht="48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>E2989/D2989</f>
        <v>2.7199999999999998E-2</v>
      </c>
      <c r="P2989" s="7">
        <f>E2989/L2989</f>
        <v>8.5</v>
      </c>
      <c r="Q2989" t="str">
        <f t="shared" si="184"/>
        <v>technology</v>
      </c>
      <c r="R2989" t="str">
        <f t="shared" si="185"/>
        <v>web</v>
      </c>
      <c r="S2989" s="12">
        <f t="shared" si="186"/>
        <v>42163.636828703704</v>
      </c>
      <c r="T2989" s="12">
        <f t="shared" si="187"/>
        <v>42193.636828703704</v>
      </c>
    </row>
    <row r="2990" spans="1:20" ht="48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>E2990/D2990</f>
        <v>2.7025E-2</v>
      </c>
      <c r="P2990" s="7">
        <f>E2990/L2990</f>
        <v>49.136363636363633</v>
      </c>
      <c r="Q2990" t="str">
        <f t="shared" si="184"/>
        <v>photography</v>
      </c>
      <c r="R2990" t="str">
        <f t="shared" si="185"/>
        <v>photobooks</v>
      </c>
      <c r="S2990" s="12">
        <f t="shared" si="186"/>
        <v>41987.818969907406</v>
      </c>
      <c r="T2990" s="12">
        <f t="shared" si="187"/>
        <v>42017.818969907406</v>
      </c>
    </row>
    <row r="2991" spans="1:20" ht="48" x14ac:dyDescent="0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>E2991/D2991</f>
        <v>2.7E-2</v>
      </c>
      <c r="P2991" s="7">
        <f>E2991/L2991</f>
        <v>16.2</v>
      </c>
      <c r="Q2991" t="str">
        <f t="shared" si="184"/>
        <v>games</v>
      </c>
      <c r="R2991" t="str">
        <f t="shared" si="185"/>
        <v>video games</v>
      </c>
      <c r="S2991" s="12">
        <f t="shared" si="186"/>
        <v>41661.381041666667</v>
      </c>
      <c r="T2991" s="12">
        <f t="shared" si="187"/>
        <v>41689.381041666667</v>
      </c>
    </row>
    <row r="2992" spans="1:20" ht="48" x14ac:dyDescent="0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>E2992/D2992</f>
        <v>2.7E-2</v>
      </c>
      <c r="P2992" s="7">
        <f>E2992/L2992</f>
        <v>23.625</v>
      </c>
      <c r="Q2992" t="str">
        <f t="shared" si="184"/>
        <v>theater</v>
      </c>
      <c r="R2992" t="str">
        <f t="shared" si="185"/>
        <v>plays</v>
      </c>
      <c r="S2992" s="12">
        <f t="shared" si="186"/>
        <v>41885.221550925926</v>
      </c>
      <c r="T2992" s="12">
        <f t="shared" si="187"/>
        <v>41916.290972222225</v>
      </c>
    </row>
    <row r="2993" spans="1:20" ht="48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>E2993/D2993</f>
        <v>2.696969696969697E-2</v>
      </c>
      <c r="P2993" s="7">
        <f>E2993/L2993</f>
        <v>106.8</v>
      </c>
      <c r="Q2993" t="str">
        <f t="shared" si="184"/>
        <v>technology</v>
      </c>
      <c r="R2993" t="str">
        <f t="shared" si="185"/>
        <v>gadgets</v>
      </c>
      <c r="S2993" s="12">
        <f t="shared" si="186"/>
        <v>42116.54315972222</v>
      </c>
      <c r="T2993" s="12">
        <f t="shared" si="187"/>
        <v>42146.541666666672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</f>
        <v>2.6866666666666667E-2</v>
      </c>
      <c r="P2994" s="7">
        <f>E2994/L2994</f>
        <v>13</v>
      </c>
      <c r="Q2994" t="str">
        <f t="shared" si="184"/>
        <v>technology</v>
      </c>
      <c r="R2994" t="str">
        <f t="shared" si="185"/>
        <v>wearables</v>
      </c>
      <c r="S2994" s="12">
        <f t="shared" si="186"/>
        <v>42715.688437500001</v>
      </c>
      <c r="T2994" s="12">
        <f t="shared" si="187"/>
        <v>42745.688437500001</v>
      </c>
    </row>
    <row r="2995" spans="1:20" ht="32" x14ac:dyDescent="0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>E2995/D2995</f>
        <v>2.6666666666666668E-2</v>
      </c>
      <c r="P2995" s="7">
        <f>E2995/L2995</f>
        <v>13.333333333333334</v>
      </c>
      <c r="Q2995" t="str">
        <f t="shared" si="184"/>
        <v>film &amp; video</v>
      </c>
      <c r="R2995" t="str">
        <f t="shared" si="185"/>
        <v>science fiction</v>
      </c>
      <c r="S2995" s="12">
        <f t="shared" si="186"/>
        <v>42115.547395833331</v>
      </c>
      <c r="T2995" s="12">
        <f t="shared" si="187"/>
        <v>42158.547395833331</v>
      </c>
    </row>
    <row r="2996" spans="1:20" ht="48" x14ac:dyDescent="0.2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>E2996/D2996</f>
        <v>2.6666666666666668E-2</v>
      </c>
      <c r="P2996" s="7">
        <f>E2996/L2996</f>
        <v>66.666666666666671</v>
      </c>
      <c r="Q2996" t="str">
        <f t="shared" si="184"/>
        <v>publishing</v>
      </c>
      <c r="R2996" t="str">
        <f t="shared" si="185"/>
        <v>fiction</v>
      </c>
      <c r="S2996" s="12">
        <f t="shared" si="186"/>
        <v>40436.68408564815</v>
      </c>
      <c r="T2996" s="12">
        <f t="shared" si="187"/>
        <v>40466.166666666664</v>
      </c>
    </row>
    <row r="2997" spans="1:20" ht="48" x14ac:dyDescent="0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>E2997/D2997</f>
        <v>2.6666666666666668E-2</v>
      </c>
      <c r="P2997" s="7">
        <f>E2997/L2997</f>
        <v>32</v>
      </c>
      <c r="Q2997" t="str">
        <f t="shared" si="184"/>
        <v>music</v>
      </c>
      <c r="R2997" t="str">
        <f t="shared" si="185"/>
        <v>jazz</v>
      </c>
      <c r="S2997" s="12">
        <f t="shared" si="186"/>
        <v>41575.880914351852</v>
      </c>
      <c r="T2997" s="12">
        <f t="shared" si="187"/>
        <v>41605.922581018516</v>
      </c>
    </row>
    <row r="2998" spans="1:20" ht="32" x14ac:dyDescent="0.2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>E2998/D2998</f>
        <v>2.6666666666666668E-2</v>
      </c>
      <c r="P2998" s="7">
        <f>E2998/L2998</f>
        <v>40</v>
      </c>
      <c r="Q2998" t="str">
        <f t="shared" si="184"/>
        <v>technology</v>
      </c>
      <c r="R2998" t="str">
        <f t="shared" si="185"/>
        <v>wearables</v>
      </c>
      <c r="S2998" s="12">
        <f t="shared" si="186"/>
        <v>42303.878414351857</v>
      </c>
      <c r="T2998" s="12">
        <f t="shared" si="187"/>
        <v>42333.920081018514</v>
      </c>
    </row>
    <row r="2999" spans="1:20" ht="32" x14ac:dyDescent="0.2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>E2999/D2999</f>
        <v>2.6666666666666668E-2</v>
      </c>
      <c r="P2999" s="7">
        <f>E2999/L2999</f>
        <v>13.333333333333334</v>
      </c>
      <c r="Q2999" t="str">
        <f t="shared" si="184"/>
        <v>theater</v>
      </c>
      <c r="R2999" t="str">
        <f t="shared" si="185"/>
        <v>musical</v>
      </c>
      <c r="S2999" s="12">
        <f t="shared" si="186"/>
        <v>42763.780671296292</v>
      </c>
      <c r="T2999" s="12">
        <f t="shared" si="187"/>
        <v>42823.739004629635</v>
      </c>
    </row>
    <row r="3000" spans="1:20" ht="32" x14ac:dyDescent="0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>E3000/D3000</f>
        <v>2.6666666666666668E-2</v>
      </c>
      <c r="P3000" s="7">
        <f>E3000/L3000</f>
        <v>800</v>
      </c>
      <c r="Q3000" t="str">
        <f t="shared" si="184"/>
        <v>theater</v>
      </c>
      <c r="R3000" t="str">
        <f t="shared" si="185"/>
        <v>plays</v>
      </c>
      <c r="S3000" s="12">
        <f t="shared" si="186"/>
        <v>42693.031828703708</v>
      </c>
      <c r="T3000" s="12">
        <f t="shared" si="187"/>
        <v>42723.031828703708</v>
      </c>
    </row>
    <row r="3001" spans="1:20" ht="32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>E3001/D3001</f>
        <v>2.6660714285714284E-2</v>
      </c>
      <c r="P3001" s="7">
        <f>E3001/L3001</f>
        <v>17.987951807228917</v>
      </c>
      <c r="Q3001" t="str">
        <f t="shared" si="184"/>
        <v>games</v>
      </c>
      <c r="R3001" t="str">
        <f t="shared" si="185"/>
        <v>video games</v>
      </c>
      <c r="S3001" s="12">
        <f t="shared" si="186"/>
        <v>41488.85423611111</v>
      </c>
      <c r="T3001" s="12">
        <f t="shared" si="187"/>
        <v>41533.85423611111</v>
      </c>
    </row>
    <row r="3002" spans="1:20" ht="48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>E3002/D3002</f>
        <v>2.6599999999999999E-2</v>
      </c>
      <c r="P3002" s="7">
        <f>E3002/L3002</f>
        <v>33.25</v>
      </c>
      <c r="Q3002" t="str">
        <f t="shared" si="184"/>
        <v>journalism</v>
      </c>
      <c r="R3002" t="str">
        <f t="shared" si="185"/>
        <v>audio</v>
      </c>
      <c r="S3002" s="12">
        <f t="shared" si="186"/>
        <v>41844.874421296299</v>
      </c>
      <c r="T3002" s="12">
        <f t="shared" si="187"/>
        <v>41874.874421296299</v>
      </c>
    </row>
    <row r="3003" spans="1:20" ht="32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>E3003/D3003</f>
        <v>2.6200000000000001E-2</v>
      </c>
      <c r="P3003" s="7">
        <f>E3003/L3003</f>
        <v>16.375</v>
      </c>
      <c r="Q3003" t="str">
        <f t="shared" si="184"/>
        <v>technology</v>
      </c>
      <c r="R3003" t="str">
        <f t="shared" si="185"/>
        <v>web</v>
      </c>
      <c r="S3003" s="12">
        <f t="shared" si="186"/>
        <v>42194.357731481476</v>
      </c>
      <c r="T3003" s="12">
        <f t="shared" si="187"/>
        <v>42239.357731481476</v>
      </c>
    </row>
    <row r="3004" spans="1:20" ht="48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>E3004/D3004</f>
        <v>2.6076923076923077E-2</v>
      </c>
      <c r="P3004" s="7">
        <f>E3004/L3004</f>
        <v>37.666666666666664</v>
      </c>
      <c r="Q3004" t="str">
        <f t="shared" si="184"/>
        <v>games</v>
      </c>
      <c r="R3004" t="str">
        <f t="shared" si="185"/>
        <v>video games</v>
      </c>
      <c r="S3004" s="12">
        <f t="shared" si="186"/>
        <v>42479.566388888896</v>
      </c>
      <c r="T3004" s="12">
        <f t="shared" si="187"/>
        <v>42504.566388888896</v>
      </c>
    </row>
    <row r="3005" spans="1:20" ht="48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>E3005/D3005</f>
        <v>2.6069999999999999E-2</v>
      </c>
      <c r="P3005" s="7">
        <f>E3005/L3005</f>
        <v>108.625</v>
      </c>
      <c r="Q3005" t="str">
        <f t="shared" si="184"/>
        <v>technology</v>
      </c>
      <c r="R3005" t="str">
        <f t="shared" si="185"/>
        <v>wearables</v>
      </c>
      <c r="S3005" s="12">
        <f t="shared" si="186"/>
        <v>42489.696585648147</v>
      </c>
      <c r="T3005" s="12">
        <f t="shared" si="187"/>
        <v>42549.696585648147</v>
      </c>
    </row>
    <row r="3006" spans="1:20" ht="48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>E3006/D3006</f>
        <v>2.5545454545454545E-2</v>
      </c>
      <c r="P3006" s="7">
        <f>E3006/L3006</f>
        <v>40.142857142857146</v>
      </c>
      <c r="Q3006" t="str">
        <f t="shared" si="184"/>
        <v>food</v>
      </c>
      <c r="R3006" t="str">
        <f t="shared" si="185"/>
        <v>restaurants</v>
      </c>
      <c r="S3006" s="12">
        <f t="shared" si="186"/>
        <v>42244.776666666665</v>
      </c>
      <c r="T3006" s="12">
        <f t="shared" si="187"/>
        <v>42274.776666666665</v>
      </c>
    </row>
    <row r="3007" spans="1:20" ht="48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>E3007/D3007</f>
        <v>2.5333333333333333E-2</v>
      </c>
      <c r="P3007" s="7">
        <f>E3007/L3007</f>
        <v>23.75</v>
      </c>
      <c r="Q3007" t="str">
        <f t="shared" si="184"/>
        <v>theater</v>
      </c>
      <c r="R3007" t="str">
        <f t="shared" si="185"/>
        <v>plays</v>
      </c>
      <c r="S3007" s="12">
        <f t="shared" si="186"/>
        <v>42446.060694444444</v>
      </c>
      <c r="T3007" s="12">
        <f t="shared" si="187"/>
        <v>42461.165972222225</v>
      </c>
    </row>
    <row r="3008" spans="1:20" ht="32" x14ac:dyDescent="0.2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>E3008/D3008</f>
        <v>2.5000000000000001E-2</v>
      </c>
      <c r="P3008" s="7">
        <f>E3008/L3008</f>
        <v>200</v>
      </c>
      <c r="Q3008" t="str">
        <f t="shared" si="184"/>
        <v>technology</v>
      </c>
      <c r="R3008" t="str">
        <f t="shared" si="185"/>
        <v>web</v>
      </c>
      <c r="S3008" s="12">
        <f t="shared" si="186"/>
        <v>42345.860150462962</v>
      </c>
      <c r="T3008" s="12">
        <f t="shared" si="187"/>
        <v>42375.860150462962</v>
      </c>
    </row>
    <row r="3009" spans="1:20" ht="48" x14ac:dyDescent="0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>E3009/D3009</f>
        <v>2.5000000000000001E-2</v>
      </c>
      <c r="P3009" s="7">
        <f>E3009/L3009</f>
        <v>10</v>
      </c>
      <c r="Q3009" t="str">
        <f t="shared" si="184"/>
        <v>games</v>
      </c>
      <c r="R3009" t="str">
        <f t="shared" si="185"/>
        <v>video games</v>
      </c>
      <c r="S3009" s="12">
        <f t="shared" si="186"/>
        <v>42384.110775462963</v>
      </c>
      <c r="T3009" s="12">
        <f t="shared" si="187"/>
        <v>42414.110775462963</v>
      </c>
    </row>
    <row r="3010" spans="1:20" ht="48" x14ac:dyDescent="0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>E3010/D3010</f>
        <v>2.5000000000000001E-2</v>
      </c>
      <c r="P3010" s="7">
        <f>E3010/L3010</f>
        <v>100</v>
      </c>
      <c r="Q3010" t="str">
        <f t="shared" si="184"/>
        <v>publishing</v>
      </c>
      <c r="R3010" t="str">
        <f t="shared" si="185"/>
        <v>art books</v>
      </c>
      <c r="S3010" s="12">
        <f t="shared" si="186"/>
        <v>40672.729872685188</v>
      </c>
      <c r="T3010" s="12">
        <f t="shared" si="187"/>
        <v>40702.729872685188</v>
      </c>
    </row>
    <row r="3011" spans="1:20" ht="64" x14ac:dyDescent="0.2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>E3011/D3011</f>
        <v>2.5000000000000001E-2</v>
      </c>
      <c r="P3011" s="7">
        <f>E3011/L3011</f>
        <v>37.5</v>
      </c>
      <c r="Q3011" t="str">
        <f t="shared" ref="Q3011:Q3074" si="188">LEFT(N3011, SEARCH("/",N3011)-1)</f>
        <v>technology</v>
      </c>
      <c r="R3011" t="str">
        <f t="shared" ref="R3011:R3074" si="189">RIGHT(N3011,LEN(N3011)-SEARCH("/",N3011,1))</f>
        <v>web</v>
      </c>
      <c r="S3011" s="12">
        <f t="shared" ref="S3011:S3074" si="190">(((J3011/60)/60)/24)+DATE(1970,1,1)</f>
        <v>42195.187534722223</v>
      </c>
      <c r="T3011" s="12">
        <f t="shared" ref="T3011:T3074" si="191">(((I3011/60)/60)/24)+DATE(1970,1,1)</f>
        <v>42220.187534722223</v>
      </c>
    </row>
    <row r="3012" spans="1:20" ht="48" x14ac:dyDescent="0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>E3012/D3012</f>
        <v>2.5000000000000001E-2</v>
      </c>
      <c r="P3012" s="7">
        <f>E3012/L3012</f>
        <v>12.5</v>
      </c>
      <c r="Q3012" t="str">
        <f t="shared" si="188"/>
        <v>theater</v>
      </c>
      <c r="R3012" t="str">
        <f t="shared" si="189"/>
        <v>spaces</v>
      </c>
      <c r="S3012" s="12">
        <f t="shared" si="190"/>
        <v>42297.823113425926</v>
      </c>
      <c r="T3012" s="12">
        <f t="shared" si="191"/>
        <v>42327.864780092597</v>
      </c>
    </row>
    <row r="3013" spans="1:20" ht="48" x14ac:dyDescent="0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>E3013/D3013</f>
        <v>2.5000000000000001E-2</v>
      </c>
      <c r="P3013" s="7">
        <f>E3013/L3013</f>
        <v>200</v>
      </c>
      <c r="Q3013" t="str">
        <f t="shared" si="188"/>
        <v>theater</v>
      </c>
      <c r="R3013" t="str">
        <f t="shared" si="189"/>
        <v>spaces</v>
      </c>
      <c r="S3013" s="12">
        <f t="shared" si="190"/>
        <v>42226.938414351855</v>
      </c>
      <c r="T3013" s="12">
        <f t="shared" si="191"/>
        <v>42256.938414351855</v>
      </c>
    </row>
    <row r="3014" spans="1:20" ht="48" x14ac:dyDescent="0.2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>E3014/D3014</f>
        <v>2.5000000000000001E-2</v>
      </c>
      <c r="P3014" s="7">
        <f>E3014/L3014</f>
        <v>25</v>
      </c>
      <c r="Q3014" t="str">
        <f t="shared" si="188"/>
        <v>theater</v>
      </c>
      <c r="R3014" t="str">
        <f t="shared" si="189"/>
        <v>plays</v>
      </c>
      <c r="S3014" s="12">
        <f t="shared" si="190"/>
        <v>42059.970729166671</v>
      </c>
      <c r="T3014" s="12">
        <f t="shared" si="191"/>
        <v>42089.929062499999</v>
      </c>
    </row>
    <row r="3015" spans="1:20" ht="48" x14ac:dyDescent="0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>E3015/D3015</f>
        <v>2.5000000000000001E-2</v>
      </c>
      <c r="P3015" s="7">
        <f>E3015/L3015</f>
        <v>35.714285714285715</v>
      </c>
      <c r="Q3015" t="str">
        <f t="shared" si="188"/>
        <v>theater</v>
      </c>
      <c r="R3015" t="str">
        <f t="shared" si="189"/>
        <v>plays</v>
      </c>
      <c r="S3015" s="12">
        <f t="shared" si="190"/>
        <v>41866.640648148146</v>
      </c>
      <c r="T3015" s="12">
        <f t="shared" si="191"/>
        <v>41898.125</v>
      </c>
    </row>
    <row r="3016" spans="1:20" ht="48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>E3016/D3016</f>
        <v>2.4840000000000001E-2</v>
      </c>
      <c r="P3016" s="7">
        <f>E3016/L3016</f>
        <v>155.25</v>
      </c>
      <c r="Q3016" t="str">
        <f t="shared" si="188"/>
        <v>technology</v>
      </c>
      <c r="R3016" t="str">
        <f t="shared" si="189"/>
        <v>wearables</v>
      </c>
      <c r="S3016" s="12">
        <f t="shared" si="190"/>
        <v>42732.872986111113</v>
      </c>
      <c r="T3016" s="12">
        <f t="shared" si="191"/>
        <v>42784.999305555553</v>
      </c>
    </row>
    <row r="3017" spans="1:20" ht="48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>E3017/D3017</f>
        <v>2.4777777777777777E-2</v>
      </c>
      <c r="P3017" s="7">
        <f>E3017/L3017</f>
        <v>74.333333333333329</v>
      </c>
      <c r="Q3017" t="str">
        <f t="shared" si="188"/>
        <v>publishing</v>
      </c>
      <c r="R3017" t="str">
        <f t="shared" si="189"/>
        <v>art books</v>
      </c>
      <c r="S3017" s="12">
        <f t="shared" si="190"/>
        <v>42786.000023148154</v>
      </c>
      <c r="T3017" s="12">
        <f t="shared" si="191"/>
        <v>42826.165972222225</v>
      </c>
    </row>
    <row r="3018" spans="1:20" ht="48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>E3018/D3018</f>
        <v>2.4500000000000001E-2</v>
      </c>
      <c r="P3018" s="7">
        <f>E3018/L3018</f>
        <v>163.33333333333334</v>
      </c>
      <c r="Q3018" t="str">
        <f t="shared" si="188"/>
        <v>theater</v>
      </c>
      <c r="R3018" t="str">
        <f t="shared" si="189"/>
        <v>plays</v>
      </c>
      <c r="S3018" s="12">
        <f t="shared" si="190"/>
        <v>42523.739212962959</v>
      </c>
      <c r="T3018" s="12">
        <f t="shared" si="191"/>
        <v>42553.739212962959</v>
      </c>
    </row>
    <row r="3019" spans="1:20" ht="48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>E3019/D3019</f>
        <v>2.4400000000000002E-2</v>
      </c>
      <c r="P3019" s="7">
        <f>E3019/L3019</f>
        <v>67.777777777777771</v>
      </c>
      <c r="Q3019" t="str">
        <f t="shared" si="188"/>
        <v>theater</v>
      </c>
      <c r="R3019" t="str">
        <f t="shared" si="189"/>
        <v>spaces</v>
      </c>
      <c r="S3019" s="12">
        <f t="shared" si="190"/>
        <v>42246.883784722217</v>
      </c>
      <c r="T3019" s="12">
        <f t="shared" si="191"/>
        <v>42276.883784722217</v>
      </c>
    </row>
    <row r="3020" spans="1:20" ht="48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>E3020/D3020</f>
        <v>2.4375000000000001E-2</v>
      </c>
      <c r="P3020" s="7">
        <f>E3020/L3020</f>
        <v>27.857142857142858</v>
      </c>
      <c r="Q3020" t="str">
        <f t="shared" si="188"/>
        <v>music</v>
      </c>
      <c r="R3020" t="str">
        <f t="shared" si="189"/>
        <v>indie rock</v>
      </c>
      <c r="S3020" s="12">
        <f t="shared" si="190"/>
        <v>40431.127650462964</v>
      </c>
      <c r="T3020" s="12">
        <f t="shared" si="191"/>
        <v>40476.127650462964</v>
      </c>
    </row>
    <row r="3021" spans="1:20" ht="48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>E3021/D3021</f>
        <v>2.4340000000000001E-2</v>
      </c>
      <c r="P3021" s="7">
        <f>E3021/L3021</f>
        <v>202.83333333333334</v>
      </c>
      <c r="Q3021" t="str">
        <f t="shared" si="188"/>
        <v>food</v>
      </c>
      <c r="R3021" t="str">
        <f t="shared" si="189"/>
        <v>food trucks</v>
      </c>
      <c r="S3021" s="12">
        <f t="shared" si="190"/>
        <v>42338.675381944442</v>
      </c>
      <c r="T3021" s="12">
        <f t="shared" si="191"/>
        <v>42368.675381944442</v>
      </c>
    </row>
    <row r="3022" spans="1:20" ht="48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>E3022/D3022</f>
        <v>2.4299999999999999E-2</v>
      </c>
      <c r="P3022" s="7">
        <f>E3022/L3022</f>
        <v>60.75</v>
      </c>
      <c r="Q3022" t="str">
        <f t="shared" si="188"/>
        <v>technology</v>
      </c>
      <c r="R3022" t="str">
        <f t="shared" si="189"/>
        <v>wearables</v>
      </c>
      <c r="S3022" s="12">
        <f t="shared" si="190"/>
        <v>42704.086053240739</v>
      </c>
      <c r="T3022" s="12">
        <f t="shared" si="191"/>
        <v>42734.086053240739</v>
      </c>
    </row>
    <row r="3023" spans="1:20" ht="48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>E3023/D3023</f>
        <v>2.4222222222222221E-2</v>
      </c>
      <c r="P3023" s="7">
        <f>E3023/L3023</f>
        <v>36.333333333333336</v>
      </c>
      <c r="Q3023" t="str">
        <f t="shared" si="188"/>
        <v>games</v>
      </c>
      <c r="R3023" t="str">
        <f t="shared" si="189"/>
        <v>video games</v>
      </c>
      <c r="S3023" s="12">
        <f t="shared" si="190"/>
        <v>41704.16642361111</v>
      </c>
      <c r="T3023" s="12">
        <f t="shared" si="191"/>
        <v>41734.124756944446</v>
      </c>
    </row>
    <row r="3024" spans="1:20" ht="32" x14ac:dyDescent="0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>E3024/D3024</f>
        <v>2.4E-2</v>
      </c>
      <c r="P3024" s="7">
        <f>E3024/L3024</f>
        <v>4.8</v>
      </c>
      <c r="Q3024" t="str">
        <f t="shared" si="188"/>
        <v>film &amp; video</v>
      </c>
      <c r="R3024" t="str">
        <f t="shared" si="189"/>
        <v>animation</v>
      </c>
      <c r="S3024" s="12">
        <f t="shared" si="190"/>
        <v>41513.107256944444</v>
      </c>
      <c r="T3024" s="12">
        <f t="shared" si="191"/>
        <v>41528.107256944444</v>
      </c>
    </row>
    <row r="3025" spans="1:20" ht="48" x14ac:dyDescent="0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>E3025/D3025</f>
        <v>2.4E-2</v>
      </c>
      <c r="P3025" s="7">
        <f>E3025/L3025</f>
        <v>60</v>
      </c>
      <c r="Q3025" t="str">
        <f t="shared" si="188"/>
        <v>publishing</v>
      </c>
      <c r="R3025" t="str">
        <f t="shared" si="189"/>
        <v>fiction</v>
      </c>
      <c r="S3025" s="12">
        <f t="shared" si="190"/>
        <v>41614.563194444447</v>
      </c>
      <c r="T3025" s="12">
        <f t="shared" si="191"/>
        <v>41644.563194444447</v>
      </c>
    </row>
    <row r="3026" spans="1:20" ht="48" x14ac:dyDescent="0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>E3026/D3026</f>
        <v>2.4E-2</v>
      </c>
      <c r="P3026" s="7">
        <f>E3026/L3026</f>
        <v>15</v>
      </c>
      <c r="Q3026" t="str">
        <f t="shared" si="188"/>
        <v>theater</v>
      </c>
      <c r="R3026" t="str">
        <f t="shared" si="189"/>
        <v>plays</v>
      </c>
      <c r="S3026" s="12">
        <f t="shared" si="190"/>
        <v>42178.815891203703</v>
      </c>
      <c r="T3026" s="12">
        <f t="shared" si="191"/>
        <v>42238.815891203703</v>
      </c>
    </row>
    <row r="3027" spans="1:20" ht="16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>E3027/D3027</f>
        <v>2.3764705882352941E-2</v>
      </c>
      <c r="P3027" s="7">
        <f>E3027/L3027</f>
        <v>202</v>
      </c>
      <c r="Q3027" t="str">
        <f t="shared" si="188"/>
        <v>theater</v>
      </c>
      <c r="R3027" t="str">
        <f t="shared" si="189"/>
        <v>plays</v>
      </c>
      <c r="S3027" s="12">
        <f t="shared" si="190"/>
        <v>42621.389340277776</v>
      </c>
      <c r="T3027" s="12">
        <f t="shared" si="191"/>
        <v>42651.389340277776</v>
      </c>
    </row>
    <row r="3028" spans="1:20" ht="48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>E3028/D3028</f>
        <v>2.375E-2</v>
      </c>
      <c r="P3028" s="7">
        <f>E3028/L3028</f>
        <v>47.5</v>
      </c>
      <c r="Q3028" t="str">
        <f t="shared" si="188"/>
        <v>film &amp; video</v>
      </c>
      <c r="R3028" t="str">
        <f t="shared" si="189"/>
        <v>science fiction</v>
      </c>
      <c r="S3028" s="12">
        <f t="shared" si="190"/>
        <v>42067.62431712963</v>
      </c>
      <c r="T3028" s="12">
        <f t="shared" si="191"/>
        <v>42097.582650462966</v>
      </c>
    </row>
    <row r="3029" spans="1:20" ht="64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>E3029/D3029</f>
        <v>2.3345000000000001E-2</v>
      </c>
      <c r="P3029" s="7">
        <f>E3029/L3029</f>
        <v>424.45454545454544</v>
      </c>
      <c r="Q3029" t="str">
        <f t="shared" si="188"/>
        <v>technology</v>
      </c>
      <c r="R3029" t="str">
        <f t="shared" si="189"/>
        <v>wearables</v>
      </c>
      <c r="S3029" s="12">
        <f t="shared" si="190"/>
        <v>41921.263078703705</v>
      </c>
      <c r="T3029" s="12">
        <f t="shared" si="191"/>
        <v>41973.957638888889</v>
      </c>
    </row>
    <row r="3030" spans="1:20" ht="48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>E3030/D3030</f>
        <v>2.3306666666666667E-2</v>
      </c>
      <c r="P3030" s="7">
        <f>E3030/L3030</f>
        <v>116.53333333333333</v>
      </c>
      <c r="Q3030" t="str">
        <f t="shared" si="188"/>
        <v>technology</v>
      </c>
      <c r="R3030" t="str">
        <f t="shared" si="189"/>
        <v>wearables</v>
      </c>
      <c r="S3030" s="12">
        <f t="shared" si="190"/>
        <v>42612.642754629633</v>
      </c>
      <c r="T3030" s="12">
        <f t="shared" si="191"/>
        <v>42657.642754629633</v>
      </c>
    </row>
    <row r="3031" spans="1:20" ht="48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>E3031/D3031</f>
        <v>2.3220000000000001E-2</v>
      </c>
      <c r="P3031" s="7">
        <f>E3031/L3031</f>
        <v>37.451612903225808</v>
      </c>
      <c r="Q3031" t="str">
        <f t="shared" si="188"/>
        <v>technology</v>
      </c>
      <c r="R3031" t="str">
        <f t="shared" si="189"/>
        <v>wearables</v>
      </c>
      <c r="S3031" s="12">
        <f t="shared" si="190"/>
        <v>42746.096585648149</v>
      </c>
      <c r="T3031" s="12">
        <f t="shared" si="191"/>
        <v>42776.096585648149</v>
      </c>
    </row>
    <row r="3032" spans="1:20" ht="32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>E3032/D3032</f>
        <v>2.3076923076923078E-2</v>
      </c>
      <c r="P3032" s="7">
        <f>E3032/L3032</f>
        <v>25</v>
      </c>
      <c r="Q3032" t="str">
        <f t="shared" si="188"/>
        <v>photography</v>
      </c>
      <c r="R3032" t="str">
        <f t="shared" si="189"/>
        <v>places</v>
      </c>
      <c r="S3032" s="12">
        <f t="shared" si="190"/>
        <v>41941.430196759262</v>
      </c>
      <c r="T3032" s="12">
        <f t="shared" si="191"/>
        <v>41986.471863425926</v>
      </c>
    </row>
    <row r="3033" spans="1:20" ht="48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>E3033/D3033</f>
        <v>2.3E-2</v>
      </c>
      <c r="P3033" s="7">
        <f>E3033/L3033</f>
        <v>23</v>
      </c>
      <c r="Q3033" t="str">
        <f t="shared" si="188"/>
        <v>games</v>
      </c>
      <c r="R3033" t="str">
        <f t="shared" si="189"/>
        <v>video games</v>
      </c>
      <c r="S3033" s="12">
        <f t="shared" si="190"/>
        <v>42430.747511574074</v>
      </c>
      <c r="T3033" s="12">
        <f t="shared" si="191"/>
        <v>42460.70584490741</v>
      </c>
    </row>
    <row r="3034" spans="1:20" ht="48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>E3034/D3034</f>
        <v>2.2727272727272728E-2</v>
      </c>
      <c r="P3034" s="7">
        <f>E3034/L3034</f>
        <v>113.63636363636364</v>
      </c>
      <c r="Q3034" t="str">
        <f t="shared" si="188"/>
        <v>film &amp; video</v>
      </c>
      <c r="R3034" t="str">
        <f t="shared" si="189"/>
        <v>animation</v>
      </c>
      <c r="S3034" s="12">
        <f t="shared" si="190"/>
        <v>40750.710104166668</v>
      </c>
      <c r="T3034" s="12">
        <f t="shared" si="191"/>
        <v>40810.710104166668</v>
      </c>
    </row>
    <row r="3035" spans="1:20" ht="48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>E3035/D3035</f>
        <v>2.265E-2</v>
      </c>
      <c r="P3035" s="7">
        <f>E3035/L3035</f>
        <v>32.357142857142854</v>
      </c>
      <c r="Q3035" t="str">
        <f t="shared" si="188"/>
        <v>theater</v>
      </c>
      <c r="R3035" t="str">
        <f t="shared" si="189"/>
        <v>plays</v>
      </c>
      <c r="S3035" s="12">
        <f t="shared" si="190"/>
        <v>42601.827141203699</v>
      </c>
      <c r="T3035" s="12">
        <f t="shared" si="191"/>
        <v>42631.827141203699</v>
      </c>
    </row>
    <row r="3036" spans="1:20" ht="48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>E3036/D3036</f>
        <v>2.2499999999999999E-2</v>
      </c>
      <c r="P3036" s="7">
        <f>E3036/L3036</f>
        <v>9</v>
      </c>
      <c r="Q3036" t="str">
        <f t="shared" si="188"/>
        <v>film &amp; video</v>
      </c>
      <c r="R3036" t="str">
        <f t="shared" si="189"/>
        <v>animation</v>
      </c>
      <c r="S3036" s="12">
        <f t="shared" si="190"/>
        <v>41534.568113425928</v>
      </c>
      <c r="T3036" s="12">
        <f t="shared" si="191"/>
        <v>41564.568113425928</v>
      </c>
    </row>
    <row r="3037" spans="1:20" ht="48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>E3037/D3037</f>
        <v>2.2444444444444444E-2</v>
      </c>
      <c r="P3037" s="7">
        <f>E3037/L3037</f>
        <v>50.5</v>
      </c>
      <c r="Q3037" t="str">
        <f t="shared" si="188"/>
        <v>music</v>
      </c>
      <c r="R3037" t="str">
        <f t="shared" si="189"/>
        <v>jazz</v>
      </c>
      <c r="S3037" s="12">
        <f t="shared" si="190"/>
        <v>42599.965324074074</v>
      </c>
      <c r="T3037" s="12">
        <f t="shared" si="191"/>
        <v>42629.965324074074</v>
      </c>
    </row>
    <row r="3038" spans="1:20" ht="48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>E3038/D3038</f>
        <v>2.2388059701492536E-2</v>
      </c>
      <c r="P3038" s="7">
        <f>E3038/L3038</f>
        <v>50</v>
      </c>
      <c r="Q3038" t="str">
        <f t="shared" si="188"/>
        <v>publishing</v>
      </c>
      <c r="R3038" t="str">
        <f t="shared" si="189"/>
        <v>fiction</v>
      </c>
      <c r="S3038" s="12">
        <f t="shared" si="190"/>
        <v>42130.795983796299</v>
      </c>
      <c r="T3038" s="12">
        <f t="shared" si="191"/>
        <v>42175.795983796299</v>
      </c>
    </row>
    <row r="3039" spans="1:20" ht="48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>E3039/D3039</f>
        <v>2.2307692307692306E-2</v>
      </c>
      <c r="P3039" s="7">
        <f>E3039/L3039</f>
        <v>72.5</v>
      </c>
      <c r="Q3039" t="str">
        <f t="shared" si="188"/>
        <v>food</v>
      </c>
      <c r="R3039" t="str">
        <f t="shared" si="189"/>
        <v>food trucks</v>
      </c>
      <c r="S3039" s="12">
        <f t="shared" si="190"/>
        <v>42234.105462962965</v>
      </c>
      <c r="T3039" s="12">
        <f t="shared" si="191"/>
        <v>42264.105462962965</v>
      </c>
    </row>
    <row r="3040" spans="1:20" ht="32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>E3040/D3040</f>
        <v>2.2302681818181819E-2</v>
      </c>
      <c r="P3040" s="7">
        <f>E3040/L3040</f>
        <v>39.569274193548388</v>
      </c>
      <c r="Q3040" t="str">
        <f t="shared" si="188"/>
        <v>film &amp; video</v>
      </c>
      <c r="R3040" t="str">
        <f t="shared" si="189"/>
        <v>animation</v>
      </c>
      <c r="S3040" s="12">
        <f t="shared" si="190"/>
        <v>41757.975011574075</v>
      </c>
      <c r="T3040" s="12">
        <f t="shared" si="191"/>
        <v>41793.165972222225</v>
      </c>
    </row>
    <row r="3041" spans="1:20" ht="48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>E3041/D3041</f>
        <v>2.2157147647256063E-2</v>
      </c>
      <c r="P3041" s="7">
        <f>E3041/L3041</f>
        <v>3304</v>
      </c>
      <c r="Q3041" t="str">
        <f t="shared" si="188"/>
        <v>technology</v>
      </c>
      <c r="R3041" t="str">
        <f t="shared" si="189"/>
        <v>wearables</v>
      </c>
      <c r="S3041" s="12">
        <f t="shared" si="190"/>
        <v>42749.059722222228</v>
      </c>
      <c r="T3041" s="12">
        <f t="shared" si="191"/>
        <v>42809.018055555556</v>
      </c>
    </row>
    <row r="3042" spans="1:20" ht="48" x14ac:dyDescent="0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>E3042/D3042</f>
        <v>2.1999999999999999E-2</v>
      </c>
      <c r="P3042" s="7">
        <f>E3042/L3042</f>
        <v>55</v>
      </c>
      <c r="Q3042" t="str">
        <f t="shared" si="188"/>
        <v>music</v>
      </c>
      <c r="R3042" t="str">
        <f t="shared" si="189"/>
        <v>jazz</v>
      </c>
      <c r="S3042" s="12">
        <f t="shared" si="190"/>
        <v>41934.959756944445</v>
      </c>
      <c r="T3042" s="12">
        <f t="shared" si="191"/>
        <v>41965.001423611116</v>
      </c>
    </row>
    <row r="3043" spans="1:20" ht="48" x14ac:dyDescent="0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>E3043/D3043</f>
        <v>2.1999999999999999E-2</v>
      </c>
      <c r="P3043" s="7">
        <f>E3043/L3043</f>
        <v>27.5</v>
      </c>
      <c r="Q3043" t="str">
        <f t="shared" si="188"/>
        <v>theater</v>
      </c>
      <c r="R3043" t="str">
        <f t="shared" si="189"/>
        <v>plays</v>
      </c>
      <c r="S3043" s="12">
        <f t="shared" si="190"/>
        <v>41991.022488425922</v>
      </c>
      <c r="T3043" s="12">
        <f t="shared" si="191"/>
        <v>42015.041666666672</v>
      </c>
    </row>
    <row r="3044" spans="1:20" ht="64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>E3044/D3044</f>
        <v>2.1919999999999999E-2</v>
      </c>
      <c r="P3044" s="7">
        <f>E3044/L3044</f>
        <v>18.896551724137932</v>
      </c>
      <c r="Q3044" t="str">
        <f t="shared" si="188"/>
        <v>theater</v>
      </c>
      <c r="R3044" t="str">
        <f t="shared" si="189"/>
        <v>spaces</v>
      </c>
      <c r="S3044" s="12">
        <f t="shared" si="190"/>
        <v>41872.802928240737</v>
      </c>
      <c r="T3044" s="12">
        <f t="shared" si="191"/>
        <v>41917.802928240737</v>
      </c>
    </row>
    <row r="3045" spans="1:20" ht="64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>E3045/D3045</f>
        <v>2.1428571428571429E-2</v>
      </c>
      <c r="P3045" s="7">
        <f>E3045/L3045</f>
        <v>7.5</v>
      </c>
      <c r="Q3045" t="str">
        <f t="shared" si="188"/>
        <v>theater</v>
      </c>
      <c r="R3045" t="str">
        <f t="shared" si="189"/>
        <v>musical</v>
      </c>
      <c r="S3045" s="12">
        <f t="shared" si="190"/>
        <v>42297.816284722227</v>
      </c>
      <c r="T3045" s="12">
        <f t="shared" si="191"/>
        <v>42338.708333333328</v>
      </c>
    </row>
    <row r="3046" spans="1:20" ht="32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>E3046/D3046</f>
        <v>2.1333333333333333E-2</v>
      </c>
      <c r="P3046" s="7">
        <f>E3046/L3046</f>
        <v>8</v>
      </c>
      <c r="Q3046" t="str">
        <f t="shared" si="188"/>
        <v>theater</v>
      </c>
      <c r="R3046" t="str">
        <f t="shared" si="189"/>
        <v>plays</v>
      </c>
      <c r="S3046" s="12">
        <f t="shared" si="190"/>
        <v>42230.08116898148</v>
      </c>
      <c r="T3046" s="12">
        <f t="shared" si="191"/>
        <v>42245.08116898148</v>
      </c>
    </row>
    <row r="3047" spans="1:20" ht="48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>E3047/D3047</f>
        <v>2.12E-2</v>
      </c>
      <c r="P3047" s="7">
        <f>E3047/L3047</f>
        <v>53</v>
      </c>
      <c r="Q3047" t="str">
        <f t="shared" si="188"/>
        <v>publishing</v>
      </c>
      <c r="R3047" t="str">
        <f t="shared" si="189"/>
        <v>children's books</v>
      </c>
      <c r="S3047" s="12">
        <f t="shared" si="190"/>
        <v>42300.585891203707</v>
      </c>
      <c r="T3047" s="12">
        <f t="shared" si="191"/>
        <v>42330.627557870372</v>
      </c>
    </row>
    <row r="3048" spans="1:20" ht="48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>E3048/D3048</f>
        <v>2.1129899999999997E-2</v>
      </c>
      <c r="P3048" s="7">
        <f>E3048/L3048</f>
        <v>21.34333333333333</v>
      </c>
      <c r="Q3048" t="str">
        <f t="shared" si="188"/>
        <v>games</v>
      </c>
      <c r="R3048" t="str">
        <f t="shared" si="189"/>
        <v>video games</v>
      </c>
      <c r="S3048" s="12">
        <f t="shared" si="190"/>
        <v>41643.487175925926</v>
      </c>
      <c r="T3048" s="12">
        <f t="shared" si="191"/>
        <v>41673.487175925926</v>
      </c>
    </row>
    <row r="3049" spans="1:20" ht="64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>E3049/D3049</f>
        <v>2.1049999999999999E-2</v>
      </c>
      <c r="P3049" s="7">
        <f>E3049/L3049</f>
        <v>70.166666666666671</v>
      </c>
      <c r="Q3049" t="str">
        <f t="shared" si="188"/>
        <v>theater</v>
      </c>
      <c r="R3049" t="str">
        <f t="shared" si="189"/>
        <v>plays</v>
      </c>
      <c r="S3049" s="12">
        <f t="shared" si="190"/>
        <v>42248.627013888887</v>
      </c>
      <c r="T3049" s="12">
        <f t="shared" si="191"/>
        <v>42278.627013888887</v>
      </c>
    </row>
    <row r="3050" spans="1:20" ht="48" x14ac:dyDescent="0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>E3050/D3050</f>
        <v>2.1000000000000001E-2</v>
      </c>
      <c r="P3050" s="7">
        <f>E3050/L3050</f>
        <v>17.5</v>
      </c>
      <c r="Q3050" t="str">
        <f t="shared" si="188"/>
        <v>publishing</v>
      </c>
      <c r="R3050" t="str">
        <f t="shared" si="189"/>
        <v>fiction</v>
      </c>
      <c r="S3050" s="12">
        <f t="shared" si="190"/>
        <v>41550.922974537039</v>
      </c>
      <c r="T3050" s="12">
        <f t="shared" si="191"/>
        <v>41580.922974537039</v>
      </c>
    </row>
    <row r="3051" spans="1:20" ht="48" x14ac:dyDescent="0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>E3051/D3051</f>
        <v>2.1000000000000001E-2</v>
      </c>
      <c r="P3051" s="7">
        <f>E3051/L3051</f>
        <v>15.75</v>
      </c>
      <c r="Q3051" t="str">
        <f t="shared" si="188"/>
        <v>theater</v>
      </c>
      <c r="R3051" t="str">
        <f t="shared" si="189"/>
        <v>plays</v>
      </c>
      <c r="S3051" s="12">
        <f t="shared" si="190"/>
        <v>42128.615682870368</v>
      </c>
      <c r="T3051" s="12">
        <f t="shared" si="191"/>
        <v>42188.615682870368</v>
      </c>
    </row>
    <row r="3052" spans="1:20" ht="48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>E3052/D3052</f>
        <v>2.0833333333333332E-2</v>
      </c>
      <c r="P3052" s="7">
        <f>E3052/L3052</f>
        <v>6.25</v>
      </c>
      <c r="Q3052" t="str">
        <f t="shared" si="188"/>
        <v>photography</v>
      </c>
      <c r="R3052" t="str">
        <f t="shared" si="189"/>
        <v>photobooks</v>
      </c>
      <c r="S3052" s="12">
        <f t="shared" si="190"/>
        <v>41820.752268518518</v>
      </c>
      <c r="T3052" s="12">
        <f t="shared" si="191"/>
        <v>41850.752268518518</v>
      </c>
    </row>
    <row r="3053" spans="1:20" ht="48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>E3053/D3053</f>
        <v>2.0549999999999999E-2</v>
      </c>
      <c r="P3053" s="7">
        <f>E3053/L3053</f>
        <v>51.375</v>
      </c>
      <c r="Q3053" t="str">
        <f t="shared" si="188"/>
        <v>technology</v>
      </c>
      <c r="R3053" t="str">
        <f t="shared" si="189"/>
        <v>wearables</v>
      </c>
      <c r="S3053" s="12">
        <f t="shared" si="190"/>
        <v>42257.014965277776</v>
      </c>
      <c r="T3053" s="12">
        <f t="shared" si="191"/>
        <v>42317.056631944448</v>
      </c>
    </row>
    <row r="3054" spans="1:20" ht="48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>E3054/D3054</f>
        <v>2.053E-2</v>
      </c>
      <c r="P3054" s="7">
        <f>E3054/L3054</f>
        <v>39.480769230769234</v>
      </c>
      <c r="Q3054" t="str">
        <f t="shared" si="188"/>
        <v>technology</v>
      </c>
      <c r="R3054" t="str">
        <f t="shared" si="189"/>
        <v>space exploration</v>
      </c>
      <c r="S3054" s="12">
        <f t="shared" si="190"/>
        <v>42774.792071759264</v>
      </c>
      <c r="T3054" s="12">
        <f t="shared" si="191"/>
        <v>42804.792071759264</v>
      </c>
    </row>
    <row r="3055" spans="1:20" ht="48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>E3055/D3055</f>
        <v>2.0500000000000001E-2</v>
      </c>
      <c r="P3055" s="7">
        <f>E3055/L3055</f>
        <v>10.25</v>
      </c>
      <c r="Q3055" t="str">
        <f t="shared" si="188"/>
        <v>theater</v>
      </c>
      <c r="R3055" t="str">
        <f t="shared" si="189"/>
        <v>plays</v>
      </c>
      <c r="S3055" s="12">
        <f t="shared" si="190"/>
        <v>41883.916678240741</v>
      </c>
      <c r="T3055" s="12">
        <f t="shared" si="191"/>
        <v>41906.916678240741</v>
      </c>
    </row>
    <row r="3056" spans="1:20" ht="48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>E3056/D3056</f>
        <v>2.0454545454545454E-2</v>
      </c>
      <c r="P3056" s="7">
        <f>E3056/L3056</f>
        <v>22.5</v>
      </c>
      <c r="Q3056" t="str">
        <f t="shared" si="188"/>
        <v>music</v>
      </c>
      <c r="R3056" t="str">
        <f t="shared" si="189"/>
        <v>jazz</v>
      </c>
      <c r="S3056" s="12">
        <f t="shared" si="190"/>
        <v>41230.77311342593</v>
      </c>
      <c r="T3056" s="12">
        <f t="shared" si="191"/>
        <v>41290.77311342593</v>
      </c>
    </row>
    <row r="3057" spans="1:20" ht="48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>E3057/D3057</f>
        <v>2.036E-2</v>
      </c>
      <c r="P3057" s="7">
        <f>E3057/L3057</f>
        <v>84.833333333333329</v>
      </c>
      <c r="Q3057" t="str">
        <f t="shared" si="188"/>
        <v>photography</v>
      </c>
      <c r="R3057" t="str">
        <f t="shared" si="189"/>
        <v>photobooks</v>
      </c>
      <c r="S3057" s="12">
        <f t="shared" si="190"/>
        <v>42548.876192129625</v>
      </c>
      <c r="T3057" s="12">
        <f t="shared" si="191"/>
        <v>42576.791666666672</v>
      </c>
    </row>
    <row r="3058" spans="1:20" ht="48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>E3058/D3058</f>
        <v>2.0066666666666667E-2</v>
      </c>
      <c r="P3058" s="7">
        <f>E3058/L3058</f>
        <v>50.166666666666664</v>
      </c>
      <c r="Q3058" t="str">
        <f t="shared" si="188"/>
        <v>film &amp; video</v>
      </c>
      <c r="R3058" t="str">
        <f t="shared" si="189"/>
        <v>animation</v>
      </c>
      <c r="S3058" s="12">
        <f t="shared" si="190"/>
        <v>42177.491388888884</v>
      </c>
      <c r="T3058" s="12">
        <f t="shared" si="191"/>
        <v>42237.491388888884</v>
      </c>
    </row>
    <row r="3059" spans="1:20" ht="48" x14ac:dyDescent="0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>E3059/D3059</f>
        <v>0.02</v>
      </c>
      <c r="P3059" s="7">
        <f>E3059/L3059</f>
        <v>100</v>
      </c>
      <c r="Q3059" t="str">
        <f t="shared" si="188"/>
        <v>film &amp; video</v>
      </c>
      <c r="R3059" t="str">
        <f t="shared" si="189"/>
        <v>drama</v>
      </c>
      <c r="S3059" s="12">
        <f t="shared" si="190"/>
        <v>42079.628344907411</v>
      </c>
      <c r="T3059" s="12">
        <f t="shared" si="191"/>
        <v>42139.628344907411</v>
      </c>
    </row>
    <row r="3060" spans="1:20" ht="32" x14ac:dyDescent="0.2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>E3060/D3060</f>
        <v>0.02</v>
      </c>
      <c r="P3060" s="7">
        <f>E3060/L3060</f>
        <v>100</v>
      </c>
      <c r="Q3060" t="str">
        <f t="shared" si="188"/>
        <v>technology</v>
      </c>
      <c r="R3060" t="str">
        <f t="shared" si="189"/>
        <v>web</v>
      </c>
      <c r="S3060" s="12">
        <f t="shared" si="190"/>
        <v>42073.798171296294</v>
      </c>
      <c r="T3060" s="12">
        <f t="shared" si="191"/>
        <v>42133.798171296294</v>
      </c>
    </row>
    <row r="3061" spans="1:20" ht="48" x14ac:dyDescent="0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>E3061/D3061</f>
        <v>0.02</v>
      </c>
      <c r="P3061" s="7">
        <f>E3061/L3061</f>
        <v>1</v>
      </c>
      <c r="Q3061" t="str">
        <f t="shared" si="188"/>
        <v>games</v>
      </c>
      <c r="R3061" t="str">
        <f t="shared" si="189"/>
        <v>video games</v>
      </c>
      <c r="S3061" s="12">
        <f t="shared" si="190"/>
        <v>42066.733587962968</v>
      </c>
      <c r="T3061" s="12">
        <f t="shared" si="191"/>
        <v>42096.691921296297</v>
      </c>
    </row>
    <row r="3062" spans="1:20" ht="48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>E3062/D3062</f>
        <v>0.02</v>
      </c>
      <c r="P3062" s="7">
        <f>E3062/L3062</f>
        <v>25</v>
      </c>
      <c r="Q3062" t="str">
        <f t="shared" si="188"/>
        <v>publishing</v>
      </c>
      <c r="R3062" t="str">
        <f t="shared" si="189"/>
        <v>children's books</v>
      </c>
      <c r="S3062" s="12">
        <f t="shared" si="190"/>
        <v>40736.668032407404</v>
      </c>
      <c r="T3062" s="12">
        <f t="shared" si="191"/>
        <v>40766.668032407404</v>
      </c>
    </row>
    <row r="3063" spans="1:20" ht="48" x14ac:dyDescent="0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>E3063/D3063</f>
        <v>0.02</v>
      </c>
      <c r="P3063" s="7">
        <f>E3063/L3063</f>
        <v>25</v>
      </c>
      <c r="Q3063" t="str">
        <f t="shared" si="188"/>
        <v>theater</v>
      </c>
      <c r="R3063" t="str">
        <f t="shared" si="189"/>
        <v>plays</v>
      </c>
      <c r="S3063" s="12">
        <f t="shared" si="190"/>
        <v>41858.214629629627</v>
      </c>
      <c r="T3063" s="12">
        <f t="shared" si="191"/>
        <v>41888.214629629627</v>
      </c>
    </row>
    <row r="3064" spans="1:20" ht="48" x14ac:dyDescent="0.2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>E3064/D3064</f>
        <v>0.02</v>
      </c>
      <c r="P3064" s="7">
        <f>E3064/L3064</f>
        <v>10</v>
      </c>
      <c r="Q3064" t="str">
        <f t="shared" si="188"/>
        <v>theater</v>
      </c>
      <c r="R3064" t="str">
        <f t="shared" si="189"/>
        <v>plays</v>
      </c>
      <c r="S3064" s="12">
        <f t="shared" si="190"/>
        <v>42128.431064814817</v>
      </c>
      <c r="T3064" s="12">
        <f t="shared" si="191"/>
        <v>42146.875</v>
      </c>
    </row>
    <row r="3065" spans="1:20" ht="48" x14ac:dyDescent="0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>E3065/D3065</f>
        <v>0.02</v>
      </c>
      <c r="P3065" s="7">
        <f>E3065/L3065</f>
        <v>1.5</v>
      </c>
      <c r="Q3065" t="str">
        <f t="shared" si="188"/>
        <v>theater</v>
      </c>
      <c r="R3065" t="str">
        <f t="shared" si="189"/>
        <v>plays</v>
      </c>
      <c r="S3065" s="12">
        <f t="shared" si="190"/>
        <v>42307.189270833333</v>
      </c>
      <c r="T3065" s="12">
        <f t="shared" si="191"/>
        <v>42322.958333333328</v>
      </c>
    </row>
    <row r="3066" spans="1:20" ht="48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>E3066/D3066</f>
        <v>1.9900000000000001E-2</v>
      </c>
      <c r="P3066" s="7">
        <f>E3066/L3066</f>
        <v>66.333333333333329</v>
      </c>
      <c r="Q3066" t="str">
        <f t="shared" si="188"/>
        <v>photography</v>
      </c>
      <c r="R3066" t="str">
        <f t="shared" si="189"/>
        <v>photobooks</v>
      </c>
      <c r="S3066" s="12">
        <f t="shared" si="190"/>
        <v>42045.86336805555</v>
      </c>
      <c r="T3066" s="12">
        <f t="shared" si="191"/>
        <v>42090.821701388893</v>
      </c>
    </row>
    <row r="3067" spans="1:20" ht="48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>E3067/D3067</f>
        <v>1.9666666666666666E-2</v>
      </c>
      <c r="P3067" s="7">
        <f>E3067/L3067</f>
        <v>59</v>
      </c>
      <c r="Q3067" t="str">
        <f t="shared" si="188"/>
        <v>theater</v>
      </c>
      <c r="R3067" t="str">
        <f t="shared" si="189"/>
        <v>plays</v>
      </c>
      <c r="S3067" s="12">
        <f t="shared" si="190"/>
        <v>42767.031678240746</v>
      </c>
      <c r="T3067" s="12">
        <f t="shared" si="191"/>
        <v>42797.208333333328</v>
      </c>
    </row>
    <row r="3068" spans="1:20" ht="32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>E3068/D3068</f>
        <v>1.9416666666666665E-2</v>
      </c>
      <c r="P3068" s="7">
        <f>E3068/L3068</f>
        <v>33.285714285714285</v>
      </c>
      <c r="Q3068" t="str">
        <f t="shared" si="188"/>
        <v>technology</v>
      </c>
      <c r="R3068" t="str">
        <f t="shared" si="189"/>
        <v>wearables</v>
      </c>
      <c r="S3068" s="12">
        <f t="shared" si="190"/>
        <v>42660.552465277782</v>
      </c>
      <c r="T3068" s="12">
        <f t="shared" si="191"/>
        <v>42691.594131944439</v>
      </c>
    </row>
    <row r="3069" spans="1:20" ht="48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>E3069/D3069</f>
        <v>1.9259999999999999E-2</v>
      </c>
      <c r="P3069" s="7">
        <f>E3069/L3069</f>
        <v>160.5</v>
      </c>
      <c r="Q3069" t="str">
        <f t="shared" si="188"/>
        <v>technology</v>
      </c>
      <c r="R3069" t="str">
        <f t="shared" si="189"/>
        <v>wearables</v>
      </c>
      <c r="S3069" s="12">
        <f t="shared" si="190"/>
        <v>42185.058993055558</v>
      </c>
      <c r="T3069" s="12">
        <f t="shared" si="191"/>
        <v>42230.058993055558</v>
      </c>
    </row>
    <row r="3070" spans="1:20" ht="32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>E3070/D3070</f>
        <v>1.9066666666666666E-2</v>
      </c>
      <c r="P3070" s="7">
        <f>E3070/L3070</f>
        <v>57.2</v>
      </c>
      <c r="Q3070" t="str">
        <f t="shared" si="188"/>
        <v>technology</v>
      </c>
      <c r="R3070" t="str">
        <f t="shared" si="189"/>
        <v>wearables</v>
      </c>
      <c r="S3070" s="12">
        <f t="shared" si="190"/>
        <v>42592.750555555554</v>
      </c>
      <c r="T3070" s="12">
        <f t="shared" si="191"/>
        <v>42622.750555555554</v>
      </c>
    </row>
    <row r="3071" spans="1:20" ht="48" x14ac:dyDescent="0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>E3071/D3071</f>
        <v>1.9E-2</v>
      </c>
      <c r="P3071" s="7">
        <f>E3071/L3071</f>
        <v>19</v>
      </c>
      <c r="Q3071" t="str">
        <f t="shared" si="188"/>
        <v>publishing</v>
      </c>
      <c r="R3071" t="str">
        <f t="shared" si="189"/>
        <v>fiction</v>
      </c>
      <c r="S3071" s="12">
        <f t="shared" si="190"/>
        <v>41840.983541666668</v>
      </c>
      <c r="T3071" s="12">
        <f t="shared" si="191"/>
        <v>41885.983541666668</v>
      </c>
    </row>
    <row r="3072" spans="1:20" ht="48" x14ac:dyDescent="0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>E3072/D3072</f>
        <v>1.9E-2</v>
      </c>
      <c r="P3072" s="7">
        <f>E3072/L3072</f>
        <v>15.833333333333334</v>
      </c>
      <c r="Q3072" t="str">
        <f t="shared" si="188"/>
        <v>theater</v>
      </c>
      <c r="R3072" t="str">
        <f t="shared" si="189"/>
        <v>plays</v>
      </c>
      <c r="S3072" s="12">
        <f t="shared" si="190"/>
        <v>41781.045173611114</v>
      </c>
      <c r="T3072" s="12">
        <f t="shared" si="191"/>
        <v>41811.045173611114</v>
      </c>
    </row>
    <row r="3073" spans="1:20" ht="48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>E3073/D3073</f>
        <v>1.8689285714285714E-2</v>
      </c>
      <c r="P3073" s="7">
        <f>E3073/L3073</f>
        <v>307.8235294117647</v>
      </c>
      <c r="Q3073" t="str">
        <f t="shared" si="188"/>
        <v>technology</v>
      </c>
      <c r="R3073" t="str">
        <f t="shared" si="189"/>
        <v>space exploration</v>
      </c>
      <c r="S3073" s="12">
        <f t="shared" si="190"/>
        <v>42327.805659722217</v>
      </c>
      <c r="T3073" s="12">
        <f t="shared" si="191"/>
        <v>42355.805659722217</v>
      </c>
    </row>
    <row r="3074" spans="1:20" ht="32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>E3074/D3074</f>
        <v>1.8669999999999999E-2</v>
      </c>
      <c r="P3074" s="7">
        <f>E3074/L3074</f>
        <v>311.16666666666669</v>
      </c>
      <c r="Q3074" t="str">
        <f t="shared" si="188"/>
        <v>film &amp; video</v>
      </c>
      <c r="R3074" t="str">
        <f t="shared" si="189"/>
        <v>science fiction</v>
      </c>
      <c r="S3074" s="12">
        <f t="shared" si="190"/>
        <v>42628.22792824074</v>
      </c>
      <c r="T3074" s="12">
        <f t="shared" si="191"/>
        <v>42663.22792824074</v>
      </c>
    </row>
    <row r="3075" spans="1:20" ht="48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>E3075/D3075</f>
        <v>1.8666666666666668E-2</v>
      </c>
      <c r="P3075" s="7">
        <f>E3075/L3075</f>
        <v>93.333333333333329</v>
      </c>
      <c r="Q3075" t="str">
        <f t="shared" ref="Q3075:Q3138" si="192">LEFT(N3075, SEARCH("/",N3075)-1)</f>
        <v>theater</v>
      </c>
      <c r="R3075" t="str">
        <f t="shared" ref="R3075:R3138" si="193">RIGHT(N3075,LEN(N3075)-SEARCH("/",N3075,1))</f>
        <v>spaces</v>
      </c>
      <c r="S3075" s="12">
        <f t="shared" ref="S3075:S3138" si="194">(((J3075/60)/60)/24)+DATE(1970,1,1)</f>
        <v>42031.011249999996</v>
      </c>
      <c r="T3075" s="12">
        <f t="shared" ref="T3075:T3138" si="195">(((I3075/60)/60)/24)+DATE(1970,1,1)</f>
        <v>42090.969583333332</v>
      </c>
    </row>
    <row r="3076" spans="1:20" ht="32" x14ac:dyDescent="0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>E3076/D3076</f>
        <v>1.84E-2</v>
      </c>
      <c r="P3076" s="7">
        <f>E3076/L3076</f>
        <v>76.666666666666671</v>
      </c>
      <c r="Q3076" t="str">
        <f t="shared" si="192"/>
        <v>food</v>
      </c>
      <c r="R3076" t="str">
        <f t="shared" si="193"/>
        <v>food trucks</v>
      </c>
      <c r="S3076" s="12">
        <f t="shared" si="194"/>
        <v>42204.875868055555</v>
      </c>
      <c r="T3076" s="12">
        <f t="shared" si="195"/>
        <v>42234.875868055555</v>
      </c>
    </row>
    <row r="3077" spans="1:20" ht="48" x14ac:dyDescent="0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>E3077/D3077</f>
        <v>1.84E-2</v>
      </c>
      <c r="P3077" s="7">
        <f>E3077/L3077</f>
        <v>5.75</v>
      </c>
      <c r="Q3077" t="str">
        <f t="shared" si="192"/>
        <v>theater</v>
      </c>
      <c r="R3077" t="str">
        <f t="shared" si="193"/>
        <v>plays</v>
      </c>
      <c r="S3077" s="12">
        <f t="shared" si="194"/>
        <v>41879.043530092589</v>
      </c>
      <c r="T3077" s="12">
        <f t="shared" si="195"/>
        <v>41909.043530092589</v>
      </c>
    </row>
    <row r="3078" spans="1:20" ht="48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>E3078/D3078</f>
        <v>1.8333333333333333E-2</v>
      </c>
      <c r="P3078" s="7">
        <f>E3078/L3078</f>
        <v>18.333333333333332</v>
      </c>
      <c r="Q3078" t="str">
        <f t="shared" si="192"/>
        <v>theater</v>
      </c>
      <c r="R3078" t="str">
        <f t="shared" si="193"/>
        <v>plays</v>
      </c>
      <c r="S3078" s="12">
        <f t="shared" si="194"/>
        <v>42069.903437500005</v>
      </c>
      <c r="T3078" s="12">
        <f t="shared" si="195"/>
        <v>42092.833333333328</v>
      </c>
    </row>
    <row r="3079" spans="1:20" ht="48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>E3079/D3079</f>
        <v>1.8193398957730169E-2</v>
      </c>
      <c r="P3079" s="7">
        <f>E3079/L3079</f>
        <v>224.42857142857142</v>
      </c>
      <c r="Q3079" t="str">
        <f t="shared" si="192"/>
        <v>technology</v>
      </c>
      <c r="R3079" t="str">
        <f t="shared" si="193"/>
        <v>web</v>
      </c>
      <c r="S3079" s="12">
        <f t="shared" si="194"/>
        <v>42074.935740740737</v>
      </c>
      <c r="T3079" s="12">
        <f t="shared" si="195"/>
        <v>42104.935740740737</v>
      </c>
    </row>
    <row r="3080" spans="1:20" ht="48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>E3080/D3080</f>
        <v>1.7999999999999999E-2</v>
      </c>
      <c r="P3080" s="7">
        <f>E3080/L3080</f>
        <v>30</v>
      </c>
      <c r="Q3080" t="str">
        <f t="shared" si="192"/>
        <v>theater</v>
      </c>
      <c r="R3080" t="str">
        <f t="shared" si="193"/>
        <v>plays</v>
      </c>
      <c r="S3080" s="12">
        <f t="shared" si="194"/>
        <v>42358.684872685189</v>
      </c>
      <c r="T3080" s="12">
        <f t="shared" si="195"/>
        <v>42387</v>
      </c>
    </row>
    <row r="3081" spans="1:20" ht="48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>E3081/D3081</f>
        <v>1.7538461538461537E-2</v>
      </c>
      <c r="P3081" s="7">
        <f>E3081/L3081</f>
        <v>12.666666666666666</v>
      </c>
      <c r="Q3081" t="str">
        <f t="shared" si="192"/>
        <v>film &amp; video</v>
      </c>
      <c r="R3081" t="str">
        <f t="shared" si="193"/>
        <v>animation</v>
      </c>
      <c r="S3081" s="12">
        <f t="shared" si="194"/>
        <v>41991.526655092588</v>
      </c>
      <c r="T3081" s="12">
        <f t="shared" si="195"/>
        <v>42021.526655092588</v>
      </c>
    </row>
    <row r="3082" spans="1:20" ht="48" x14ac:dyDescent="0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>E3082/D3082</f>
        <v>1.7500000000000002E-2</v>
      </c>
      <c r="P3082" s="7">
        <f>E3082/L3082</f>
        <v>52.5</v>
      </c>
      <c r="Q3082" t="str">
        <f t="shared" si="192"/>
        <v>food</v>
      </c>
      <c r="R3082" t="str">
        <f t="shared" si="193"/>
        <v>restaurants</v>
      </c>
      <c r="S3082" s="12">
        <f t="shared" si="194"/>
        <v>41854.389780092592</v>
      </c>
      <c r="T3082" s="12">
        <f t="shared" si="195"/>
        <v>41871.389780092592</v>
      </c>
    </row>
    <row r="3083" spans="1:20" ht="32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>E3083/D3083</f>
        <v>1.7500000000000002E-2</v>
      </c>
      <c r="P3083" s="7">
        <f>E3083/L3083</f>
        <v>35</v>
      </c>
      <c r="Q3083" t="str">
        <f t="shared" si="192"/>
        <v>theater</v>
      </c>
      <c r="R3083" t="str">
        <f t="shared" si="193"/>
        <v>plays</v>
      </c>
      <c r="S3083" s="12">
        <f t="shared" si="194"/>
        <v>42233.362314814818</v>
      </c>
      <c r="T3083" s="12">
        <f t="shared" si="195"/>
        <v>42293.362314814818</v>
      </c>
    </row>
    <row r="3084" spans="1:20" ht="48" x14ac:dyDescent="0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>E3084/D3084</f>
        <v>1.7500000000000002E-2</v>
      </c>
      <c r="P3084" s="7">
        <f>E3084/L3084</f>
        <v>17.5</v>
      </c>
      <c r="Q3084" t="str">
        <f t="shared" si="192"/>
        <v>theater</v>
      </c>
      <c r="R3084" t="str">
        <f t="shared" si="193"/>
        <v>musical</v>
      </c>
      <c r="S3084" s="12">
        <f t="shared" si="194"/>
        <v>42079.857974537037</v>
      </c>
      <c r="T3084" s="12">
        <f t="shared" si="195"/>
        <v>42125.916666666672</v>
      </c>
    </row>
    <row r="3085" spans="1:20" ht="32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>E3085/D3085</f>
        <v>1.7457500000000001E-2</v>
      </c>
      <c r="P3085" s="7">
        <f>E3085/L3085</f>
        <v>11.638333333333334</v>
      </c>
      <c r="Q3085" t="str">
        <f t="shared" si="192"/>
        <v>photography</v>
      </c>
      <c r="R3085" t="str">
        <f t="shared" si="193"/>
        <v>photobooks</v>
      </c>
      <c r="S3085" s="12">
        <f t="shared" si="194"/>
        <v>41934.842685185184</v>
      </c>
      <c r="T3085" s="12">
        <f t="shared" si="195"/>
        <v>41954.884351851855</v>
      </c>
    </row>
    <row r="3086" spans="1:20" ht="48" x14ac:dyDescent="0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>E3086/D3086</f>
        <v>1.7333333333333333E-2</v>
      </c>
      <c r="P3086" s="7">
        <f>E3086/L3086</f>
        <v>34.666666666666664</v>
      </c>
      <c r="Q3086" t="str">
        <f t="shared" si="192"/>
        <v>games</v>
      </c>
      <c r="R3086" t="str">
        <f t="shared" si="193"/>
        <v>video games</v>
      </c>
      <c r="S3086" s="12">
        <f t="shared" si="194"/>
        <v>41361.886469907404</v>
      </c>
      <c r="T3086" s="12">
        <f t="shared" si="195"/>
        <v>41391.886469907404</v>
      </c>
    </row>
    <row r="3087" spans="1:20" ht="48" x14ac:dyDescent="0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>E3087/D3087</f>
        <v>1.7333333333333333E-2</v>
      </c>
      <c r="P3087" s="7">
        <f>E3087/L3087</f>
        <v>13</v>
      </c>
      <c r="Q3087" t="str">
        <f t="shared" si="192"/>
        <v>food</v>
      </c>
      <c r="R3087" t="str">
        <f t="shared" si="193"/>
        <v>food trucks</v>
      </c>
      <c r="S3087" s="12">
        <f t="shared" si="194"/>
        <v>42382.906527777777</v>
      </c>
      <c r="T3087" s="12">
        <f t="shared" si="195"/>
        <v>42442.864861111113</v>
      </c>
    </row>
    <row r="3088" spans="1:20" ht="48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>E3088/D3088</f>
        <v>1.7319999999999999E-2</v>
      </c>
      <c r="P3088" s="7">
        <f>E3088/L3088</f>
        <v>108.25</v>
      </c>
      <c r="Q3088" t="str">
        <f t="shared" si="192"/>
        <v>technology</v>
      </c>
      <c r="R3088" t="str">
        <f t="shared" si="193"/>
        <v>gadgets</v>
      </c>
      <c r="S3088" s="12">
        <f t="shared" si="194"/>
        <v>42703.917824074073</v>
      </c>
      <c r="T3088" s="12">
        <f t="shared" si="195"/>
        <v>42733.917824074073</v>
      </c>
    </row>
    <row r="3089" spans="1:20" ht="64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>E3089/D3089</f>
        <v>1.7219999999999999E-2</v>
      </c>
      <c r="P3089" s="7">
        <f>E3089/L3089</f>
        <v>50.647058823529413</v>
      </c>
      <c r="Q3089" t="str">
        <f t="shared" si="192"/>
        <v>technology</v>
      </c>
      <c r="R3089" t="str">
        <f t="shared" si="193"/>
        <v>wearables</v>
      </c>
      <c r="S3089" s="12">
        <f t="shared" si="194"/>
        <v>42060.913877314815</v>
      </c>
      <c r="T3089" s="12">
        <f t="shared" si="195"/>
        <v>42120.872210648144</v>
      </c>
    </row>
    <row r="3090" spans="1:20" ht="32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>E3090/D3090</f>
        <v>1.7098591549295775E-2</v>
      </c>
      <c r="P3090" s="7">
        <f>E3090/L3090</f>
        <v>25.291666666666668</v>
      </c>
      <c r="Q3090" t="str">
        <f t="shared" si="192"/>
        <v>games</v>
      </c>
      <c r="R3090" t="str">
        <f t="shared" si="193"/>
        <v>video games</v>
      </c>
      <c r="S3090" s="12">
        <f t="shared" si="194"/>
        <v>41499.546759259261</v>
      </c>
      <c r="T3090" s="12">
        <f t="shared" si="195"/>
        <v>41531.546759259261</v>
      </c>
    </row>
    <row r="3091" spans="1:20" ht="48" x14ac:dyDescent="0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>E3091/D3091</f>
        <v>1.7000000000000001E-2</v>
      </c>
      <c r="P3091" s="7">
        <f>E3091/L3091</f>
        <v>34</v>
      </c>
      <c r="Q3091" t="str">
        <f t="shared" si="192"/>
        <v>publishing</v>
      </c>
      <c r="R3091" t="str">
        <f t="shared" si="193"/>
        <v>fiction</v>
      </c>
      <c r="S3091" s="12">
        <f t="shared" si="194"/>
        <v>40863.060127314813</v>
      </c>
      <c r="T3091" s="12">
        <f t="shared" si="195"/>
        <v>40893.060127314813</v>
      </c>
    </row>
    <row r="3092" spans="1:20" ht="16" x14ac:dyDescent="0.2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>E3092/D3092</f>
        <v>1.7000000000000001E-2</v>
      </c>
      <c r="P3092" s="7">
        <f>E3092/L3092</f>
        <v>510</v>
      </c>
      <c r="Q3092" t="str">
        <f t="shared" si="192"/>
        <v>photography</v>
      </c>
      <c r="R3092" t="str">
        <f t="shared" si="193"/>
        <v>places</v>
      </c>
      <c r="S3092" s="12">
        <f t="shared" si="194"/>
        <v>42240.857222222221</v>
      </c>
      <c r="T3092" s="12">
        <f t="shared" si="195"/>
        <v>42270.857222222221</v>
      </c>
    </row>
    <row r="3093" spans="1:20" ht="64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>E3093/D3093</f>
        <v>1.6714285714285713E-2</v>
      </c>
      <c r="P3093" s="7">
        <f>E3093/L3093</f>
        <v>25.434782608695652</v>
      </c>
      <c r="Q3093" t="str">
        <f t="shared" si="192"/>
        <v>games</v>
      </c>
      <c r="R3093" t="str">
        <f t="shared" si="193"/>
        <v>mobile games</v>
      </c>
      <c r="S3093" s="12">
        <f t="shared" si="194"/>
        <v>41926.854166666664</v>
      </c>
      <c r="T3093" s="12">
        <f t="shared" si="195"/>
        <v>41957.895833333328</v>
      </c>
    </row>
    <row r="3094" spans="1:20" ht="48" x14ac:dyDescent="0.2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>E3094/D3094</f>
        <v>1.6666666666666666E-2</v>
      </c>
      <c r="P3094" s="7">
        <f>E3094/L3094</f>
        <v>50</v>
      </c>
      <c r="Q3094" t="str">
        <f t="shared" si="192"/>
        <v>music</v>
      </c>
      <c r="R3094" t="str">
        <f t="shared" si="193"/>
        <v>faith</v>
      </c>
      <c r="S3094" s="12">
        <f t="shared" si="194"/>
        <v>41887.801064814819</v>
      </c>
      <c r="T3094" s="12">
        <f t="shared" si="195"/>
        <v>41917.801064814819</v>
      </c>
    </row>
    <row r="3095" spans="1:20" ht="48" x14ac:dyDescent="0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>E3095/D3095</f>
        <v>1.6666666666666666E-2</v>
      </c>
      <c r="P3095" s="7">
        <f>E3095/L3095</f>
        <v>5</v>
      </c>
      <c r="Q3095" t="str">
        <f t="shared" si="192"/>
        <v>theater</v>
      </c>
      <c r="R3095" t="str">
        <f t="shared" si="193"/>
        <v>musical</v>
      </c>
      <c r="S3095" s="12">
        <f t="shared" si="194"/>
        <v>42201.436226851853</v>
      </c>
      <c r="T3095" s="12">
        <f t="shared" si="195"/>
        <v>42244.9375</v>
      </c>
    </row>
    <row r="3096" spans="1:20" ht="48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>E3096/D3096</f>
        <v>1.6620689655172414E-2</v>
      </c>
      <c r="P3096" s="7">
        <f>E3096/L3096</f>
        <v>48.2</v>
      </c>
      <c r="Q3096" t="str">
        <f t="shared" si="192"/>
        <v>publishing</v>
      </c>
      <c r="R3096" t="str">
        <f t="shared" si="193"/>
        <v>translations</v>
      </c>
      <c r="S3096" s="12">
        <f t="shared" si="194"/>
        <v>42032.510243055556</v>
      </c>
      <c r="T3096" s="12">
        <f t="shared" si="195"/>
        <v>42057.510243055556</v>
      </c>
    </row>
    <row r="3097" spans="1:20" ht="48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>E3097/D3097</f>
        <v>1.6363636363636365E-2</v>
      </c>
      <c r="P3097" s="7">
        <f>E3097/L3097</f>
        <v>15</v>
      </c>
      <c r="Q3097" t="str">
        <f t="shared" si="192"/>
        <v>theater</v>
      </c>
      <c r="R3097" t="str">
        <f t="shared" si="193"/>
        <v>plays</v>
      </c>
      <c r="S3097" s="12">
        <f t="shared" si="194"/>
        <v>42783.513182870374</v>
      </c>
      <c r="T3097" s="12">
        <f t="shared" si="195"/>
        <v>42813.471516203703</v>
      </c>
    </row>
    <row r="3098" spans="1:20" ht="48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>E3098/D3098</f>
        <v>1.6316666666666667E-2</v>
      </c>
      <c r="P3098" s="7">
        <f>E3098/L3098</f>
        <v>61.1875</v>
      </c>
      <c r="Q3098" t="str">
        <f t="shared" si="192"/>
        <v>food</v>
      </c>
      <c r="R3098" t="str">
        <f t="shared" si="193"/>
        <v>food trucks</v>
      </c>
      <c r="S3098" s="12">
        <f t="shared" si="194"/>
        <v>41863.734895833331</v>
      </c>
      <c r="T3098" s="12">
        <f t="shared" si="195"/>
        <v>41894.734895833331</v>
      </c>
    </row>
    <row r="3099" spans="1:20" ht="32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>E3099/D3099</f>
        <v>1.6250000000000001E-2</v>
      </c>
      <c r="P3099" s="7">
        <f>E3099/L3099</f>
        <v>13</v>
      </c>
      <c r="Q3099" t="str">
        <f t="shared" si="192"/>
        <v>technology</v>
      </c>
      <c r="R3099" t="str">
        <f t="shared" si="193"/>
        <v>wearables</v>
      </c>
      <c r="S3099" s="12">
        <f t="shared" si="194"/>
        <v>41817.866435185184</v>
      </c>
      <c r="T3099" s="12">
        <f t="shared" si="195"/>
        <v>41847.643750000003</v>
      </c>
    </row>
    <row r="3100" spans="1:20" ht="48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>E3100/D3100</f>
        <v>1.6199999999999999E-2</v>
      </c>
      <c r="P3100" s="7">
        <f>E3100/L3100</f>
        <v>16.2</v>
      </c>
      <c r="Q3100" t="str">
        <f t="shared" si="192"/>
        <v>games</v>
      </c>
      <c r="R3100" t="str">
        <f t="shared" si="193"/>
        <v>video games</v>
      </c>
      <c r="S3100" s="12">
        <f t="shared" si="194"/>
        <v>42479.22210648148</v>
      </c>
      <c r="T3100" s="12">
        <f t="shared" si="195"/>
        <v>42539.22210648148</v>
      </c>
    </row>
    <row r="3101" spans="1:20" ht="48" x14ac:dyDescent="0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>E3101/D3101</f>
        <v>1.6E-2</v>
      </c>
      <c r="P3101" s="7">
        <f>E3101/L3101</f>
        <v>2</v>
      </c>
      <c r="Q3101" t="str">
        <f t="shared" si="192"/>
        <v>technology</v>
      </c>
      <c r="R3101" t="str">
        <f t="shared" si="193"/>
        <v>gadgets</v>
      </c>
      <c r="S3101" s="12">
        <f t="shared" si="194"/>
        <v>41864.04886574074</v>
      </c>
      <c r="T3101" s="12">
        <f t="shared" si="195"/>
        <v>41884.04886574074</v>
      </c>
    </row>
    <row r="3102" spans="1:20" ht="48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>E3102/D3102</f>
        <v>1.6E-2</v>
      </c>
      <c r="P3102" s="7">
        <f>E3102/L3102</f>
        <v>5.333333333333333</v>
      </c>
      <c r="Q3102" t="str">
        <f t="shared" si="192"/>
        <v>games</v>
      </c>
      <c r="R3102" t="str">
        <f t="shared" si="193"/>
        <v>video games</v>
      </c>
      <c r="S3102" s="12">
        <f t="shared" si="194"/>
        <v>40619.097210648149</v>
      </c>
      <c r="T3102" s="12">
        <f t="shared" si="195"/>
        <v>40657.290972222225</v>
      </c>
    </row>
    <row r="3103" spans="1:20" ht="16" x14ac:dyDescent="0.2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>E3103/D3103</f>
        <v>1.6E-2</v>
      </c>
      <c r="P3103" s="7">
        <f>E3103/L3103</f>
        <v>13.333333333333334</v>
      </c>
      <c r="Q3103" t="str">
        <f t="shared" si="192"/>
        <v>theater</v>
      </c>
      <c r="R3103" t="str">
        <f t="shared" si="193"/>
        <v>plays</v>
      </c>
      <c r="S3103" s="12">
        <f t="shared" si="194"/>
        <v>42172.613506944443</v>
      </c>
      <c r="T3103" s="12">
        <f t="shared" si="195"/>
        <v>42202.554166666669</v>
      </c>
    </row>
    <row r="3104" spans="1:20" ht="48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>E3104/D3104</f>
        <v>1.5384615384615385E-2</v>
      </c>
      <c r="P3104" s="7">
        <f>E3104/L3104</f>
        <v>10</v>
      </c>
      <c r="Q3104" t="str">
        <f t="shared" si="192"/>
        <v>journalism</v>
      </c>
      <c r="R3104" t="str">
        <f t="shared" si="193"/>
        <v>audio</v>
      </c>
      <c r="S3104" s="12">
        <f t="shared" si="194"/>
        <v>41851.696157407408</v>
      </c>
      <c r="T3104" s="12">
        <f t="shared" si="195"/>
        <v>41894.416666666664</v>
      </c>
    </row>
    <row r="3105" spans="1:20" ht="48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>E3105/D3105</f>
        <v>1.5100000000000001E-2</v>
      </c>
      <c r="P3105" s="7">
        <f>E3105/L3105</f>
        <v>50.333333333333336</v>
      </c>
      <c r="Q3105" t="str">
        <f t="shared" si="192"/>
        <v>food</v>
      </c>
      <c r="R3105" t="str">
        <f t="shared" si="193"/>
        <v>food trucks</v>
      </c>
      <c r="S3105" s="12">
        <f t="shared" si="194"/>
        <v>41918.628240740742</v>
      </c>
      <c r="T3105" s="12">
        <f t="shared" si="195"/>
        <v>41978.669907407413</v>
      </c>
    </row>
    <row r="3106" spans="1:20" ht="48" x14ac:dyDescent="0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>E3106/D3106</f>
        <v>1.4999999999999999E-2</v>
      </c>
      <c r="P3106" s="7">
        <f>E3106/L3106</f>
        <v>15</v>
      </c>
      <c r="Q3106" t="str">
        <f t="shared" si="192"/>
        <v>technology</v>
      </c>
      <c r="R3106" t="str">
        <f t="shared" si="193"/>
        <v>web</v>
      </c>
      <c r="S3106" s="12">
        <f t="shared" si="194"/>
        <v>42577.607361111113</v>
      </c>
      <c r="T3106" s="12">
        <f t="shared" si="195"/>
        <v>42607.607361111113</v>
      </c>
    </row>
    <row r="3107" spans="1:20" ht="48" x14ac:dyDescent="0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>E3107/D3107</f>
        <v>1.4999999999999999E-2</v>
      </c>
      <c r="P3107" s="7">
        <f>E3107/L3107</f>
        <v>11.25</v>
      </c>
      <c r="Q3107" t="str">
        <f t="shared" si="192"/>
        <v>theater</v>
      </c>
      <c r="R3107" t="str">
        <f t="shared" si="193"/>
        <v>plays</v>
      </c>
      <c r="S3107" s="12">
        <f t="shared" si="194"/>
        <v>42342.845555555556</v>
      </c>
      <c r="T3107" s="12">
        <f t="shared" si="195"/>
        <v>42372.845555555556</v>
      </c>
    </row>
    <row r="3108" spans="1:20" ht="48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>E3108/D3108</f>
        <v>1.4814814814814815E-2</v>
      </c>
      <c r="P3108" s="7">
        <f>E3108/L3108</f>
        <v>100</v>
      </c>
      <c r="Q3108" t="str">
        <f t="shared" si="192"/>
        <v>theater</v>
      </c>
      <c r="R3108" t="str">
        <f t="shared" si="193"/>
        <v>plays</v>
      </c>
      <c r="S3108" s="12">
        <f t="shared" si="194"/>
        <v>42067.947337962964</v>
      </c>
      <c r="T3108" s="12">
        <f t="shared" si="195"/>
        <v>42097.905671296292</v>
      </c>
    </row>
    <row r="3109" spans="1:20" ht="48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>E3109/D3109</f>
        <v>1.4749999999999999E-2</v>
      </c>
      <c r="P3109" s="7">
        <f>E3109/L3109</f>
        <v>13.111111111111111</v>
      </c>
      <c r="Q3109" t="str">
        <f t="shared" si="192"/>
        <v>theater</v>
      </c>
      <c r="R3109" t="str">
        <f t="shared" si="193"/>
        <v>plays</v>
      </c>
      <c r="S3109" s="12">
        <f t="shared" si="194"/>
        <v>41977.004976851851</v>
      </c>
      <c r="T3109" s="12">
        <f t="shared" si="195"/>
        <v>42008.976388888885</v>
      </c>
    </row>
    <row r="3110" spans="1:20" ht="64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>E3110/D3110</f>
        <v>1.4710000000000001E-2</v>
      </c>
      <c r="P3110" s="7">
        <f>E3110/L3110</f>
        <v>61.291666666666664</v>
      </c>
      <c r="Q3110" t="str">
        <f t="shared" si="192"/>
        <v>technology</v>
      </c>
      <c r="R3110" t="str">
        <f t="shared" si="193"/>
        <v>wearables</v>
      </c>
      <c r="S3110" s="12">
        <f t="shared" si="194"/>
        <v>42012.768298611118</v>
      </c>
      <c r="T3110" s="12">
        <f t="shared" si="195"/>
        <v>42042.768298611118</v>
      </c>
    </row>
    <row r="3111" spans="1:20" ht="48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>E3111/D3111</f>
        <v>1.4642857142857143E-2</v>
      </c>
      <c r="P3111" s="7">
        <f>E3111/L3111</f>
        <v>205</v>
      </c>
      <c r="Q3111" t="str">
        <f t="shared" si="192"/>
        <v>theater</v>
      </c>
      <c r="R3111" t="str">
        <f t="shared" si="193"/>
        <v>musical</v>
      </c>
      <c r="S3111" s="12">
        <f t="shared" si="194"/>
        <v>41831.722777777781</v>
      </c>
      <c r="T3111" s="12">
        <f t="shared" si="195"/>
        <v>41861.722777777781</v>
      </c>
    </row>
    <row r="3112" spans="1:20" ht="32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>E3112/D3112</f>
        <v>1.4583333333333334E-2</v>
      </c>
      <c r="P3112" s="7">
        <f>E3112/L3112</f>
        <v>35</v>
      </c>
      <c r="Q3112" t="str">
        <f t="shared" si="192"/>
        <v>technology</v>
      </c>
      <c r="R3112" t="str">
        <f t="shared" si="193"/>
        <v>web</v>
      </c>
      <c r="S3112" s="12">
        <f t="shared" si="194"/>
        <v>41968.852118055554</v>
      </c>
      <c r="T3112" s="12">
        <f t="shared" si="195"/>
        <v>41998.852118055554</v>
      </c>
    </row>
    <row r="3113" spans="1:20" ht="48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>E3113/D3113</f>
        <v>1.4545454545454545E-2</v>
      </c>
      <c r="P3113" s="7">
        <f>E3113/L3113</f>
        <v>20</v>
      </c>
      <c r="Q3113" t="str">
        <f t="shared" si="192"/>
        <v>music</v>
      </c>
      <c r="R3113" t="str">
        <f t="shared" si="193"/>
        <v>jazz</v>
      </c>
      <c r="S3113" s="12">
        <f t="shared" si="194"/>
        <v>41416.763171296298</v>
      </c>
      <c r="T3113" s="12">
        <f t="shared" si="195"/>
        <v>41455.831944444442</v>
      </c>
    </row>
    <row r="3114" spans="1:20" ht="48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>E3114/D3114</f>
        <v>1.4500000000000001E-2</v>
      </c>
      <c r="P3114" s="7">
        <f>E3114/L3114</f>
        <v>217.5</v>
      </c>
      <c r="Q3114" t="str">
        <f t="shared" si="192"/>
        <v>theater</v>
      </c>
      <c r="R3114" t="str">
        <f t="shared" si="193"/>
        <v>plays</v>
      </c>
      <c r="S3114" s="12">
        <f t="shared" si="194"/>
        <v>42543.788564814815</v>
      </c>
      <c r="T3114" s="12">
        <f t="shared" si="195"/>
        <v>42573.788564814815</v>
      </c>
    </row>
    <row r="3115" spans="1:20" ht="48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>E3115/D3115</f>
        <v>1.44E-2</v>
      </c>
      <c r="P3115" s="7">
        <f>E3115/L3115</f>
        <v>12</v>
      </c>
      <c r="Q3115" t="str">
        <f t="shared" si="192"/>
        <v>technology</v>
      </c>
      <c r="R3115" t="str">
        <f t="shared" si="193"/>
        <v>space exploration</v>
      </c>
      <c r="S3115" s="12">
        <f t="shared" si="194"/>
        <v>42200.261793981481</v>
      </c>
      <c r="T3115" s="12">
        <f t="shared" si="195"/>
        <v>42230.261793981481</v>
      </c>
    </row>
    <row r="3116" spans="1:20" ht="48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>E3116/D3116</f>
        <v>1.4321428571428572E-2</v>
      </c>
      <c r="P3116" s="7">
        <f>E3116/L3116</f>
        <v>501.25</v>
      </c>
      <c r="Q3116" t="str">
        <f t="shared" si="192"/>
        <v>food</v>
      </c>
      <c r="R3116" t="str">
        <f t="shared" si="193"/>
        <v>food trucks</v>
      </c>
      <c r="S3116" s="12">
        <f t="shared" si="194"/>
        <v>42734.879236111112</v>
      </c>
      <c r="T3116" s="12">
        <f t="shared" si="195"/>
        <v>42771.697222222225</v>
      </c>
    </row>
    <row r="3117" spans="1:20" ht="48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>E3117/D3117</f>
        <v>1.4285714285714285E-2</v>
      </c>
      <c r="P3117" s="7">
        <f>E3117/L3117</f>
        <v>25</v>
      </c>
      <c r="Q3117" t="str">
        <f t="shared" si="192"/>
        <v>music</v>
      </c>
      <c r="R3117" t="str">
        <f t="shared" si="193"/>
        <v>jazz</v>
      </c>
      <c r="S3117" s="12">
        <f t="shared" si="194"/>
        <v>42368.333668981482</v>
      </c>
      <c r="T3117" s="12">
        <f t="shared" si="195"/>
        <v>42398.333668981482</v>
      </c>
    </row>
    <row r="3118" spans="1:20" ht="48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>E3118/D3118</f>
        <v>1.4210526315789474E-2</v>
      </c>
      <c r="P3118" s="7">
        <f>E3118/L3118</f>
        <v>15</v>
      </c>
      <c r="Q3118" t="str">
        <f t="shared" si="192"/>
        <v>theater</v>
      </c>
      <c r="R3118" t="str">
        <f t="shared" si="193"/>
        <v>plays</v>
      </c>
      <c r="S3118" s="12">
        <f t="shared" si="194"/>
        <v>41787.681527777779</v>
      </c>
      <c r="T3118" s="12">
        <f t="shared" si="195"/>
        <v>41817.681527777779</v>
      </c>
    </row>
    <row r="3119" spans="1:20" ht="48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>E3119/D3119</f>
        <v>1.4200000000000001E-2</v>
      </c>
      <c r="P3119" s="7">
        <f>E3119/L3119</f>
        <v>31.555555555555557</v>
      </c>
      <c r="Q3119" t="str">
        <f t="shared" si="192"/>
        <v>games</v>
      </c>
      <c r="R3119" t="str">
        <f t="shared" si="193"/>
        <v>video games</v>
      </c>
      <c r="S3119" s="12">
        <f t="shared" si="194"/>
        <v>42191.023530092592</v>
      </c>
      <c r="T3119" s="12">
        <f t="shared" si="195"/>
        <v>42221.023530092592</v>
      </c>
    </row>
    <row r="3120" spans="1:20" ht="48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>E3120/D3120</f>
        <v>1.4166666666666666E-2</v>
      </c>
      <c r="P3120" s="7">
        <f>E3120/L3120</f>
        <v>42.5</v>
      </c>
      <c r="Q3120" t="str">
        <f t="shared" si="192"/>
        <v>publishing</v>
      </c>
      <c r="R3120" t="str">
        <f t="shared" si="193"/>
        <v>art books</v>
      </c>
      <c r="S3120" s="12">
        <f t="shared" si="194"/>
        <v>41652.742488425924</v>
      </c>
      <c r="T3120" s="12">
        <f t="shared" si="195"/>
        <v>41712.700821759259</v>
      </c>
    </row>
    <row r="3121" spans="1:20" ht="48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>E3121/D3121</f>
        <v>1.4133333333333333E-2</v>
      </c>
      <c r="P3121" s="7">
        <f>E3121/L3121</f>
        <v>53</v>
      </c>
      <c r="Q3121" t="str">
        <f t="shared" si="192"/>
        <v>journalism</v>
      </c>
      <c r="R3121" t="str">
        <f t="shared" si="193"/>
        <v>audio</v>
      </c>
      <c r="S3121" s="12">
        <f t="shared" si="194"/>
        <v>42598.053113425922</v>
      </c>
      <c r="T3121" s="12">
        <f t="shared" si="195"/>
        <v>42638.053113425922</v>
      </c>
    </row>
    <row r="3122" spans="1:20" ht="48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>E3122/D3122</f>
        <v>1.4E-2</v>
      </c>
      <c r="P3122" s="7">
        <f>E3122/L3122</f>
        <v>23.333333333333332</v>
      </c>
      <c r="Q3122" t="str">
        <f t="shared" si="192"/>
        <v>technology</v>
      </c>
      <c r="R3122" t="str">
        <f t="shared" si="193"/>
        <v>web</v>
      </c>
      <c r="S3122" s="12">
        <f t="shared" si="194"/>
        <v>41969.858090277776</v>
      </c>
      <c r="T3122" s="12">
        <f t="shared" si="195"/>
        <v>41999.858090277776</v>
      </c>
    </row>
    <row r="3123" spans="1:20" ht="48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>E3123/D3123</f>
        <v>1.3818181818181818E-2</v>
      </c>
      <c r="P3123" s="7">
        <f>E3123/L3123</f>
        <v>19</v>
      </c>
      <c r="Q3123" t="str">
        <f t="shared" si="192"/>
        <v>photography</v>
      </c>
      <c r="R3123" t="str">
        <f t="shared" si="193"/>
        <v>photobooks</v>
      </c>
      <c r="S3123" s="12">
        <f t="shared" si="194"/>
        <v>41913.94840277778</v>
      </c>
      <c r="T3123" s="12">
        <f t="shared" si="195"/>
        <v>41943.94840277778</v>
      </c>
    </row>
    <row r="3124" spans="1:20" ht="32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>E3124/D3124</f>
        <v>1.38E-2</v>
      </c>
      <c r="P3124" s="7">
        <f>E3124/L3124</f>
        <v>76.666666666666671</v>
      </c>
      <c r="Q3124" t="str">
        <f t="shared" si="192"/>
        <v>technology</v>
      </c>
      <c r="R3124" t="str">
        <f t="shared" si="193"/>
        <v>web</v>
      </c>
      <c r="S3124" s="12">
        <f t="shared" si="194"/>
        <v>42489.772326388891</v>
      </c>
      <c r="T3124" s="12">
        <f t="shared" si="195"/>
        <v>42518.772326388891</v>
      </c>
    </row>
    <row r="3125" spans="1:20" ht="48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>E3125/D3125</f>
        <v>1.3673469387755101E-2</v>
      </c>
      <c r="P3125" s="7">
        <f>E3125/L3125</f>
        <v>67</v>
      </c>
      <c r="Q3125" t="str">
        <f t="shared" si="192"/>
        <v>film &amp; video</v>
      </c>
      <c r="R3125" t="str">
        <f t="shared" si="193"/>
        <v>animation</v>
      </c>
      <c r="S3125" s="12">
        <f t="shared" si="194"/>
        <v>40949.98364583333</v>
      </c>
      <c r="T3125" s="12">
        <f t="shared" si="195"/>
        <v>41009.941979166666</v>
      </c>
    </row>
    <row r="3126" spans="1:20" ht="48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>E3126/D3126</f>
        <v>1.3668E-2</v>
      </c>
      <c r="P3126" s="7">
        <f>E3126/L3126</f>
        <v>100.5</v>
      </c>
      <c r="Q3126" t="str">
        <f t="shared" si="192"/>
        <v>technology</v>
      </c>
      <c r="R3126" t="str">
        <f t="shared" si="193"/>
        <v>wearables</v>
      </c>
      <c r="S3126" s="12">
        <f t="shared" si="194"/>
        <v>42569.50409722222</v>
      </c>
      <c r="T3126" s="12">
        <f t="shared" si="195"/>
        <v>42599.50409722222</v>
      </c>
    </row>
    <row r="3127" spans="1:20" ht="48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>E3127/D3127</f>
        <v>1.3666666666666667E-2</v>
      </c>
      <c r="P3127" s="7">
        <f>E3127/L3127</f>
        <v>68.333333333333329</v>
      </c>
      <c r="Q3127" t="str">
        <f t="shared" si="192"/>
        <v>film &amp; video</v>
      </c>
      <c r="R3127" t="str">
        <f t="shared" si="193"/>
        <v>animation</v>
      </c>
      <c r="S3127" s="12">
        <f t="shared" si="194"/>
        <v>42738.615289351852</v>
      </c>
      <c r="T3127" s="12">
        <f t="shared" si="195"/>
        <v>42768.615289351852</v>
      </c>
    </row>
    <row r="3128" spans="1:20" ht="48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>E3128/D3128</f>
        <v>1.3650000000000001E-2</v>
      </c>
      <c r="P3128" s="7">
        <f>E3128/L3128</f>
        <v>39</v>
      </c>
      <c r="Q3128" t="str">
        <f t="shared" si="192"/>
        <v>technology</v>
      </c>
      <c r="R3128" t="str">
        <f t="shared" si="193"/>
        <v>wearables</v>
      </c>
      <c r="S3128" s="12">
        <f t="shared" si="194"/>
        <v>42361.043703703705</v>
      </c>
      <c r="T3128" s="12">
        <f t="shared" si="195"/>
        <v>42421.043703703705</v>
      </c>
    </row>
    <row r="3129" spans="1:20" ht="48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>E3129/D3129</f>
        <v>1.34E-2</v>
      </c>
      <c r="P3129" s="7">
        <f>E3129/L3129</f>
        <v>47.857142857142854</v>
      </c>
      <c r="Q3129" t="str">
        <f t="shared" si="192"/>
        <v>technology</v>
      </c>
      <c r="R3129" t="str">
        <f t="shared" si="193"/>
        <v>web</v>
      </c>
      <c r="S3129" s="12">
        <f t="shared" si="194"/>
        <v>42425.970092592594</v>
      </c>
      <c r="T3129" s="12">
        <f t="shared" si="195"/>
        <v>42485.928425925929</v>
      </c>
    </row>
    <row r="3130" spans="1:20" ht="32" x14ac:dyDescent="0.2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>E3130/D3130</f>
        <v>1.3333333333333334E-2</v>
      </c>
      <c r="P3130" s="7">
        <f>E3130/L3130</f>
        <v>10</v>
      </c>
      <c r="Q3130" t="str">
        <f t="shared" si="192"/>
        <v>games</v>
      </c>
      <c r="R3130" t="str">
        <f t="shared" si="193"/>
        <v>video games</v>
      </c>
      <c r="S3130" s="12">
        <f t="shared" si="194"/>
        <v>40802.964594907404</v>
      </c>
      <c r="T3130" s="12">
        <f t="shared" si="195"/>
        <v>40832.964594907404</v>
      </c>
    </row>
    <row r="3131" spans="1:20" ht="48" x14ac:dyDescent="0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>E3131/D3131</f>
        <v>1.3333333333333334E-2</v>
      </c>
      <c r="P3131" s="7">
        <f>E3131/L3131</f>
        <v>20</v>
      </c>
      <c r="Q3131" t="str">
        <f t="shared" si="192"/>
        <v>photography</v>
      </c>
      <c r="R3131" t="str">
        <f t="shared" si="193"/>
        <v>photobooks</v>
      </c>
      <c r="S3131" s="12">
        <f t="shared" si="194"/>
        <v>41940.89166666667</v>
      </c>
      <c r="T3131" s="12">
        <f t="shared" si="195"/>
        <v>41970.933333333334</v>
      </c>
    </row>
    <row r="3132" spans="1:20" ht="48" x14ac:dyDescent="0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>E3132/D3132</f>
        <v>1.3333333333333334E-2</v>
      </c>
      <c r="P3132" s="7">
        <f>E3132/L3132</f>
        <v>20</v>
      </c>
      <c r="Q3132" t="str">
        <f t="shared" si="192"/>
        <v>theater</v>
      </c>
      <c r="R3132" t="str">
        <f t="shared" si="193"/>
        <v>plays</v>
      </c>
      <c r="S3132" s="12">
        <f t="shared" si="194"/>
        <v>41872.807696759257</v>
      </c>
      <c r="T3132" s="12">
        <f t="shared" si="195"/>
        <v>41932.807696759257</v>
      </c>
    </row>
    <row r="3133" spans="1:20" ht="48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>E3133/D3133</f>
        <v>1.3299999999999999E-2</v>
      </c>
      <c r="P3133" s="7">
        <f>E3133/L3133</f>
        <v>16.625</v>
      </c>
      <c r="Q3133" t="str">
        <f t="shared" si="192"/>
        <v>film &amp; video</v>
      </c>
      <c r="R3133" t="str">
        <f t="shared" si="193"/>
        <v>animation</v>
      </c>
      <c r="S3133" s="12">
        <f t="shared" si="194"/>
        <v>42400.711967592593</v>
      </c>
      <c r="T3133" s="12">
        <f t="shared" si="195"/>
        <v>42430.711967592593</v>
      </c>
    </row>
    <row r="3134" spans="1:20" ht="32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>E3134/D3134</f>
        <v>1.3270833333333334E-2</v>
      </c>
      <c r="P3134" s="7">
        <f>E3134/L3134</f>
        <v>24.5</v>
      </c>
      <c r="Q3134" t="str">
        <f t="shared" si="192"/>
        <v>technology</v>
      </c>
      <c r="R3134" t="str">
        <f t="shared" si="193"/>
        <v>gadgets</v>
      </c>
      <c r="S3134" s="12">
        <f t="shared" si="194"/>
        <v>41890.511319444442</v>
      </c>
      <c r="T3134" s="12">
        <f t="shared" si="195"/>
        <v>41920.511319444442</v>
      </c>
    </row>
    <row r="3135" spans="1:20" ht="48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>E3135/D3135</f>
        <v>1.325E-2</v>
      </c>
      <c r="P3135" s="7">
        <f>E3135/L3135</f>
        <v>26.5</v>
      </c>
      <c r="Q3135" t="str">
        <f t="shared" si="192"/>
        <v>technology</v>
      </c>
      <c r="R3135" t="str">
        <f t="shared" si="193"/>
        <v>wearables</v>
      </c>
      <c r="S3135" s="12">
        <f t="shared" si="194"/>
        <v>41836.847615740742</v>
      </c>
      <c r="T3135" s="12">
        <f t="shared" si="195"/>
        <v>41866.847615740742</v>
      </c>
    </row>
    <row r="3136" spans="1:20" ht="48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>E3136/D3136</f>
        <v>1.3028138528138528E-2</v>
      </c>
      <c r="P3136" s="7">
        <f>E3136/L3136</f>
        <v>859.85714285714289</v>
      </c>
      <c r="Q3136" t="str">
        <f t="shared" si="192"/>
        <v>technology</v>
      </c>
      <c r="R3136" t="str">
        <f t="shared" si="193"/>
        <v>wearables</v>
      </c>
      <c r="S3136" s="12">
        <f t="shared" si="194"/>
        <v>42697.74927083333</v>
      </c>
      <c r="T3136" s="12">
        <f t="shared" si="195"/>
        <v>42727.74927083333</v>
      </c>
    </row>
    <row r="3137" spans="1:20" ht="48" x14ac:dyDescent="0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>E3137/D3137</f>
        <v>1.2999999999999999E-2</v>
      </c>
      <c r="P3137" s="7">
        <f>E3137/L3137</f>
        <v>32.5</v>
      </c>
      <c r="Q3137" t="str">
        <f t="shared" si="192"/>
        <v>music</v>
      </c>
      <c r="R3137" t="str">
        <f t="shared" si="193"/>
        <v>jazz</v>
      </c>
      <c r="S3137" s="12">
        <f t="shared" si="194"/>
        <v>40505.232916666668</v>
      </c>
      <c r="T3137" s="12">
        <f t="shared" si="195"/>
        <v>40535.232916666668</v>
      </c>
    </row>
    <row r="3138" spans="1:20" ht="32" x14ac:dyDescent="0.2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>E3138/D3138</f>
        <v>1.2999999999999999E-2</v>
      </c>
      <c r="P3138" s="7">
        <f>E3138/L3138</f>
        <v>8.125</v>
      </c>
      <c r="Q3138" t="str">
        <f t="shared" si="192"/>
        <v>technology</v>
      </c>
      <c r="R3138" t="str">
        <f t="shared" si="193"/>
        <v>wearables</v>
      </c>
      <c r="S3138" s="12">
        <f t="shared" si="194"/>
        <v>41941.10297453704</v>
      </c>
      <c r="T3138" s="12">
        <f t="shared" si="195"/>
        <v>41971.144641203704</v>
      </c>
    </row>
    <row r="3139" spans="1:20" ht="48" x14ac:dyDescent="0.2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>E3139/D3139</f>
        <v>1.2999999999999999E-2</v>
      </c>
      <c r="P3139" s="7">
        <f>E3139/L3139</f>
        <v>13</v>
      </c>
      <c r="Q3139" t="str">
        <f t="shared" ref="Q3139:Q3202" si="196">LEFT(N3139, SEARCH("/",N3139)-1)</f>
        <v>theater</v>
      </c>
      <c r="R3139" t="str">
        <f t="shared" ref="R3139:R3202" si="197">RIGHT(N3139,LEN(N3139)-SEARCH("/",N3139,1))</f>
        <v>plays</v>
      </c>
      <c r="S3139" s="12">
        <f t="shared" ref="S3139:S3202" si="198">(((J3139/60)/60)/24)+DATE(1970,1,1)</f>
        <v>42021.301192129627</v>
      </c>
      <c r="T3139" s="12">
        <f t="shared" ref="T3139:T3202" si="199">(((I3139/60)/60)/24)+DATE(1970,1,1)</f>
        <v>42051.301192129627</v>
      </c>
    </row>
    <row r="3140" spans="1:20" ht="48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>E3140/D3140</f>
        <v>1.2933333333333333E-2</v>
      </c>
      <c r="P3140" s="7">
        <f>E3140/L3140</f>
        <v>19.399999999999999</v>
      </c>
      <c r="Q3140" t="str">
        <f t="shared" si="196"/>
        <v>technology</v>
      </c>
      <c r="R3140" t="str">
        <f t="shared" si="197"/>
        <v>wearables</v>
      </c>
      <c r="S3140" s="12">
        <f t="shared" si="198"/>
        <v>42409.040231481486</v>
      </c>
      <c r="T3140" s="12">
        <f t="shared" si="199"/>
        <v>42423.040231481486</v>
      </c>
    </row>
    <row r="3141" spans="1:20" ht="32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>E3141/D3141</f>
        <v>1.2857142857142857E-2</v>
      </c>
      <c r="P3141" s="7">
        <f>E3141/L3141</f>
        <v>9</v>
      </c>
      <c r="Q3141" t="str">
        <f t="shared" si="196"/>
        <v>music</v>
      </c>
      <c r="R3141" t="str">
        <f t="shared" si="197"/>
        <v>jazz</v>
      </c>
      <c r="S3141" s="12">
        <f t="shared" si="198"/>
        <v>41184.167129629634</v>
      </c>
      <c r="T3141" s="12">
        <f t="shared" si="199"/>
        <v>41224.208796296298</v>
      </c>
    </row>
    <row r="3142" spans="1:20" ht="48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>E3142/D3142</f>
        <v>1.2513513513513513E-2</v>
      </c>
      <c r="P3142" s="7">
        <f>E3142/L3142</f>
        <v>57.875</v>
      </c>
      <c r="Q3142" t="str">
        <f t="shared" si="196"/>
        <v>technology</v>
      </c>
      <c r="R3142" t="str">
        <f t="shared" si="197"/>
        <v>web</v>
      </c>
      <c r="S3142" s="12">
        <f t="shared" si="198"/>
        <v>41989.853692129633</v>
      </c>
      <c r="T3142" s="12">
        <f t="shared" si="199"/>
        <v>42019.811805555553</v>
      </c>
    </row>
    <row r="3143" spans="1:20" ht="48" x14ac:dyDescent="0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>E3143/D3143</f>
        <v>1.2500000000000001E-2</v>
      </c>
      <c r="P3143" s="7">
        <f>E3143/L3143</f>
        <v>12.5</v>
      </c>
      <c r="Q3143" t="str">
        <f t="shared" si="196"/>
        <v>theater</v>
      </c>
      <c r="R3143" t="str">
        <f t="shared" si="197"/>
        <v>musical</v>
      </c>
      <c r="S3143" s="12">
        <f t="shared" si="198"/>
        <v>41861.767094907409</v>
      </c>
      <c r="T3143" s="12">
        <f t="shared" si="199"/>
        <v>41882.767094907409</v>
      </c>
    </row>
    <row r="3144" spans="1:20" ht="48" x14ac:dyDescent="0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>E3144/D3144</f>
        <v>1.2500000000000001E-2</v>
      </c>
      <c r="P3144" s="7">
        <f>E3144/L3144</f>
        <v>62.5</v>
      </c>
      <c r="Q3144" t="str">
        <f t="shared" si="196"/>
        <v>theater</v>
      </c>
      <c r="R3144" t="str">
        <f t="shared" si="197"/>
        <v>plays</v>
      </c>
      <c r="S3144" s="12">
        <f t="shared" si="198"/>
        <v>41843.775011574071</v>
      </c>
      <c r="T3144" s="12">
        <f t="shared" si="199"/>
        <v>41863.775011574071</v>
      </c>
    </row>
    <row r="3145" spans="1:20" ht="48" x14ac:dyDescent="0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>E3145/D3145</f>
        <v>1.2500000000000001E-2</v>
      </c>
      <c r="P3145" s="7">
        <f>E3145/L3145</f>
        <v>10</v>
      </c>
      <c r="Q3145" t="str">
        <f t="shared" si="196"/>
        <v>theater</v>
      </c>
      <c r="R3145" t="str">
        <f t="shared" si="197"/>
        <v>plays</v>
      </c>
      <c r="S3145" s="12">
        <f t="shared" si="198"/>
        <v>42217.670104166667</v>
      </c>
      <c r="T3145" s="12">
        <f t="shared" si="199"/>
        <v>42247.670104166667</v>
      </c>
    </row>
    <row r="3146" spans="1:20" ht="32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>E3146/D3146</f>
        <v>1.24E-2</v>
      </c>
      <c r="P3146" s="7">
        <f>E3146/L3146</f>
        <v>34.444444444444443</v>
      </c>
      <c r="Q3146" t="str">
        <f t="shared" si="196"/>
        <v>food</v>
      </c>
      <c r="R3146" t="str">
        <f t="shared" si="197"/>
        <v>food trucks</v>
      </c>
      <c r="S3146" s="12">
        <f t="shared" si="198"/>
        <v>41909.892453703702</v>
      </c>
      <c r="T3146" s="12">
        <f t="shared" si="199"/>
        <v>41939.892453703702</v>
      </c>
    </row>
    <row r="3147" spans="1:20" ht="48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>E3147/D3147</f>
        <v>1.2222222222222223E-2</v>
      </c>
      <c r="P3147" s="7">
        <f>E3147/L3147</f>
        <v>27.5</v>
      </c>
      <c r="Q3147" t="str">
        <f t="shared" si="196"/>
        <v>publishing</v>
      </c>
      <c r="R3147" t="str">
        <f t="shared" si="197"/>
        <v>translations</v>
      </c>
      <c r="S3147" s="12">
        <f t="shared" si="198"/>
        <v>42232.15016203704</v>
      </c>
      <c r="T3147" s="12">
        <f t="shared" si="199"/>
        <v>42262.465972222228</v>
      </c>
    </row>
    <row r="3148" spans="1:20" ht="48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>E3148/D3148</f>
        <v>1.2123076923076924E-2</v>
      </c>
      <c r="P3148" s="7">
        <f>E3148/L3148</f>
        <v>112.57142857142857</v>
      </c>
      <c r="Q3148" t="str">
        <f t="shared" si="196"/>
        <v>technology</v>
      </c>
      <c r="R3148" t="str">
        <f t="shared" si="197"/>
        <v>web</v>
      </c>
      <c r="S3148" s="12">
        <f t="shared" si="198"/>
        <v>42191.70175925926</v>
      </c>
      <c r="T3148" s="12">
        <f t="shared" si="199"/>
        <v>42221.70175925926</v>
      </c>
    </row>
    <row r="3149" spans="1:20" ht="48" x14ac:dyDescent="0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>E3149/D3149</f>
        <v>1.2E-2</v>
      </c>
      <c r="P3149" s="7">
        <f>E3149/L3149</f>
        <v>3</v>
      </c>
      <c r="Q3149" t="str">
        <f t="shared" si="196"/>
        <v>technology</v>
      </c>
      <c r="R3149" t="str">
        <f t="shared" si="197"/>
        <v>web</v>
      </c>
      <c r="S3149" s="12">
        <f t="shared" si="198"/>
        <v>42525.656944444447</v>
      </c>
      <c r="T3149" s="12">
        <f t="shared" si="199"/>
        <v>42555.656944444447</v>
      </c>
    </row>
    <row r="3150" spans="1:20" ht="48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>E3150/D3150</f>
        <v>1.2E-2</v>
      </c>
      <c r="P3150" s="7">
        <f>E3150/L3150</f>
        <v>4</v>
      </c>
      <c r="Q3150" t="str">
        <f t="shared" si="196"/>
        <v>technology</v>
      </c>
      <c r="R3150" t="str">
        <f t="shared" si="197"/>
        <v>gadgets</v>
      </c>
      <c r="S3150" s="12">
        <f t="shared" si="198"/>
        <v>42037.789895833332</v>
      </c>
      <c r="T3150" s="12">
        <f t="shared" si="199"/>
        <v>42067.789895833332</v>
      </c>
    </row>
    <row r="3151" spans="1:20" ht="48" x14ac:dyDescent="0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>E3151/D3151</f>
        <v>1.2E-2</v>
      </c>
      <c r="P3151" s="7">
        <f>E3151/L3151</f>
        <v>20</v>
      </c>
      <c r="Q3151" t="str">
        <f t="shared" si="196"/>
        <v>theater</v>
      </c>
      <c r="R3151" t="str">
        <f t="shared" si="197"/>
        <v>plays</v>
      </c>
      <c r="S3151" s="12">
        <f t="shared" si="198"/>
        <v>42295.891828703709</v>
      </c>
      <c r="T3151" s="12">
        <f t="shared" si="199"/>
        <v>42325.933495370366</v>
      </c>
    </row>
    <row r="3152" spans="1:20" ht="48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>E3152/D3152</f>
        <v>1.192E-2</v>
      </c>
      <c r="P3152" s="7">
        <f>E3152/L3152</f>
        <v>49.666666666666664</v>
      </c>
      <c r="Q3152" t="str">
        <f t="shared" si="196"/>
        <v>technology</v>
      </c>
      <c r="R3152" t="str">
        <f t="shared" si="197"/>
        <v>wearables</v>
      </c>
      <c r="S3152" s="12">
        <f t="shared" si="198"/>
        <v>42637.016736111109</v>
      </c>
      <c r="T3152" s="12">
        <f t="shared" si="199"/>
        <v>42669.165972222225</v>
      </c>
    </row>
    <row r="3153" spans="1:20" ht="48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>E3153/D3153</f>
        <v>1.1831900000000001E-2</v>
      </c>
      <c r="P3153" s="7">
        <f>E3153/L3153</f>
        <v>56.342380952380957</v>
      </c>
      <c r="Q3153" t="str">
        <f t="shared" si="196"/>
        <v>theater</v>
      </c>
      <c r="R3153" t="str">
        <f t="shared" si="197"/>
        <v>spaces</v>
      </c>
      <c r="S3153" s="12">
        <f t="shared" si="198"/>
        <v>42255.619351851856</v>
      </c>
      <c r="T3153" s="12">
        <f t="shared" si="199"/>
        <v>42292.916666666672</v>
      </c>
    </row>
    <row r="3154" spans="1:20" ht="48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>E3154/D3154</f>
        <v>1.15E-2</v>
      </c>
      <c r="P3154" s="7">
        <f>E3154/L3154</f>
        <v>57.5</v>
      </c>
      <c r="Q3154" t="str">
        <f t="shared" si="196"/>
        <v>film &amp; video</v>
      </c>
      <c r="R3154" t="str">
        <f t="shared" si="197"/>
        <v>animation</v>
      </c>
      <c r="S3154" s="12">
        <f t="shared" si="198"/>
        <v>40956.553530092591</v>
      </c>
      <c r="T3154" s="12">
        <f t="shared" si="199"/>
        <v>40986.511863425927</v>
      </c>
    </row>
    <row r="3155" spans="1:20" ht="48" x14ac:dyDescent="0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>E3155/D3155</f>
        <v>1.1428571428571429E-2</v>
      </c>
      <c r="P3155" s="7">
        <f>E3155/L3155</f>
        <v>20</v>
      </c>
      <c r="Q3155" t="str">
        <f t="shared" si="196"/>
        <v>music</v>
      </c>
      <c r="R3155" t="str">
        <f t="shared" si="197"/>
        <v>jazz</v>
      </c>
      <c r="S3155" s="12">
        <f t="shared" si="198"/>
        <v>41551.798113425924</v>
      </c>
      <c r="T3155" s="12">
        <f t="shared" si="199"/>
        <v>41581.839780092596</v>
      </c>
    </row>
    <row r="3156" spans="1:20" ht="48" x14ac:dyDescent="0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>E3156/D3156</f>
        <v>1.1428571428571429E-2</v>
      </c>
      <c r="P3156" s="7">
        <f>E3156/L3156</f>
        <v>200</v>
      </c>
      <c r="Q3156" t="str">
        <f t="shared" si="196"/>
        <v>food</v>
      </c>
      <c r="R3156" t="str">
        <f t="shared" si="197"/>
        <v>food trucks</v>
      </c>
      <c r="S3156" s="12">
        <f t="shared" si="198"/>
        <v>41820.914641203701</v>
      </c>
      <c r="T3156" s="12">
        <f t="shared" si="199"/>
        <v>41860.914641203701</v>
      </c>
    </row>
    <row r="3157" spans="1:20" ht="48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>E3157/D3157</f>
        <v>1.1299999999999999E-2</v>
      </c>
      <c r="P3157" s="7">
        <f>E3157/L3157</f>
        <v>102.72727272727273</v>
      </c>
      <c r="Q3157" t="str">
        <f t="shared" si="196"/>
        <v>technology</v>
      </c>
      <c r="R3157" t="str">
        <f t="shared" si="197"/>
        <v>wearables</v>
      </c>
      <c r="S3157" s="12">
        <f t="shared" si="198"/>
        <v>41974.791990740734</v>
      </c>
      <c r="T3157" s="12">
        <f t="shared" si="199"/>
        <v>42019.791990740734</v>
      </c>
    </row>
    <row r="3158" spans="1:20" ht="48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>E3158/D3158</f>
        <v>1.1266666666666666E-2</v>
      </c>
      <c r="P3158" s="7">
        <f>E3158/L3158</f>
        <v>184.36363636363637</v>
      </c>
      <c r="Q3158" t="str">
        <f t="shared" si="196"/>
        <v>technology</v>
      </c>
      <c r="R3158" t="str">
        <f t="shared" si="197"/>
        <v>wearables</v>
      </c>
      <c r="S3158" s="12">
        <f t="shared" si="198"/>
        <v>42604.669675925921</v>
      </c>
      <c r="T3158" s="12">
        <f t="shared" si="199"/>
        <v>42664.669675925921</v>
      </c>
    </row>
    <row r="3159" spans="1:20" ht="48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>E3159/D3159</f>
        <v>1.125E-2</v>
      </c>
      <c r="P3159" s="7">
        <f>E3159/L3159</f>
        <v>11.25</v>
      </c>
      <c r="Q3159" t="str">
        <f t="shared" si="196"/>
        <v>publishing</v>
      </c>
      <c r="R3159" t="str">
        <f t="shared" si="197"/>
        <v>children's books</v>
      </c>
      <c r="S3159" s="12">
        <f t="shared" si="198"/>
        <v>41030.292025462964</v>
      </c>
      <c r="T3159" s="12">
        <f t="shared" si="199"/>
        <v>41059.791666666664</v>
      </c>
    </row>
    <row r="3160" spans="1:20" ht="48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>E3160/D3160</f>
        <v>1.1222222222222222E-2</v>
      </c>
      <c r="P3160" s="7">
        <f>E3160/L3160</f>
        <v>673.33333333333337</v>
      </c>
      <c r="Q3160" t="str">
        <f t="shared" si="196"/>
        <v>publishing</v>
      </c>
      <c r="R3160" t="str">
        <f t="shared" si="197"/>
        <v>translations</v>
      </c>
      <c r="S3160" s="12">
        <f t="shared" si="198"/>
        <v>42198.765844907408</v>
      </c>
      <c r="T3160" s="12">
        <f t="shared" si="199"/>
        <v>42258.765844907408</v>
      </c>
    </row>
    <row r="3161" spans="1:20" ht="48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>E3161/D3161</f>
        <v>1.116E-2</v>
      </c>
      <c r="P3161" s="7">
        <f>E3161/L3161</f>
        <v>46.5</v>
      </c>
      <c r="Q3161" t="str">
        <f t="shared" si="196"/>
        <v>film &amp; video</v>
      </c>
      <c r="R3161" t="str">
        <f t="shared" si="197"/>
        <v>drama</v>
      </c>
      <c r="S3161" s="12">
        <f t="shared" si="198"/>
        <v>41887.383356481485</v>
      </c>
      <c r="T3161" s="12">
        <f t="shared" si="199"/>
        <v>41917.383356481485</v>
      </c>
    </row>
    <row r="3162" spans="1:20" ht="48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>E3162/D3162</f>
        <v>1.1111111111111112E-2</v>
      </c>
      <c r="P3162" s="7">
        <f>E3162/L3162</f>
        <v>50</v>
      </c>
      <c r="Q3162" t="str">
        <f t="shared" si="196"/>
        <v>theater</v>
      </c>
      <c r="R3162" t="str">
        <f t="shared" si="197"/>
        <v>plays</v>
      </c>
      <c r="S3162" s="12">
        <f t="shared" si="198"/>
        <v>42570.850381944445</v>
      </c>
      <c r="T3162" s="12">
        <f t="shared" si="199"/>
        <v>42615.850381944445</v>
      </c>
    </row>
    <row r="3163" spans="1:20" ht="32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>E3163/D3163</f>
        <v>1.0999999999999999E-2</v>
      </c>
      <c r="P3163" s="7">
        <f>E3163/L3163</f>
        <v>55</v>
      </c>
      <c r="Q3163" t="str">
        <f t="shared" si="196"/>
        <v>publishing</v>
      </c>
      <c r="R3163" t="str">
        <f t="shared" si="197"/>
        <v>children's books</v>
      </c>
      <c r="S3163" s="12">
        <f t="shared" si="198"/>
        <v>42068.799039351856</v>
      </c>
      <c r="T3163" s="12">
        <f t="shared" si="199"/>
        <v>42098.757372685184</v>
      </c>
    </row>
    <row r="3164" spans="1:20" ht="32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>E3164/D3164</f>
        <v>1.0771428571428571E-2</v>
      </c>
      <c r="P3164" s="7">
        <f>E3164/L3164</f>
        <v>41.888888888888886</v>
      </c>
      <c r="Q3164" t="str">
        <f t="shared" si="196"/>
        <v>technology</v>
      </c>
      <c r="R3164" t="str">
        <f t="shared" si="197"/>
        <v>wearables</v>
      </c>
      <c r="S3164" s="12">
        <f t="shared" si="198"/>
        <v>42625.635636574079</v>
      </c>
      <c r="T3164" s="12">
        <f t="shared" si="199"/>
        <v>42660.635636574079</v>
      </c>
    </row>
    <row r="3165" spans="1:20" ht="48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>E3165/D3165</f>
        <v>1.0749999999999999E-2</v>
      </c>
      <c r="P3165" s="7">
        <f>E3165/L3165</f>
        <v>35.833333333333336</v>
      </c>
      <c r="Q3165" t="str">
        <f t="shared" si="196"/>
        <v>film &amp; video</v>
      </c>
      <c r="R3165" t="str">
        <f t="shared" si="197"/>
        <v>animation</v>
      </c>
      <c r="S3165" s="12">
        <f t="shared" si="198"/>
        <v>41863.260381944441</v>
      </c>
      <c r="T3165" s="12">
        <f t="shared" si="199"/>
        <v>41893.260381944441</v>
      </c>
    </row>
    <row r="3166" spans="1:20" ht="48" x14ac:dyDescent="0.2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>E3166/D3166</f>
        <v>1.06E-2</v>
      </c>
      <c r="P3166" s="7">
        <f>E3166/L3166</f>
        <v>90.857142857142861</v>
      </c>
      <c r="Q3166" t="str">
        <f t="shared" si="196"/>
        <v>technology</v>
      </c>
      <c r="R3166" t="str">
        <f t="shared" si="197"/>
        <v>wearables</v>
      </c>
      <c r="S3166" s="12">
        <f t="shared" si="198"/>
        <v>41913.521064814813</v>
      </c>
      <c r="T3166" s="12">
        <f t="shared" si="199"/>
        <v>41943.521064814813</v>
      </c>
    </row>
    <row r="3167" spans="1:20" ht="80" x14ac:dyDescent="0.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>E3167/D3167</f>
        <v>1.06E-2</v>
      </c>
      <c r="P3167" s="7">
        <f>E3167/L3167</f>
        <v>35.333333333333336</v>
      </c>
      <c r="Q3167" t="str">
        <f t="shared" si="196"/>
        <v>technology</v>
      </c>
      <c r="R3167" t="str">
        <f t="shared" si="197"/>
        <v>wearables</v>
      </c>
      <c r="S3167" s="12">
        <f t="shared" si="198"/>
        <v>42061.11583333333</v>
      </c>
      <c r="T3167" s="12">
        <f t="shared" si="199"/>
        <v>42091.074166666673</v>
      </c>
    </row>
    <row r="3168" spans="1:20" ht="48" x14ac:dyDescent="0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>E3168/D3168</f>
        <v>1.06E-2</v>
      </c>
      <c r="P3168" s="7">
        <f>E3168/L3168</f>
        <v>16.307692307692307</v>
      </c>
      <c r="Q3168" t="str">
        <f t="shared" si="196"/>
        <v>games</v>
      </c>
      <c r="R3168" t="str">
        <f t="shared" si="197"/>
        <v>mobile games</v>
      </c>
      <c r="S3168" s="12">
        <f t="shared" si="198"/>
        <v>42155.129652777774</v>
      </c>
      <c r="T3168" s="12">
        <f t="shared" si="199"/>
        <v>42185.129652777774</v>
      </c>
    </row>
    <row r="3169" spans="1:20" ht="32" x14ac:dyDescent="0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>E3169/D3169</f>
        <v>1.06E-2</v>
      </c>
      <c r="P3169" s="7">
        <f>E3169/L3169</f>
        <v>13.25</v>
      </c>
      <c r="Q3169" t="str">
        <f t="shared" si="196"/>
        <v>publishing</v>
      </c>
      <c r="R3169" t="str">
        <f t="shared" si="197"/>
        <v>children's books</v>
      </c>
      <c r="S3169" s="12">
        <f t="shared" si="198"/>
        <v>42585.7106712963</v>
      </c>
      <c r="T3169" s="12">
        <f t="shared" si="199"/>
        <v>42615.7106712963</v>
      </c>
    </row>
    <row r="3170" spans="1:20" ht="48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>E3170/D3170</f>
        <v>1.0571428571428572E-2</v>
      </c>
      <c r="P3170" s="7">
        <f>E3170/L3170</f>
        <v>18.5</v>
      </c>
      <c r="Q3170" t="str">
        <f t="shared" si="196"/>
        <v>theater</v>
      </c>
      <c r="R3170" t="str">
        <f t="shared" si="197"/>
        <v>plays</v>
      </c>
      <c r="S3170" s="12">
        <f t="shared" si="198"/>
        <v>42078.34520833334</v>
      </c>
      <c r="T3170" s="12">
        <f t="shared" si="199"/>
        <v>42133.166666666672</v>
      </c>
    </row>
    <row r="3171" spans="1:20" ht="48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>E3171/D3171</f>
        <v>1.0526315789473684E-2</v>
      </c>
      <c r="P3171" s="7">
        <f>E3171/L3171</f>
        <v>35.714285714285715</v>
      </c>
      <c r="Q3171" t="str">
        <f t="shared" si="196"/>
        <v>food</v>
      </c>
      <c r="R3171" t="str">
        <f t="shared" si="197"/>
        <v>restaurants</v>
      </c>
      <c r="S3171" s="12">
        <f t="shared" si="198"/>
        <v>42058.809594907405</v>
      </c>
      <c r="T3171" s="12">
        <f t="shared" si="199"/>
        <v>42114.767928240741</v>
      </c>
    </row>
    <row r="3172" spans="1:20" ht="48" x14ac:dyDescent="0.2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>E3172/D3172</f>
        <v>1.0500000000000001E-2</v>
      </c>
      <c r="P3172" s="7">
        <f>E3172/L3172</f>
        <v>3</v>
      </c>
      <c r="Q3172" t="str">
        <f t="shared" si="196"/>
        <v>games</v>
      </c>
      <c r="R3172" t="str">
        <f t="shared" si="197"/>
        <v>video games</v>
      </c>
      <c r="S3172" s="12">
        <f t="shared" si="198"/>
        <v>41250.025902777779</v>
      </c>
      <c r="T3172" s="12">
        <f t="shared" si="199"/>
        <v>41280.025902777779</v>
      </c>
    </row>
    <row r="3173" spans="1:20" ht="48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>E3173/D3173</f>
        <v>1.0500000000000001E-2</v>
      </c>
      <c r="P3173" s="7">
        <f>E3173/L3173</f>
        <v>7</v>
      </c>
      <c r="Q3173" t="str">
        <f t="shared" si="196"/>
        <v>theater</v>
      </c>
      <c r="R3173" t="str">
        <f t="shared" si="197"/>
        <v>plays</v>
      </c>
      <c r="S3173" s="12">
        <f t="shared" si="198"/>
        <v>41831.742962962962</v>
      </c>
      <c r="T3173" s="12">
        <f t="shared" si="199"/>
        <v>41860.125</v>
      </c>
    </row>
    <row r="3174" spans="1:20" ht="48" x14ac:dyDescent="0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>E3174/D3174</f>
        <v>1.0500000000000001E-2</v>
      </c>
      <c r="P3174" s="7">
        <f>E3174/L3174</f>
        <v>52.5</v>
      </c>
      <c r="Q3174" t="str">
        <f t="shared" si="196"/>
        <v>theater</v>
      </c>
      <c r="R3174" t="str">
        <f t="shared" si="197"/>
        <v>plays</v>
      </c>
      <c r="S3174" s="12">
        <f t="shared" si="198"/>
        <v>41856.672152777777</v>
      </c>
      <c r="T3174" s="12">
        <f t="shared" si="199"/>
        <v>41886.672152777777</v>
      </c>
    </row>
    <row r="3175" spans="1:20" ht="48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>E3175/D3175</f>
        <v>1.044E-2</v>
      </c>
      <c r="P3175" s="7">
        <f>E3175/L3175</f>
        <v>87</v>
      </c>
      <c r="Q3175" t="str">
        <f t="shared" si="196"/>
        <v>technology</v>
      </c>
      <c r="R3175" t="str">
        <f t="shared" si="197"/>
        <v>web</v>
      </c>
      <c r="S3175" s="12">
        <f t="shared" si="198"/>
        <v>42528.987696759257</v>
      </c>
      <c r="T3175" s="12">
        <f t="shared" si="199"/>
        <v>42558.987696759257</v>
      </c>
    </row>
    <row r="3176" spans="1:20" ht="48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>E3176/D3176</f>
        <v>1.04E-2</v>
      </c>
      <c r="P3176" s="7">
        <f>E3176/L3176</f>
        <v>28.888888888888889</v>
      </c>
      <c r="Q3176" t="str">
        <f t="shared" si="196"/>
        <v>technology</v>
      </c>
      <c r="R3176" t="str">
        <f t="shared" si="197"/>
        <v>gadgets</v>
      </c>
      <c r="S3176" s="12">
        <f t="shared" si="198"/>
        <v>41828.789942129632</v>
      </c>
      <c r="T3176" s="12">
        <f t="shared" si="199"/>
        <v>41863.789942129632</v>
      </c>
    </row>
    <row r="3177" spans="1:20" ht="48" x14ac:dyDescent="0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>E3177/D3177</f>
        <v>1.0200000000000001E-2</v>
      </c>
      <c r="P3177" s="7">
        <f>E3177/L3177</f>
        <v>25.5</v>
      </c>
      <c r="Q3177" t="str">
        <f t="shared" si="196"/>
        <v>film &amp; video</v>
      </c>
      <c r="R3177" t="str">
        <f t="shared" si="197"/>
        <v>animation</v>
      </c>
      <c r="S3177" s="12">
        <f t="shared" si="198"/>
        <v>41605.167696759258</v>
      </c>
      <c r="T3177" s="12">
        <f t="shared" si="199"/>
        <v>41655.166666666664</v>
      </c>
    </row>
    <row r="3178" spans="1:20" ht="48" x14ac:dyDescent="0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>E3178/D3178</f>
        <v>1.0200000000000001E-2</v>
      </c>
      <c r="P3178" s="7">
        <f>E3178/L3178</f>
        <v>25.5</v>
      </c>
      <c r="Q3178" t="str">
        <f t="shared" si="196"/>
        <v>music</v>
      </c>
      <c r="R3178" t="str">
        <f t="shared" si="197"/>
        <v>faith</v>
      </c>
      <c r="S3178" s="12">
        <f t="shared" si="198"/>
        <v>42187.281678240746</v>
      </c>
      <c r="T3178" s="12">
        <f t="shared" si="199"/>
        <v>42247.281678240746</v>
      </c>
    </row>
    <row r="3179" spans="1:20" ht="48" x14ac:dyDescent="0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>E3179/D3179</f>
        <v>1.0200000000000001E-2</v>
      </c>
      <c r="P3179" s="7">
        <f>E3179/L3179</f>
        <v>12.75</v>
      </c>
      <c r="Q3179" t="str">
        <f t="shared" si="196"/>
        <v>theater</v>
      </c>
      <c r="R3179" t="str">
        <f t="shared" si="197"/>
        <v>musical</v>
      </c>
      <c r="S3179" s="12">
        <f t="shared" si="198"/>
        <v>42018.94049768518</v>
      </c>
      <c r="T3179" s="12">
        <f t="shared" si="199"/>
        <v>42063.916666666672</v>
      </c>
    </row>
    <row r="3180" spans="1:20" ht="64" x14ac:dyDescent="0.2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>E3180/D3180</f>
        <v>0.01</v>
      </c>
      <c r="P3180" s="7">
        <f>E3180/L3180</f>
        <v>49</v>
      </c>
      <c r="Q3180" t="str">
        <f t="shared" si="196"/>
        <v>technology</v>
      </c>
      <c r="R3180" t="str">
        <f t="shared" si="197"/>
        <v>web</v>
      </c>
      <c r="S3180" s="12">
        <f t="shared" si="198"/>
        <v>42348.9215625</v>
      </c>
      <c r="T3180" s="12">
        <f t="shared" si="199"/>
        <v>42385.458333333328</v>
      </c>
    </row>
    <row r="3181" spans="1:20" ht="32" x14ac:dyDescent="0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>E3181/D3181</f>
        <v>0.01</v>
      </c>
      <c r="P3181" s="7">
        <f>E3181/L3181</f>
        <v>5</v>
      </c>
      <c r="Q3181" t="str">
        <f t="shared" si="196"/>
        <v>technology</v>
      </c>
      <c r="R3181" t="str">
        <f t="shared" si="197"/>
        <v>web</v>
      </c>
      <c r="S3181" s="12">
        <f t="shared" si="198"/>
        <v>42049.716620370367</v>
      </c>
      <c r="T3181" s="12">
        <f t="shared" si="199"/>
        <v>42079.674953703703</v>
      </c>
    </row>
    <row r="3182" spans="1:20" ht="48" x14ac:dyDescent="0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>E3182/D3182</f>
        <v>0.01</v>
      </c>
      <c r="P3182" s="7">
        <f>E3182/L3182</f>
        <v>300</v>
      </c>
      <c r="Q3182" t="str">
        <f t="shared" si="196"/>
        <v>technology</v>
      </c>
      <c r="R3182" t="str">
        <f t="shared" si="197"/>
        <v>web</v>
      </c>
      <c r="S3182" s="12">
        <f t="shared" si="198"/>
        <v>41831.716874999998</v>
      </c>
      <c r="T3182" s="12">
        <f t="shared" si="199"/>
        <v>41876.716874999998</v>
      </c>
    </row>
    <row r="3183" spans="1:20" ht="48" x14ac:dyDescent="0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>E3183/D3183</f>
        <v>0.01</v>
      </c>
      <c r="P3183" s="7">
        <f>E3183/L3183</f>
        <v>10</v>
      </c>
      <c r="Q3183" t="str">
        <f t="shared" si="196"/>
        <v>music</v>
      </c>
      <c r="R3183" t="str">
        <f t="shared" si="197"/>
        <v>indie rock</v>
      </c>
      <c r="S3183" s="12">
        <f t="shared" si="198"/>
        <v>40981.802615740737</v>
      </c>
      <c r="T3183" s="12">
        <f t="shared" si="199"/>
        <v>41041.104861111111</v>
      </c>
    </row>
    <row r="3184" spans="1:20" ht="48" x14ac:dyDescent="0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>E3184/D3184</f>
        <v>0.01</v>
      </c>
      <c r="P3184" s="7">
        <f>E3184/L3184</f>
        <v>15</v>
      </c>
      <c r="Q3184" t="str">
        <f t="shared" si="196"/>
        <v>journalism</v>
      </c>
      <c r="R3184" t="str">
        <f t="shared" si="197"/>
        <v>audio</v>
      </c>
      <c r="S3184" s="12">
        <f t="shared" si="198"/>
        <v>42775.172824074078</v>
      </c>
      <c r="T3184" s="12">
        <f t="shared" si="199"/>
        <v>42800.172824074078</v>
      </c>
    </row>
    <row r="3185" spans="1:20" ht="48" x14ac:dyDescent="0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>E3185/D3185</f>
        <v>0.01</v>
      </c>
      <c r="P3185" s="7">
        <f>E3185/L3185</f>
        <v>50</v>
      </c>
      <c r="Q3185" t="str">
        <f t="shared" si="196"/>
        <v>journalism</v>
      </c>
      <c r="R3185" t="str">
        <f t="shared" si="197"/>
        <v>audio</v>
      </c>
      <c r="S3185" s="12">
        <f t="shared" si="198"/>
        <v>42079.913113425922</v>
      </c>
      <c r="T3185" s="12">
        <f t="shared" si="199"/>
        <v>42109.913113425922</v>
      </c>
    </row>
    <row r="3186" spans="1:20" ht="48" x14ac:dyDescent="0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>E3186/D3186</f>
        <v>0.01</v>
      </c>
      <c r="P3186" s="7">
        <f>E3186/L3186</f>
        <v>50</v>
      </c>
      <c r="Q3186" t="str">
        <f t="shared" si="196"/>
        <v>photography</v>
      </c>
      <c r="R3186" t="str">
        <f t="shared" si="197"/>
        <v>people</v>
      </c>
      <c r="S3186" s="12">
        <f t="shared" si="198"/>
        <v>42685.680648148147</v>
      </c>
      <c r="T3186" s="12">
        <f t="shared" si="199"/>
        <v>42715.680648148147</v>
      </c>
    </row>
    <row r="3187" spans="1:20" ht="48" x14ac:dyDescent="0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>E3187/D3187</f>
        <v>0.01</v>
      </c>
      <c r="P3187" s="7">
        <f>E3187/L3187</f>
        <v>100</v>
      </c>
      <c r="Q3187" t="str">
        <f t="shared" si="196"/>
        <v>food</v>
      </c>
      <c r="R3187" t="str">
        <f t="shared" si="197"/>
        <v>food trucks</v>
      </c>
      <c r="S3187" s="12">
        <f t="shared" si="198"/>
        <v>42440.650335648148</v>
      </c>
      <c r="T3187" s="12">
        <f t="shared" si="199"/>
        <v>42499.868055555555</v>
      </c>
    </row>
    <row r="3188" spans="1:20" ht="32" x14ac:dyDescent="0.2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>E3188/D3188</f>
        <v>0.01</v>
      </c>
      <c r="P3188" s="7">
        <f>E3188/L3188</f>
        <v>15</v>
      </c>
      <c r="Q3188" t="str">
        <f t="shared" si="196"/>
        <v>technology</v>
      </c>
      <c r="R3188" t="str">
        <f t="shared" si="197"/>
        <v>space exploration</v>
      </c>
      <c r="S3188" s="12">
        <f t="shared" si="198"/>
        <v>41880.827118055553</v>
      </c>
      <c r="T3188" s="12">
        <f t="shared" si="199"/>
        <v>41897.839583333334</v>
      </c>
    </row>
    <row r="3189" spans="1:20" ht="48" x14ac:dyDescent="0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>E3189/D3189</f>
        <v>0.01</v>
      </c>
      <c r="P3189" s="7">
        <f>E3189/L3189</f>
        <v>10</v>
      </c>
      <c r="Q3189" t="str">
        <f t="shared" si="196"/>
        <v>theater</v>
      </c>
      <c r="R3189" t="str">
        <f t="shared" si="197"/>
        <v>plays</v>
      </c>
      <c r="S3189" s="12">
        <f t="shared" si="198"/>
        <v>42291.739548611105</v>
      </c>
      <c r="T3189" s="12">
        <f t="shared" si="199"/>
        <v>42351.781215277777</v>
      </c>
    </row>
    <row r="3190" spans="1:20" ht="48" x14ac:dyDescent="0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>E3190/D3190</f>
        <v>0.01</v>
      </c>
      <c r="P3190" s="7">
        <f>E3190/L3190</f>
        <v>5</v>
      </c>
      <c r="Q3190" t="str">
        <f t="shared" si="196"/>
        <v>theater</v>
      </c>
      <c r="R3190" t="str">
        <f t="shared" si="197"/>
        <v>plays</v>
      </c>
      <c r="S3190" s="12">
        <f t="shared" si="198"/>
        <v>42453.428240740745</v>
      </c>
      <c r="T3190" s="12">
        <f t="shared" si="199"/>
        <v>42483.428240740745</v>
      </c>
    </row>
    <row r="3191" spans="1:20" ht="32" x14ac:dyDescent="0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>E3191/D3191</f>
        <v>0.01</v>
      </c>
      <c r="P3191" s="7">
        <f>E3191/L3191</f>
        <v>100</v>
      </c>
      <c r="Q3191" t="str">
        <f t="shared" si="196"/>
        <v>theater</v>
      </c>
      <c r="R3191" t="str">
        <f t="shared" si="197"/>
        <v>spaces</v>
      </c>
      <c r="S3191" s="12">
        <f t="shared" si="198"/>
        <v>42132.9143287037</v>
      </c>
      <c r="T3191" s="12">
        <f t="shared" si="199"/>
        <v>42162.9143287037</v>
      </c>
    </row>
    <row r="3192" spans="1:20" ht="32" x14ac:dyDescent="0.2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>E3192/D3192</f>
        <v>0.01</v>
      </c>
      <c r="P3192" s="7">
        <f>E3192/L3192</f>
        <v>25</v>
      </c>
      <c r="Q3192" t="str">
        <f t="shared" si="196"/>
        <v>theater</v>
      </c>
      <c r="R3192" t="str">
        <f t="shared" si="197"/>
        <v>plays</v>
      </c>
      <c r="S3192" s="12">
        <f t="shared" si="198"/>
        <v>42164.299722222218</v>
      </c>
      <c r="T3192" s="12">
        <f t="shared" si="199"/>
        <v>42190.957638888889</v>
      </c>
    </row>
    <row r="3193" spans="1:20" ht="48" x14ac:dyDescent="0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>E3193/D3193</f>
        <v>0.01</v>
      </c>
      <c r="P3193" s="7">
        <f>E3193/L3193</f>
        <v>50</v>
      </c>
      <c r="Q3193" t="str">
        <f t="shared" si="196"/>
        <v>theater</v>
      </c>
      <c r="R3193" t="str">
        <f t="shared" si="197"/>
        <v>musical</v>
      </c>
      <c r="S3193" s="12">
        <f t="shared" si="198"/>
        <v>42132.58048611111</v>
      </c>
      <c r="T3193" s="12">
        <f t="shared" si="199"/>
        <v>42162.58048611111</v>
      </c>
    </row>
    <row r="3194" spans="1:20" ht="48" x14ac:dyDescent="0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>E3194/D3194</f>
        <v>0.01</v>
      </c>
      <c r="P3194" s="7">
        <f>E3194/L3194</f>
        <v>12.5</v>
      </c>
      <c r="Q3194" t="str">
        <f t="shared" si="196"/>
        <v>theater</v>
      </c>
      <c r="R3194" t="str">
        <f t="shared" si="197"/>
        <v>plays</v>
      </c>
      <c r="S3194" s="12">
        <f t="shared" si="198"/>
        <v>41830.267407407409</v>
      </c>
      <c r="T3194" s="12">
        <f t="shared" si="199"/>
        <v>41860.267407407409</v>
      </c>
    </row>
    <row r="3195" spans="1:20" ht="32" x14ac:dyDescent="0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>E3195/D3195</f>
        <v>0.01</v>
      </c>
      <c r="P3195" s="7">
        <f>E3195/L3195</f>
        <v>34.950000000000003</v>
      </c>
      <c r="Q3195" t="str">
        <f t="shared" si="196"/>
        <v>theater</v>
      </c>
      <c r="R3195" t="str">
        <f t="shared" si="197"/>
        <v>plays</v>
      </c>
      <c r="S3195" s="12">
        <f t="shared" si="198"/>
        <v>42718.963599537034</v>
      </c>
      <c r="T3195" s="12">
        <f t="shared" si="199"/>
        <v>42748.961805555555</v>
      </c>
    </row>
    <row r="3196" spans="1:20" ht="32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>E3196/D3196</f>
        <v>9.9546510341776348E-3</v>
      </c>
      <c r="P3196" s="7">
        <f>E3196/L3196</f>
        <v>18</v>
      </c>
      <c r="Q3196" t="str">
        <f t="shared" si="196"/>
        <v>food</v>
      </c>
      <c r="R3196" t="str">
        <f t="shared" si="197"/>
        <v>food trucks</v>
      </c>
      <c r="S3196" s="12">
        <f t="shared" si="198"/>
        <v>41809.754016203704</v>
      </c>
      <c r="T3196" s="12">
        <f t="shared" si="199"/>
        <v>41854.754016203704</v>
      </c>
    </row>
    <row r="3197" spans="1:20" ht="32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>E3197/D3197</f>
        <v>9.7699999999999992E-3</v>
      </c>
      <c r="P3197" s="7">
        <f>E3197/L3197</f>
        <v>195.4</v>
      </c>
      <c r="Q3197" t="str">
        <f t="shared" si="196"/>
        <v>technology</v>
      </c>
      <c r="R3197" t="str">
        <f t="shared" si="197"/>
        <v>wearables</v>
      </c>
      <c r="S3197" s="12">
        <f t="shared" si="198"/>
        <v>42726.491643518515</v>
      </c>
      <c r="T3197" s="12">
        <f t="shared" si="199"/>
        <v>42756.491643518515</v>
      </c>
    </row>
    <row r="3198" spans="1:20" ht="48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>E3198/D3198</f>
        <v>9.7400000000000004E-3</v>
      </c>
      <c r="P3198" s="7">
        <f>E3198/L3198</f>
        <v>292.2</v>
      </c>
      <c r="Q3198" t="str">
        <f t="shared" si="196"/>
        <v>technology</v>
      </c>
      <c r="R3198" t="str">
        <f t="shared" si="197"/>
        <v>web</v>
      </c>
      <c r="S3198" s="12">
        <f t="shared" si="198"/>
        <v>42140.921064814815</v>
      </c>
      <c r="T3198" s="12">
        <f t="shared" si="199"/>
        <v>42170.921064814815</v>
      </c>
    </row>
    <row r="3199" spans="1:20" ht="48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>E3199/D3199</f>
        <v>9.7142857142857135E-3</v>
      </c>
      <c r="P3199" s="7">
        <f>E3199/L3199</f>
        <v>22.666666666666668</v>
      </c>
      <c r="Q3199" t="str">
        <f t="shared" si="196"/>
        <v>theater</v>
      </c>
      <c r="R3199" t="str">
        <f t="shared" si="197"/>
        <v>plays</v>
      </c>
      <c r="S3199" s="12">
        <f t="shared" si="198"/>
        <v>41811.536180555559</v>
      </c>
      <c r="T3199" s="12">
        <f t="shared" si="199"/>
        <v>41841.536180555559</v>
      </c>
    </row>
    <row r="3200" spans="1:20" ht="48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>E3200/D3200</f>
        <v>9.5999999999999992E-3</v>
      </c>
      <c r="P3200" s="7">
        <f>E3200/L3200</f>
        <v>24</v>
      </c>
      <c r="Q3200" t="str">
        <f t="shared" si="196"/>
        <v>theater</v>
      </c>
      <c r="R3200" t="str">
        <f t="shared" si="197"/>
        <v>plays</v>
      </c>
      <c r="S3200" s="12">
        <f t="shared" si="198"/>
        <v>42802.718784722223</v>
      </c>
      <c r="T3200" s="12">
        <f t="shared" si="199"/>
        <v>42832.677118055552</v>
      </c>
    </row>
    <row r="3201" spans="1:20" ht="48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>E3201/D3201</f>
        <v>9.4999999999999998E-3</v>
      </c>
      <c r="P3201" s="7">
        <f>E3201/L3201</f>
        <v>10.555555555555555</v>
      </c>
      <c r="Q3201" t="str">
        <f t="shared" si="196"/>
        <v>technology</v>
      </c>
      <c r="R3201" t="str">
        <f t="shared" si="197"/>
        <v>wearables</v>
      </c>
      <c r="S3201" s="12">
        <f t="shared" si="198"/>
        <v>42636.645358796297</v>
      </c>
      <c r="T3201" s="12">
        <f t="shared" si="199"/>
        <v>42666.645358796297</v>
      </c>
    </row>
    <row r="3202" spans="1:20" ht="48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>E3202/D3202</f>
        <v>9.1999999999999998E-3</v>
      </c>
      <c r="P3202" s="7">
        <f>E3202/L3202</f>
        <v>15.333333333333334</v>
      </c>
      <c r="Q3202" t="str">
        <f t="shared" si="196"/>
        <v>film &amp; video</v>
      </c>
      <c r="R3202" t="str">
        <f t="shared" si="197"/>
        <v>science fiction</v>
      </c>
      <c r="S3202" s="12">
        <f t="shared" si="198"/>
        <v>41968.172106481477</v>
      </c>
      <c r="T3202" s="12">
        <f t="shared" si="199"/>
        <v>41998.333333333328</v>
      </c>
    </row>
    <row r="3203" spans="1:20" ht="48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>E3203/D3203</f>
        <v>9.1066666666666674E-3</v>
      </c>
      <c r="P3203" s="7">
        <f>E3203/L3203</f>
        <v>68.3</v>
      </c>
      <c r="Q3203" t="str">
        <f t="shared" ref="Q3203:Q3266" si="200">LEFT(N3203, SEARCH("/",N3203)-1)</f>
        <v>technology</v>
      </c>
      <c r="R3203" t="str">
        <f t="shared" ref="R3203:R3266" si="201">RIGHT(N3203,LEN(N3203)-SEARCH("/",N3203,1))</f>
        <v>web</v>
      </c>
      <c r="S3203" s="12">
        <f t="shared" ref="S3203:S3266" si="202">(((J3203/60)/60)/24)+DATE(1970,1,1)</f>
        <v>42676.942164351851</v>
      </c>
      <c r="T3203" s="12">
        <f t="shared" ref="T3203:T3266" si="203">(((I3203/60)/60)/24)+DATE(1970,1,1)</f>
        <v>42706.983831018515</v>
      </c>
    </row>
    <row r="3204" spans="1:20" ht="48" x14ac:dyDescent="0.2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>E3204/D3204</f>
        <v>9.0909090909090905E-3</v>
      </c>
      <c r="P3204" s="7">
        <f>E3204/L3204</f>
        <v>25</v>
      </c>
      <c r="Q3204" t="str">
        <f t="shared" si="200"/>
        <v>music</v>
      </c>
      <c r="R3204" t="str">
        <f t="shared" si="201"/>
        <v>world music</v>
      </c>
      <c r="S3204" s="12">
        <f t="shared" si="202"/>
        <v>40985.459803240738</v>
      </c>
      <c r="T3204" s="12">
        <f t="shared" si="203"/>
        <v>41015.666666666664</v>
      </c>
    </row>
    <row r="3205" spans="1:20" ht="48" x14ac:dyDescent="0.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>E3205/D3205</f>
        <v>9.0909090909090905E-3</v>
      </c>
      <c r="P3205" s="7">
        <f>E3205/L3205</f>
        <v>25</v>
      </c>
      <c r="Q3205" t="str">
        <f t="shared" si="200"/>
        <v>theater</v>
      </c>
      <c r="R3205" t="str">
        <f t="shared" si="201"/>
        <v>plays</v>
      </c>
      <c r="S3205" s="12">
        <f t="shared" si="202"/>
        <v>41940.587233796294</v>
      </c>
      <c r="T3205" s="12">
        <f t="shared" si="203"/>
        <v>41968.041666666672</v>
      </c>
    </row>
    <row r="3206" spans="1:20" ht="48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>E3206/D3206</f>
        <v>8.9999999999999993E-3</v>
      </c>
      <c r="P3206" s="7">
        <f>E3206/L3206</f>
        <v>22.5</v>
      </c>
      <c r="Q3206" t="str">
        <f t="shared" si="200"/>
        <v>theater</v>
      </c>
      <c r="R3206" t="str">
        <f t="shared" si="201"/>
        <v>plays</v>
      </c>
      <c r="S3206" s="12">
        <f t="shared" si="202"/>
        <v>42627.955104166671</v>
      </c>
      <c r="T3206" s="12">
        <f t="shared" si="203"/>
        <v>42657.916666666672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>E3207/D3207</f>
        <v>8.8500000000000002E-3</v>
      </c>
      <c r="P3207" s="7">
        <f>E3207/L3207</f>
        <v>80.454545454545453</v>
      </c>
      <c r="Q3207" t="str">
        <f t="shared" si="200"/>
        <v>technology</v>
      </c>
      <c r="R3207" t="str">
        <f t="shared" si="201"/>
        <v>space exploration</v>
      </c>
      <c r="S3207" s="12">
        <f t="shared" si="202"/>
        <v>41953.158854166672</v>
      </c>
      <c r="T3207" s="12">
        <f t="shared" si="203"/>
        <v>41983.158854166672</v>
      </c>
    </row>
    <row r="3208" spans="1:20" ht="48" x14ac:dyDescent="0.2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>E3208/D3208</f>
        <v>8.8500000000000002E-3</v>
      </c>
      <c r="P3208" s="7">
        <f>E3208/L3208</f>
        <v>35.4</v>
      </c>
      <c r="Q3208" t="str">
        <f t="shared" si="200"/>
        <v>theater</v>
      </c>
      <c r="R3208" t="str">
        <f t="shared" si="201"/>
        <v>plays</v>
      </c>
      <c r="S3208" s="12">
        <f t="shared" si="202"/>
        <v>42540.593530092592</v>
      </c>
      <c r="T3208" s="12">
        <f t="shared" si="203"/>
        <v>42570.593530092592</v>
      </c>
    </row>
    <row r="3209" spans="1:20" ht="48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>E3209/D3209</f>
        <v>8.8333333333333337E-3</v>
      </c>
      <c r="P3209" s="7">
        <f>E3209/L3209</f>
        <v>17.666666666666668</v>
      </c>
      <c r="Q3209" t="str">
        <f t="shared" si="200"/>
        <v>technology</v>
      </c>
      <c r="R3209" t="str">
        <f t="shared" si="201"/>
        <v>space exploration</v>
      </c>
      <c r="S3209" s="12">
        <f t="shared" si="202"/>
        <v>42408.714814814812</v>
      </c>
      <c r="T3209" s="12">
        <f t="shared" si="203"/>
        <v>42438.714814814812</v>
      </c>
    </row>
    <row r="3210" spans="1:20" ht="48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>E3210/D3210</f>
        <v>8.7500000000000008E-3</v>
      </c>
      <c r="P3210" s="7">
        <f>E3210/L3210</f>
        <v>11.666666666666666</v>
      </c>
      <c r="Q3210" t="str">
        <f t="shared" si="200"/>
        <v>music</v>
      </c>
      <c r="R3210" t="str">
        <f t="shared" si="201"/>
        <v>faith</v>
      </c>
      <c r="S3210" s="12">
        <f t="shared" si="202"/>
        <v>41869.534618055557</v>
      </c>
      <c r="T3210" s="12">
        <f t="shared" si="203"/>
        <v>41899.534618055557</v>
      </c>
    </row>
    <row r="3211" spans="1:20" ht="48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>E3211/D3211</f>
        <v>8.7454545454545458E-3</v>
      </c>
      <c r="P3211" s="7">
        <f>E3211/L3211</f>
        <v>120.25</v>
      </c>
      <c r="Q3211" t="str">
        <f t="shared" si="200"/>
        <v>technology</v>
      </c>
      <c r="R3211" t="str">
        <f t="shared" si="201"/>
        <v>wearables</v>
      </c>
      <c r="S3211" s="12">
        <f t="shared" si="202"/>
        <v>42726.192916666667</v>
      </c>
      <c r="T3211" s="12">
        <f t="shared" si="203"/>
        <v>42786.192916666667</v>
      </c>
    </row>
    <row r="3212" spans="1:20" ht="16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>E3212/D3212</f>
        <v>8.6250000000000007E-3</v>
      </c>
      <c r="P3212" s="7">
        <f>E3212/L3212</f>
        <v>69</v>
      </c>
      <c r="Q3212" t="str">
        <f t="shared" si="200"/>
        <v>technology</v>
      </c>
      <c r="R3212" t="str">
        <f t="shared" si="201"/>
        <v>makerspaces</v>
      </c>
      <c r="S3212" s="12">
        <f t="shared" si="202"/>
        <v>42436.211701388893</v>
      </c>
      <c r="T3212" s="12">
        <f t="shared" si="203"/>
        <v>42466.170034722221</v>
      </c>
    </row>
    <row r="3213" spans="1:20" ht="32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>E3213/D3213</f>
        <v>8.6206896551724137E-3</v>
      </c>
      <c r="P3213" s="7">
        <f>E3213/L3213</f>
        <v>125</v>
      </c>
      <c r="Q3213" t="str">
        <f t="shared" si="200"/>
        <v>film &amp; video</v>
      </c>
      <c r="R3213" t="str">
        <f t="shared" si="201"/>
        <v>drama</v>
      </c>
      <c r="S3213" s="12">
        <f t="shared" si="202"/>
        <v>42106.666018518517</v>
      </c>
      <c r="T3213" s="12">
        <f t="shared" si="203"/>
        <v>42155.395138888889</v>
      </c>
    </row>
    <row r="3214" spans="1:20" ht="48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>E3214/D3214</f>
        <v>8.5714285714285719E-3</v>
      </c>
      <c r="P3214" s="7">
        <f>E3214/L3214</f>
        <v>15</v>
      </c>
      <c r="Q3214" t="str">
        <f t="shared" si="200"/>
        <v>music</v>
      </c>
      <c r="R3214" t="str">
        <f t="shared" si="201"/>
        <v>jazz</v>
      </c>
      <c r="S3214" s="12">
        <f t="shared" si="202"/>
        <v>41194.109340277777</v>
      </c>
      <c r="T3214" s="12">
        <f t="shared" si="203"/>
        <v>41254.151006944441</v>
      </c>
    </row>
    <row r="3215" spans="1:20" ht="48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>E3215/D3215</f>
        <v>8.5714285714285719E-3</v>
      </c>
      <c r="P3215" s="7">
        <f>E3215/L3215</f>
        <v>15</v>
      </c>
      <c r="Q3215" t="str">
        <f t="shared" si="200"/>
        <v>publishing</v>
      </c>
      <c r="R3215" t="str">
        <f t="shared" si="201"/>
        <v>translations</v>
      </c>
      <c r="S3215" s="12">
        <f t="shared" si="202"/>
        <v>42463.866666666669</v>
      </c>
      <c r="T3215" s="12">
        <f t="shared" si="203"/>
        <v>42484.915972222225</v>
      </c>
    </row>
    <row r="3216" spans="1:20" ht="48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>E3216/D3216</f>
        <v>8.5142857142857138E-3</v>
      </c>
      <c r="P3216" s="7">
        <f>E3216/L3216</f>
        <v>99.333333333333329</v>
      </c>
      <c r="Q3216" t="str">
        <f t="shared" si="200"/>
        <v>technology</v>
      </c>
      <c r="R3216" t="str">
        <f t="shared" si="201"/>
        <v>wearables</v>
      </c>
      <c r="S3216" s="12">
        <f t="shared" si="202"/>
        <v>42634.900046296301</v>
      </c>
      <c r="T3216" s="12">
        <f t="shared" si="203"/>
        <v>42674.900046296301</v>
      </c>
    </row>
    <row r="3217" spans="1:20" ht="48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>E3217/D3217</f>
        <v>8.5129023676509714E-3</v>
      </c>
      <c r="P3217" s="7">
        <f>E3217/L3217</f>
        <v>16</v>
      </c>
      <c r="Q3217" t="str">
        <f t="shared" si="200"/>
        <v>publishing</v>
      </c>
      <c r="R3217" t="str">
        <f t="shared" si="201"/>
        <v>fiction</v>
      </c>
      <c r="S3217" s="12">
        <f t="shared" si="202"/>
        <v>42100.735937499994</v>
      </c>
      <c r="T3217" s="12">
        <f t="shared" si="203"/>
        <v>42134.959027777775</v>
      </c>
    </row>
    <row r="3218" spans="1:20" ht="48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>E3218/D3218</f>
        <v>8.5000000000000006E-3</v>
      </c>
      <c r="P3218" s="7">
        <f>E3218/L3218</f>
        <v>5.3125</v>
      </c>
      <c r="Q3218" t="str">
        <f t="shared" si="200"/>
        <v>games</v>
      </c>
      <c r="R3218" t="str">
        <f t="shared" si="201"/>
        <v>video games</v>
      </c>
      <c r="S3218" s="12">
        <f t="shared" si="202"/>
        <v>41018.711863425924</v>
      </c>
      <c r="T3218" s="12">
        <f t="shared" si="203"/>
        <v>41048.711863425924</v>
      </c>
    </row>
    <row r="3219" spans="1:20" ht="48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>E3219/D3219</f>
        <v>8.5000000000000006E-3</v>
      </c>
      <c r="P3219" s="7">
        <f>E3219/L3219</f>
        <v>11.333333333333334</v>
      </c>
      <c r="Q3219" t="str">
        <f t="shared" si="200"/>
        <v>publishing</v>
      </c>
      <c r="R3219" t="str">
        <f t="shared" si="201"/>
        <v>children's books</v>
      </c>
      <c r="S3219" s="12">
        <f t="shared" si="202"/>
        <v>42172.958912037036</v>
      </c>
      <c r="T3219" s="12">
        <f t="shared" si="203"/>
        <v>42232.958912037036</v>
      </c>
    </row>
    <row r="3220" spans="1:20" ht="48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>E3220/D3220</f>
        <v>8.4285714285714294E-3</v>
      </c>
      <c r="P3220" s="7">
        <f>E3220/L3220</f>
        <v>29.5</v>
      </c>
      <c r="Q3220" t="str">
        <f t="shared" si="200"/>
        <v>food</v>
      </c>
      <c r="R3220" t="str">
        <f t="shared" si="201"/>
        <v>food trucks</v>
      </c>
      <c r="S3220" s="12">
        <f t="shared" si="202"/>
        <v>42744.903182870374</v>
      </c>
      <c r="T3220" s="12">
        <f t="shared" si="203"/>
        <v>42774.903182870374</v>
      </c>
    </row>
    <row r="3221" spans="1:20" ht="48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>E3221/D3221</f>
        <v>8.4173998587352451E-3</v>
      </c>
      <c r="P3221" s="7">
        <f>E3221/L3221</f>
        <v>415.77777777777777</v>
      </c>
      <c r="Q3221" t="str">
        <f t="shared" si="200"/>
        <v>theater</v>
      </c>
      <c r="R3221" t="str">
        <f t="shared" si="201"/>
        <v>spaces</v>
      </c>
      <c r="S3221" s="12">
        <f t="shared" si="202"/>
        <v>42055.713368055556</v>
      </c>
      <c r="T3221" s="12">
        <f t="shared" si="203"/>
        <v>42085.671701388885</v>
      </c>
    </row>
    <row r="3222" spans="1:20" ht="32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>E3222/D3222</f>
        <v>8.4008400840084006E-3</v>
      </c>
      <c r="P3222" s="7">
        <f>E3222/L3222</f>
        <v>14</v>
      </c>
      <c r="Q3222" t="str">
        <f t="shared" si="200"/>
        <v>publishing</v>
      </c>
      <c r="R3222" t="str">
        <f t="shared" si="201"/>
        <v>art books</v>
      </c>
      <c r="S3222" s="12">
        <f t="shared" si="202"/>
        <v>41481.996423611112</v>
      </c>
      <c r="T3222" s="12">
        <f t="shared" si="203"/>
        <v>41514.996423611112</v>
      </c>
    </row>
    <row r="3223" spans="1:20" ht="48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>E3223/D3223</f>
        <v>8.3999999999999995E-3</v>
      </c>
      <c r="P3223" s="7">
        <f>E3223/L3223</f>
        <v>25.2</v>
      </c>
      <c r="Q3223" t="str">
        <f t="shared" si="200"/>
        <v>technology</v>
      </c>
      <c r="R3223" t="str">
        <f t="shared" si="201"/>
        <v>wearables</v>
      </c>
      <c r="S3223" s="12">
        <f t="shared" si="202"/>
        <v>41999.164340277777</v>
      </c>
      <c r="T3223" s="12">
        <f t="shared" si="203"/>
        <v>42029.164340277777</v>
      </c>
    </row>
    <row r="3224" spans="1:20" ht="48" x14ac:dyDescent="0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>E3224/D3224</f>
        <v>8.3333333333333332E-3</v>
      </c>
      <c r="P3224" s="7">
        <f>E3224/L3224</f>
        <v>8.3333333333333339</v>
      </c>
      <c r="Q3224" t="str">
        <f t="shared" si="200"/>
        <v>food</v>
      </c>
      <c r="R3224" t="str">
        <f t="shared" si="201"/>
        <v>food trucks</v>
      </c>
      <c r="S3224" s="12">
        <f t="shared" si="202"/>
        <v>41760.10974537037</v>
      </c>
      <c r="T3224" s="12">
        <f t="shared" si="203"/>
        <v>41790.979166666664</v>
      </c>
    </row>
    <row r="3225" spans="1:20" ht="48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>E3225/D3225</f>
        <v>8.3333333333333332E-3</v>
      </c>
      <c r="P3225" s="7">
        <f>E3225/L3225</f>
        <v>25</v>
      </c>
      <c r="Q3225" t="str">
        <f t="shared" si="200"/>
        <v>theater</v>
      </c>
      <c r="R3225" t="str">
        <f t="shared" si="201"/>
        <v>plays</v>
      </c>
      <c r="S3225" s="12">
        <f t="shared" si="202"/>
        <v>42317.826377314821</v>
      </c>
      <c r="T3225" s="12">
        <f t="shared" si="203"/>
        <v>42357.826377314821</v>
      </c>
    </row>
    <row r="3226" spans="1:20" ht="48" x14ac:dyDescent="0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>E3226/D3226</f>
        <v>8.3333333333333332E-3</v>
      </c>
      <c r="P3226" s="7">
        <f>E3226/L3226</f>
        <v>62.5</v>
      </c>
      <c r="Q3226" t="str">
        <f t="shared" si="200"/>
        <v>theater</v>
      </c>
      <c r="R3226" t="str">
        <f t="shared" si="201"/>
        <v>plays</v>
      </c>
      <c r="S3226" s="12">
        <f t="shared" si="202"/>
        <v>41878.911550925928</v>
      </c>
      <c r="T3226" s="12">
        <f t="shared" si="203"/>
        <v>41938.911550925928</v>
      </c>
    </row>
    <row r="3227" spans="1:20" ht="48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>E3227/D3227</f>
        <v>8.2857142857142851E-3</v>
      </c>
      <c r="P3227" s="7">
        <f>E3227/L3227</f>
        <v>7.25</v>
      </c>
      <c r="Q3227" t="str">
        <f t="shared" si="200"/>
        <v>theater</v>
      </c>
      <c r="R3227" t="str">
        <f t="shared" si="201"/>
        <v>plays</v>
      </c>
      <c r="S3227" s="12">
        <f t="shared" si="202"/>
        <v>42417.675879629634</v>
      </c>
      <c r="T3227" s="12">
        <f t="shared" si="203"/>
        <v>42475.686111111107</v>
      </c>
    </row>
    <row r="3228" spans="1:20" ht="48" x14ac:dyDescent="0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>E3228/D3228</f>
        <v>8.2000000000000007E-3</v>
      </c>
      <c r="P3228" s="7">
        <f>E3228/L3228</f>
        <v>16.399999999999999</v>
      </c>
      <c r="Q3228" t="str">
        <f t="shared" si="200"/>
        <v>film &amp; video</v>
      </c>
      <c r="R3228" t="str">
        <f t="shared" si="201"/>
        <v>animation</v>
      </c>
      <c r="S3228" s="12">
        <f t="shared" si="202"/>
        <v>41938.717256944445</v>
      </c>
      <c r="T3228" s="12">
        <f t="shared" si="203"/>
        <v>41969.551388888889</v>
      </c>
    </row>
    <row r="3229" spans="1:20" ht="48" x14ac:dyDescent="0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>E3229/D3229</f>
        <v>8.2000000000000007E-3</v>
      </c>
      <c r="P3229" s="7">
        <f>E3229/L3229</f>
        <v>410</v>
      </c>
      <c r="Q3229" t="str">
        <f t="shared" si="200"/>
        <v>games</v>
      </c>
      <c r="R3229" t="str">
        <f t="shared" si="201"/>
        <v>video games</v>
      </c>
      <c r="S3229" s="12">
        <f t="shared" si="202"/>
        <v>41793.659525462965</v>
      </c>
      <c r="T3229" s="12">
        <f t="shared" si="203"/>
        <v>41853.659525462965</v>
      </c>
    </row>
    <row r="3230" spans="1:20" ht="48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>E3230/D3230</f>
        <v>8.1600000000000006E-3</v>
      </c>
      <c r="P3230" s="7">
        <f>E3230/L3230</f>
        <v>45.333333333333336</v>
      </c>
      <c r="Q3230" t="str">
        <f t="shared" si="200"/>
        <v>technology</v>
      </c>
      <c r="R3230" t="str">
        <f t="shared" si="201"/>
        <v>wearables</v>
      </c>
      <c r="S3230" s="12">
        <f t="shared" si="202"/>
        <v>41935.221585648149</v>
      </c>
      <c r="T3230" s="12">
        <f t="shared" si="203"/>
        <v>41975.263252314813</v>
      </c>
    </row>
    <row r="3231" spans="1:20" ht="48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>E3231/D3231</f>
        <v>8.1250000000000003E-3</v>
      </c>
      <c r="P3231" s="7">
        <f>E3231/L3231</f>
        <v>32.5</v>
      </c>
      <c r="Q3231" t="str">
        <f t="shared" si="200"/>
        <v>music</v>
      </c>
      <c r="R3231" t="str">
        <f t="shared" si="201"/>
        <v>jazz</v>
      </c>
      <c r="S3231" s="12">
        <f t="shared" si="202"/>
        <v>40567.825543981482</v>
      </c>
      <c r="T3231" s="12">
        <f t="shared" si="203"/>
        <v>40612.825543981482</v>
      </c>
    </row>
    <row r="3232" spans="1:20" ht="16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>E3232/D3232</f>
        <v>8.0999999999999996E-3</v>
      </c>
      <c r="P3232" s="7">
        <f>E3232/L3232</f>
        <v>101.25</v>
      </c>
      <c r="Q3232" t="str">
        <f t="shared" si="200"/>
        <v>games</v>
      </c>
      <c r="R3232" t="str">
        <f t="shared" si="201"/>
        <v>video games</v>
      </c>
      <c r="S3232" s="12">
        <f t="shared" si="202"/>
        <v>42534.284710648149</v>
      </c>
      <c r="T3232" s="12">
        <f t="shared" si="203"/>
        <v>42564.284710648149</v>
      </c>
    </row>
    <row r="3233" spans="1:20" ht="48" x14ac:dyDescent="0.2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>E3233/D3233</f>
        <v>8.0000000000000002E-3</v>
      </c>
      <c r="P3233" s="7">
        <f>E3233/L3233</f>
        <v>133.33333333333334</v>
      </c>
      <c r="Q3233" t="str">
        <f t="shared" si="200"/>
        <v>film &amp; video</v>
      </c>
      <c r="R3233" t="str">
        <f t="shared" si="201"/>
        <v>animation</v>
      </c>
      <c r="S3233" s="12">
        <f t="shared" si="202"/>
        <v>40995.024317129632</v>
      </c>
      <c r="T3233" s="12">
        <f t="shared" si="203"/>
        <v>41054.593055555553</v>
      </c>
    </row>
    <row r="3234" spans="1:20" ht="48" x14ac:dyDescent="0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>E3234/D3234</f>
        <v>8.0000000000000002E-3</v>
      </c>
      <c r="P3234" s="7">
        <f>E3234/L3234</f>
        <v>20</v>
      </c>
      <c r="Q3234" t="str">
        <f t="shared" si="200"/>
        <v>technology</v>
      </c>
      <c r="R3234" t="str">
        <f t="shared" si="201"/>
        <v>web</v>
      </c>
      <c r="S3234" s="12">
        <f t="shared" si="202"/>
        <v>42340.847361111111</v>
      </c>
      <c r="T3234" s="12">
        <f t="shared" si="203"/>
        <v>42370.847361111111</v>
      </c>
    </row>
    <row r="3235" spans="1:20" ht="48" x14ac:dyDescent="0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>E3235/D3235</f>
        <v>8.0000000000000002E-3</v>
      </c>
      <c r="P3235" s="7">
        <f>E3235/L3235</f>
        <v>30</v>
      </c>
      <c r="Q3235" t="str">
        <f t="shared" si="200"/>
        <v>music</v>
      </c>
      <c r="R3235" t="str">
        <f t="shared" si="201"/>
        <v>indie rock</v>
      </c>
      <c r="S3235" s="12">
        <f t="shared" si="202"/>
        <v>40877.25099537037</v>
      </c>
      <c r="T3235" s="12">
        <f t="shared" si="203"/>
        <v>40922.25099537037</v>
      </c>
    </row>
    <row r="3236" spans="1:20" ht="48" x14ac:dyDescent="0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>E3236/D3236</f>
        <v>8.0000000000000002E-3</v>
      </c>
      <c r="P3236" s="7">
        <f>E3236/L3236</f>
        <v>40</v>
      </c>
      <c r="Q3236" t="str">
        <f t="shared" si="200"/>
        <v>music</v>
      </c>
      <c r="R3236" t="str">
        <f t="shared" si="201"/>
        <v>world music</v>
      </c>
      <c r="S3236" s="12">
        <f t="shared" si="202"/>
        <v>41506.848032407412</v>
      </c>
      <c r="T3236" s="12">
        <f t="shared" si="203"/>
        <v>41553.848032407412</v>
      </c>
    </row>
    <row r="3237" spans="1:20" ht="32" x14ac:dyDescent="0.2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>E3237/D3237</f>
        <v>8.0000000000000002E-3</v>
      </c>
      <c r="P3237" s="7">
        <f>E3237/L3237</f>
        <v>1</v>
      </c>
      <c r="Q3237" t="str">
        <f t="shared" si="200"/>
        <v>games</v>
      </c>
      <c r="R3237" t="str">
        <f t="shared" si="201"/>
        <v>video games</v>
      </c>
      <c r="S3237" s="12">
        <f t="shared" si="202"/>
        <v>41647.632256944446</v>
      </c>
      <c r="T3237" s="12">
        <f t="shared" si="203"/>
        <v>41667.632256944446</v>
      </c>
    </row>
    <row r="3238" spans="1:20" ht="48" x14ac:dyDescent="0.2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>E3238/D3238</f>
        <v>8.0000000000000002E-3</v>
      </c>
      <c r="P3238" s="7">
        <f>E3238/L3238</f>
        <v>1</v>
      </c>
      <c r="Q3238" t="str">
        <f t="shared" si="200"/>
        <v>technology</v>
      </c>
      <c r="R3238" t="str">
        <f t="shared" si="201"/>
        <v>web</v>
      </c>
      <c r="S3238" s="12">
        <f t="shared" si="202"/>
        <v>41927.067627314813</v>
      </c>
      <c r="T3238" s="12">
        <f t="shared" si="203"/>
        <v>41957.109293981484</v>
      </c>
    </row>
    <row r="3239" spans="1:20" ht="48" x14ac:dyDescent="0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>E3239/D3239</f>
        <v>8.0000000000000002E-3</v>
      </c>
      <c r="P3239" s="7">
        <f>E3239/L3239</f>
        <v>13.333333333333334</v>
      </c>
      <c r="Q3239" t="str">
        <f t="shared" si="200"/>
        <v>food</v>
      </c>
      <c r="R3239" t="str">
        <f t="shared" si="201"/>
        <v>food trucks</v>
      </c>
      <c r="S3239" s="12">
        <f t="shared" si="202"/>
        <v>41834.138495370367</v>
      </c>
      <c r="T3239" s="12">
        <f t="shared" si="203"/>
        <v>41864.138495370367</v>
      </c>
    </row>
    <row r="3240" spans="1:20" ht="48" x14ac:dyDescent="0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>E3240/D3240</f>
        <v>8.0000000000000002E-3</v>
      </c>
      <c r="P3240" s="7">
        <f>E3240/L3240</f>
        <v>3</v>
      </c>
      <c r="Q3240" t="str">
        <f t="shared" si="200"/>
        <v>theater</v>
      </c>
      <c r="R3240" t="str">
        <f t="shared" si="201"/>
        <v>plays</v>
      </c>
      <c r="S3240" s="12">
        <f t="shared" si="202"/>
        <v>41982.904386574075</v>
      </c>
      <c r="T3240" s="12">
        <f t="shared" si="203"/>
        <v>42042.904386574075</v>
      </c>
    </row>
    <row r="3241" spans="1:20" ht="48" x14ac:dyDescent="0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>E3241/D3241</f>
        <v>8.0000000000000002E-3</v>
      </c>
      <c r="P3241" s="7">
        <f>E3241/L3241</f>
        <v>10</v>
      </c>
      <c r="Q3241" t="str">
        <f t="shared" si="200"/>
        <v>theater</v>
      </c>
      <c r="R3241" t="str">
        <f t="shared" si="201"/>
        <v>plays</v>
      </c>
      <c r="S3241" s="12">
        <f t="shared" si="202"/>
        <v>42803.842812499999</v>
      </c>
      <c r="T3241" s="12">
        <f t="shared" si="203"/>
        <v>42843.801145833335</v>
      </c>
    </row>
    <row r="3242" spans="1:20" ht="48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>E3242/D3242</f>
        <v>7.9909090909090902E-3</v>
      </c>
      <c r="P3242" s="7">
        <f>E3242/L3242</f>
        <v>30.310344827586206</v>
      </c>
      <c r="Q3242" t="str">
        <f t="shared" si="200"/>
        <v>technology</v>
      </c>
      <c r="R3242" t="str">
        <f t="shared" si="201"/>
        <v>wearables</v>
      </c>
      <c r="S3242" s="12">
        <f t="shared" si="202"/>
        <v>42208.628692129627</v>
      </c>
      <c r="T3242" s="12">
        <f t="shared" si="203"/>
        <v>42248.628692129627</v>
      </c>
    </row>
    <row r="3243" spans="1:20" ht="48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>E3243/D3243</f>
        <v>7.9600000000000001E-3</v>
      </c>
      <c r="P3243" s="7">
        <f>E3243/L3243</f>
        <v>199</v>
      </c>
      <c r="Q3243" t="str">
        <f t="shared" si="200"/>
        <v>technology</v>
      </c>
      <c r="R3243" t="str">
        <f t="shared" si="201"/>
        <v>wearables</v>
      </c>
      <c r="S3243" s="12">
        <f t="shared" si="202"/>
        <v>42496.529305555552</v>
      </c>
      <c r="T3243" s="12">
        <f t="shared" si="203"/>
        <v>42526.529305555552</v>
      </c>
    </row>
    <row r="3244" spans="1:20" ht="48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>E3244/D3244</f>
        <v>7.92E-3</v>
      </c>
      <c r="P3244" s="7">
        <f>E3244/L3244</f>
        <v>56.571428571428569</v>
      </c>
      <c r="Q3244" t="str">
        <f t="shared" si="200"/>
        <v>film &amp; video</v>
      </c>
      <c r="R3244" t="str">
        <f t="shared" si="201"/>
        <v>animation</v>
      </c>
      <c r="S3244" s="12">
        <f t="shared" si="202"/>
        <v>41654.946759259255</v>
      </c>
      <c r="T3244" s="12">
        <f t="shared" si="203"/>
        <v>41684.946759259255</v>
      </c>
    </row>
    <row r="3245" spans="1:20" ht="48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>E3245/D3245</f>
        <v>7.7999999999999996E-3</v>
      </c>
      <c r="P3245" s="7">
        <f>E3245/L3245</f>
        <v>9.75</v>
      </c>
      <c r="Q3245" t="str">
        <f t="shared" si="200"/>
        <v>theater</v>
      </c>
      <c r="R3245" t="str">
        <f t="shared" si="201"/>
        <v>plays</v>
      </c>
      <c r="S3245" s="12">
        <f t="shared" si="202"/>
        <v>42196.166874999995</v>
      </c>
      <c r="T3245" s="12">
        <f t="shared" si="203"/>
        <v>42256.166874999995</v>
      </c>
    </row>
    <row r="3246" spans="1:20" ht="48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>E3246/D3246</f>
        <v>7.7000000000000002E-3</v>
      </c>
      <c r="P3246" s="7">
        <f>E3246/L3246</f>
        <v>38.5</v>
      </c>
      <c r="Q3246" t="str">
        <f t="shared" si="200"/>
        <v>publishing</v>
      </c>
      <c r="R3246" t="str">
        <f t="shared" si="201"/>
        <v>translations</v>
      </c>
      <c r="S3246" s="12">
        <f t="shared" si="202"/>
        <v>42391.35019675926</v>
      </c>
      <c r="T3246" s="12">
        <f t="shared" si="203"/>
        <v>42421.35019675926</v>
      </c>
    </row>
    <row r="3247" spans="1:20" ht="48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>E3247/D3247</f>
        <v>7.6923076923076927E-3</v>
      </c>
      <c r="P3247" s="7">
        <f>E3247/L3247</f>
        <v>25</v>
      </c>
      <c r="Q3247" t="str">
        <f t="shared" si="200"/>
        <v>publishing</v>
      </c>
      <c r="R3247" t="str">
        <f t="shared" si="201"/>
        <v>children's books</v>
      </c>
      <c r="S3247" s="12">
        <f t="shared" si="202"/>
        <v>40927.036979166667</v>
      </c>
      <c r="T3247" s="12">
        <f t="shared" si="203"/>
        <v>40986.995312500003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>E3248/D3248</f>
        <v>7.6499999999999997E-3</v>
      </c>
      <c r="P3248" s="7">
        <f>E3248/L3248</f>
        <v>11.76923076923077</v>
      </c>
      <c r="Q3248" t="str">
        <f t="shared" si="200"/>
        <v>film &amp; video</v>
      </c>
      <c r="R3248" t="str">
        <f t="shared" si="201"/>
        <v>animation</v>
      </c>
      <c r="S3248" s="12">
        <f t="shared" si="202"/>
        <v>41400.92627314815</v>
      </c>
      <c r="T3248" s="12">
        <f t="shared" si="203"/>
        <v>41430.92627314815</v>
      </c>
    </row>
    <row r="3249" spans="1:20" ht="48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>E3249/D3249</f>
        <v>7.6129032258064515E-3</v>
      </c>
      <c r="P3249" s="7">
        <f>E3249/L3249</f>
        <v>33.714285714285715</v>
      </c>
      <c r="Q3249" t="str">
        <f t="shared" si="200"/>
        <v>photography</v>
      </c>
      <c r="R3249" t="str">
        <f t="shared" si="201"/>
        <v>people</v>
      </c>
      <c r="S3249" s="12">
        <f t="shared" si="202"/>
        <v>41926.482731481483</v>
      </c>
      <c r="T3249" s="12">
        <f t="shared" si="203"/>
        <v>41956.524398148147</v>
      </c>
    </row>
    <row r="3250" spans="1:20" ht="48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>E3250/D3250</f>
        <v>7.6E-3</v>
      </c>
      <c r="P3250" s="7">
        <f>E3250/L3250</f>
        <v>15.2</v>
      </c>
      <c r="Q3250" t="str">
        <f t="shared" si="200"/>
        <v>film &amp; video</v>
      </c>
      <c r="R3250" t="str">
        <f t="shared" si="201"/>
        <v>animation</v>
      </c>
      <c r="S3250" s="12">
        <f t="shared" si="202"/>
        <v>41129.942870370374</v>
      </c>
      <c r="T3250" s="12">
        <f t="shared" si="203"/>
        <v>41159.942870370374</v>
      </c>
    </row>
    <row r="3251" spans="1:20" ht="48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>E3251/D3251</f>
        <v>7.5199999999999998E-3</v>
      </c>
      <c r="P3251" s="7">
        <f>E3251/L3251</f>
        <v>23.5</v>
      </c>
      <c r="Q3251" t="str">
        <f t="shared" si="200"/>
        <v>food</v>
      </c>
      <c r="R3251" t="str">
        <f t="shared" si="201"/>
        <v>food trucks</v>
      </c>
      <c r="S3251" s="12">
        <f t="shared" si="202"/>
        <v>41835.763981481483</v>
      </c>
      <c r="T3251" s="12">
        <f t="shared" si="203"/>
        <v>41865.763981481483</v>
      </c>
    </row>
    <row r="3252" spans="1:20" ht="48" x14ac:dyDescent="0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>E3252/D3252</f>
        <v>7.4999999999999997E-3</v>
      </c>
      <c r="P3252" s="7">
        <f>E3252/L3252</f>
        <v>22.5</v>
      </c>
      <c r="Q3252" t="str">
        <f t="shared" si="200"/>
        <v>technology</v>
      </c>
      <c r="R3252" t="str">
        <f t="shared" si="201"/>
        <v>wearables</v>
      </c>
      <c r="S3252" s="12">
        <f t="shared" si="202"/>
        <v>42752.845451388886</v>
      </c>
      <c r="T3252" s="12">
        <f t="shared" si="203"/>
        <v>42784.249305555553</v>
      </c>
    </row>
    <row r="3253" spans="1:20" ht="48" x14ac:dyDescent="0.2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>E3253/D3253</f>
        <v>7.4999999999999997E-3</v>
      </c>
      <c r="P3253" s="7">
        <f>E3253/L3253</f>
        <v>15</v>
      </c>
      <c r="Q3253" t="str">
        <f t="shared" si="200"/>
        <v>publishing</v>
      </c>
      <c r="R3253" t="str">
        <f t="shared" si="201"/>
        <v>fiction</v>
      </c>
      <c r="S3253" s="12">
        <f t="shared" si="202"/>
        <v>40682.884791666671</v>
      </c>
      <c r="T3253" s="12">
        <f t="shared" si="203"/>
        <v>40712.884791666671</v>
      </c>
    </row>
    <row r="3254" spans="1:20" ht="48" x14ac:dyDescent="0.2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>E3254/D3254</f>
        <v>7.4999999999999997E-3</v>
      </c>
      <c r="P3254" s="7">
        <f>E3254/L3254</f>
        <v>25</v>
      </c>
      <c r="Q3254" t="str">
        <f t="shared" si="200"/>
        <v>food</v>
      </c>
      <c r="R3254" t="str">
        <f t="shared" si="201"/>
        <v>food trucks</v>
      </c>
      <c r="S3254" s="12">
        <f t="shared" si="202"/>
        <v>42594.524756944447</v>
      </c>
      <c r="T3254" s="12">
        <f t="shared" si="203"/>
        <v>42654.524756944447</v>
      </c>
    </row>
    <row r="3255" spans="1:20" ht="32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>E3255/D3255</f>
        <v>7.3333333333333332E-3</v>
      </c>
      <c r="P3255" s="7">
        <f>E3255/L3255</f>
        <v>22</v>
      </c>
      <c r="Q3255" t="str">
        <f t="shared" si="200"/>
        <v>music</v>
      </c>
      <c r="R3255" t="str">
        <f t="shared" si="201"/>
        <v>faith</v>
      </c>
      <c r="S3255" s="12">
        <f t="shared" si="202"/>
        <v>42286.861493055556</v>
      </c>
      <c r="T3255" s="12">
        <f t="shared" si="203"/>
        <v>42316.90315972222</v>
      </c>
    </row>
    <row r="3256" spans="1:20" ht="64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>E3256/D3256</f>
        <v>7.2222222222222219E-3</v>
      </c>
      <c r="P3256" s="7">
        <f>E3256/L3256</f>
        <v>13</v>
      </c>
      <c r="Q3256" t="str">
        <f t="shared" si="200"/>
        <v>games</v>
      </c>
      <c r="R3256" t="str">
        <f t="shared" si="201"/>
        <v>video games</v>
      </c>
      <c r="S3256" s="12">
        <f t="shared" si="202"/>
        <v>40710.731180555551</v>
      </c>
      <c r="T3256" s="12">
        <f t="shared" si="203"/>
        <v>40740.731180555551</v>
      </c>
    </row>
    <row r="3257" spans="1:20" ht="48" x14ac:dyDescent="0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>E3257/D3257</f>
        <v>7.1999999999999998E-3</v>
      </c>
      <c r="P3257" s="7">
        <f>E3257/L3257</f>
        <v>120</v>
      </c>
      <c r="Q3257" t="str">
        <f t="shared" si="200"/>
        <v>film &amp; video</v>
      </c>
      <c r="R3257" t="str">
        <f t="shared" si="201"/>
        <v>drama</v>
      </c>
      <c r="S3257" s="12">
        <f t="shared" si="202"/>
        <v>42195.643865740742</v>
      </c>
      <c r="T3257" s="12">
        <f t="shared" si="203"/>
        <v>42236.837499999994</v>
      </c>
    </row>
    <row r="3258" spans="1:20" ht="48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>E3258/D3258</f>
        <v>7.1999999999999998E-3</v>
      </c>
      <c r="P3258" s="7">
        <f>E3258/L3258</f>
        <v>108</v>
      </c>
      <c r="Q3258" t="str">
        <f t="shared" si="200"/>
        <v>food</v>
      </c>
      <c r="R3258" t="str">
        <f t="shared" si="201"/>
        <v>small batch</v>
      </c>
      <c r="S3258" s="12">
        <f t="shared" si="202"/>
        <v>42804.034120370372</v>
      </c>
      <c r="T3258" s="12">
        <f t="shared" si="203"/>
        <v>42855.708333333328</v>
      </c>
    </row>
    <row r="3259" spans="1:20" ht="32" x14ac:dyDescent="0.2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>E3259/D3259</f>
        <v>7.1999999999999998E-3</v>
      </c>
      <c r="P3259" s="7">
        <f>E3259/L3259</f>
        <v>9</v>
      </c>
      <c r="Q3259" t="str">
        <f t="shared" si="200"/>
        <v>publishing</v>
      </c>
      <c r="R3259" t="str">
        <f t="shared" si="201"/>
        <v>children's books</v>
      </c>
      <c r="S3259" s="12">
        <f t="shared" si="202"/>
        <v>41247.063576388886</v>
      </c>
      <c r="T3259" s="12">
        <f t="shared" si="203"/>
        <v>41277.063576388886</v>
      </c>
    </row>
    <row r="3260" spans="1:20" ht="48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>E3260/D3260</f>
        <v>7.1799999999999998E-3</v>
      </c>
      <c r="P3260" s="7">
        <f>E3260/L3260</f>
        <v>35.9</v>
      </c>
      <c r="Q3260" t="str">
        <f t="shared" si="200"/>
        <v>film &amp; video</v>
      </c>
      <c r="R3260" t="str">
        <f t="shared" si="201"/>
        <v>science fiction</v>
      </c>
      <c r="S3260" s="12">
        <f t="shared" si="202"/>
        <v>41933.586157407408</v>
      </c>
      <c r="T3260" s="12">
        <f t="shared" si="203"/>
        <v>41975.627824074079</v>
      </c>
    </row>
    <row r="3261" spans="1:20" ht="48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>E3261/D3261</f>
        <v>7.1785714285714283E-3</v>
      </c>
      <c r="P3261" s="7">
        <f>E3261/L3261</f>
        <v>22.333333333333332</v>
      </c>
      <c r="Q3261" t="str">
        <f t="shared" si="200"/>
        <v>food</v>
      </c>
      <c r="R3261" t="str">
        <f t="shared" si="201"/>
        <v>food trucks</v>
      </c>
      <c r="S3261" s="12">
        <f t="shared" si="202"/>
        <v>42374.822870370372</v>
      </c>
      <c r="T3261" s="12">
        <f t="shared" si="203"/>
        <v>42434.822870370372</v>
      </c>
    </row>
    <row r="3262" spans="1:20" ht="48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>E3262/D3262</f>
        <v>7.1556350626118068E-3</v>
      </c>
      <c r="P3262" s="7">
        <f>E3262/L3262</f>
        <v>20</v>
      </c>
      <c r="Q3262" t="str">
        <f t="shared" si="200"/>
        <v>technology</v>
      </c>
      <c r="R3262" t="str">
        <f t="shared" si="201"/>
        <v>web</v>
      </c>
      <c r="S3262" s="12">
        <f t="shared" si="202"/>
        <v>42632.443368055552</v>
      </c>
      <c r="T3262" s="12">
        <f t="shared" si="203"/>
        <v>42662.443368055552</v>
      </c>
    </row>
    <row r="3263" spans="1:20" ht="48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>E3263/D3263</f>
        <v>7.1428571428571426E-3</v>
      </c>
      <c r="P3263" s="7">
        <f>E3263/L3263</f>
        <v>25</v>
      </c>
      <c r="Q3263" t="str">
        <f t="shared" si="200"/>
        <v>publishing</v>
      </c>
      <c r="R3263" t="str">
        <f t="shared" si="201"/>
        <v>fiction</v>
      </c>
      <c r="S3263" s="12">
        <f t="shared" si="202"/>
        <v>42548.192997685182</v>
      </c>
      <c r="T3263" s="12">
        <f t="shared" si="203"/>
        <v>42573.192997685182</v>
      </c>
    </row>
    <row r="3264" spans="1:20" ht="48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>E3264/D3264</f>
        <v>7.1428571428571426E-3</v>
      </c>
      <c r="P3264" s="7">
        <f>E3264/L3264</f>
        <v>25</v>
      </c>
      <c r="Q3264" t="str">
        <f t="shared" si="200"/>
        <v>food</v>
      </c>
      <c r="R3264" t="str">
        <f t="shared" si="201"/>
        <v>food trucks</v>
      </c>
      <c r="S3264" s="12">
        <f t="shared" si="202"/>
        <v>42058.334027777775</v>
      </c>
      <c r="T3264" s="12">
        <f t="shared" si="203"/>
        <v>42088.292361111111</v>
      </c>
    </row>
    <row r="3265" spans="1:20" ht="48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>E3265/D3265</f>
        <v>7.0007000700070005E-3</v>
      </c>
      <c r="P3265" s="7">
        <f>E3265/L3265</f>
        <v>17.5</v>
      </c>
      <c r="Q3265" t="str">
        <f t="shared" si="200"/>
        <v>food</v>
      </c>
      <c r="R3265" t="str">
        <f t="shared" si="201"/>
        <v>food trucks</v>
      </c>
      <c r="S3265" s="12">
        <f t="shared" si="202"/>
        <v>41870.87467592593</v>
      </c>
      <c r="T3265" s="12">
        <f t="shared" si="203"/>
        <v>41900.87467592593</v>
      </c>
    </row>
    <row r="3266" spans="1:20" ht="48" x14ac:dyDescent="0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>E3266/D3266</f>
        <v>7.0000000000000001E-3</v>
      </c>
      <c r="P3266" s="7">
        <f>E3266/L3266</f>
        <v>8.75</v>
      </c>
      <c r="Q3266" t="str">
        <f t="shared" si="200"/>
        <v>technology</v>
      </c>
      <c r="R3266" t="str">
        <f t="shared" si="201"/>
        <v>web</v>
      </c>
      <c r="S3266" s="12">
        <f t="shared" si="202"/>
        <v>42753.678761574076</v>
      </c>
      <c r="T3266" s="12">
        <f t="shared" si="203"/>
        <v>42766.208333333328</v>
      </c>
    </row>
    <row r="3267" spans="1:20" ht="48" x14ac:dyDescent="0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>E3267/D3267</f>
        <v>7.0000000000000001E-3</v>
      </c>
      <c r="P3267" s="7">
        <f>E3267/L3267</f>
        <v>7</v>
      </c>
      <c r="Q3267" t="str">
        <f t="shared" ref="Q3267:Q3330" si="204">LEFT(N3267, SEARCH("/",N3267)-1)</f>
        <v>publishing</v>
      </c>
      <c r="R3267" t="str">
        <f t="shared" ref="R3267:R3330" si="205">RIGHT(N3267,LEN(N3267)-SEARCH("/",N3267,1))</f>
        <v>fiction</v>
      </c>
      <c r="S3267" s="12">
        <f t="shared" ref="S3267:S3330" si="206">(((J3267/60)/60)/24)+DATE(1970,1,1)</f>
        <v>41456.981215277774</v>
      </c>
      <c r="T3267" s="12">
        <f t="shared" ref="T3267:T3330" si="207">(((I3267/60)/60)/24)+DATE(1970,1,1)</f>
        <v>41486.981215277774</v>
      </c>
    </row>
    <row r="3268" spans="1:20" ht="48" x14ac:dyDescent="0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>E3268/D3268</f>
        <v>7.0000000000000001E-3</v>
      </c>
      <c r="P3268" s="7">
        <f>E3268/L3268</f>
        <v>35</v>
      </c>
      <c r="Q3268" t="str">
        <f t="shared" si="204"/>
        <v>games</v>
      </c>
      <c r="R3268" t="str">
        <f t="shared" si="205"/>
        <v>video games</v>
      </c>
      <c r="S3268" s="12">
        <f t="shared" si="206"/>
        <v>41163.011828703704</v>
      </c>
      <c r="T3268" s="12">
        <f t="shared" si="207"/>
        <v>41183.011828703704</v>
      </c>
    </row>
    <row r="3269" spans="1:20" ht="48" x14ac:dyDescent="0.2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>E3269/D3269</f>
        <v>7.0000000000000001E-3</v>
      </c>
      <c r="P3269" s="7">
        <f>E3269/L3269</f>
        <v>10.5</v>
      </c>
      <c r="Q3269" t="str">
        <f t="shared" si="204"/>
        <v>food</v>
      </c>
      <c r="R3269" t="str">
        <f t="shared" si="205"/>
        <v>food trucks</v>
      </c>
      <c r="S3269" s="12">
        <f t="shared" si="206"/>
        <v>42382.130833333329</v>
      </c>
      <c r="T3269" s="12">
        <f t="shared" si="207"/>
        <v>42412.130833333329</v>
      </c>
    </row>
    <row r="3270" spans="1:20" ht="16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>E3270/D3270</f>
        <v>6.9641025641025639E-3</v>
      </c>
      <c r="P3270" s="7">
        <f>E3270/L3270</f>
        <v>49.381818181818183</v>
      </c>
      <c r="Q3270" t="str">
        <f t="shared" si="204"/>
        <v>games</v>
      </c>
      <c r="R3270" t="str">
        <f t="shared" si="205"/>
        <v>video games</v>
      </c>
      <c r="S3270" s="12">
        <f t="shared" si="206"/>
        <v>41927.295694444445</v>
      </c>
      <c r="T3270" s="12">
        <f t="shared" si="207"/>
        <v>41959.337361111116</v>
      </c>
    </row>
    <row r="3271" spans="1:20" ht="48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>E3271/D3271</f>
        <v>6.875E-3</v>
      </c>
      <c r="P3271" s="7">
        <f>E3271/L3271</f>
        <v>27.5</v>
      </c>
      <c r="Q3271" t="str">
        <f t="shared" si="204"/>
        <v>technology</v>
      </c>
      <c r="R3271" t="str">
        <f t="shared" si="205"/>
        <v>web</v>
      </c>
      <c r="S3271" s="12">
        <f t="shared" si="206"/>
        <v>42096.918240740735</v>
      </c>
      <c r="T3271" s="12">
        <f t="shared" si="207"/>
        <v>42126.918240740735</v>
      </c>
    </row>
    <row r="3272" spans="1:20" ht="48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>E3272/D3272</f>
        <v>6.875E-3</v>
      </c>
      <c r="P3272" s="7">
        <f>E3272/L3272</f>
        <v>27.5</v>
      </c>
      <c r="Q3272" t="str">
        <f t="shared" si="204"/>
        <v>food</v>
      </c>
      <c r="R3272" t="str">
        <f t="shared" si="205"/>
        <v>food trucks</v>
      </c>
      <c r="S3272" s="12">
        <f t="shared" si="206"/>
        <v>41805.895254629628</v>
      </c>
      <c r="T3272" s="12">
        <f t="shared" si="207"/>
        <v>41830.895254629628</v>
      </c>
    </row>
    <row r="3273" spans="1:20" ht="48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>E3273/D3273</f>
        <v>6.8631863186318634E-3</v>
      </c>
      <c r="P3273" s="7">
        <f>E3273/L3273</f>
        <v>20.333333333333332</v>
      </c>
      <c r="Q3273" t="str">
        <f t="shared" si="204"/>
        <v>film &amp; video</v>
      </c>
      <c r="R3273" t="str">
        <f t="shared" si="205"/>
        <v>animation</v>
      </c>
      <c r="S3273" s="12">
        <f t="shared" si="206"/>
        <v>41547.694456018515</v>
      </c>
      <c r="T3273" s="12">
        <f t="shared" si="207"/>
        <v>41569.165972222225</v>
      </c>
    </row>
    <row r="3274" spans="1:20" ht="48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>E3274/D3274</f>
        <v>6.8399999999999997E-3</v>
      </c>
      <c r="P3274" s="7">
        <f>E3274/L3274</f>
        <v>342</v>
      </c>
      <c r="Q3274" t="str">
        <f t="shared" si="204"/>
        <v>technology</v>
      </c>
      <c r="R3274" t="str">
        <f t="shared" si="205"/>
        <v>web</v>
      </c>
      <c r="S3274" s="12">
        <f t="shared" si="206"/>
        <v>42528.626620370371</v>
      </c>
      <c r="T3274" s="12">
        <f t="shared" si="207"/>
        <v>42573.626620370371</v>
      </c>
    </row>
    <row r="3275" spans="1:20" ht="32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>E3275/D3275</f>
        <v>6.7999999999999996E-3</v>
      </c>
      <c r="P3275" s="7">
        <f>E3275/L3275</f>
        <v>34</v>
      </c>
      <c r="Q3275" t="str">
        <f t="shared" si="204"/>
        <v>music</v>
      </c>
      <c r="R3275" t="str">
        <f t="shared" si="205"/>
        <v>faith</v>
      </c>
      <c r="S3275" s="12">
        <f t="shared" si="206"/>
        <v>42341.59129629629</v>
      </c>
      <c r="T3275" s="12">
        <f t="shared" si="207"/>
        <v>42387.541666666672</v>
      </c>
    </row>
    <row r="3276" spans="1:20" ht="32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>E3276/D3276</f>
        <v>6.7499999999999999E-3</v>
      </c>
      <c r="P3276" s="7">
        <f>E3276/L3276</f>
        <v>6.75</v>
      </c>
      <c r="Q3276" t="str">
        <f t="shared" si="204"/>
        <v>theater</v>
      </c>
      <c r="R3276" t="str">
        <f t="shared" si="205"/>
        <v>plays</v>
      </c>
      <c r="S3276" s="12">
        <f t="shared" si="206"/>
        <v>41833.951516203706</v>
      </c>
      <c r="T3276" s="12">
        <f t="shared" si="207"/>
        <v>41863.951516203706</v>
      </c>
    </row>
    <row r="3277" spans="1:20" ht="48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>E3277/D3277</f>
        <v>6.7000000000000002E-3</v>
      </c>
      <c r="P3277" s="7">
        <f>E3277/L3277</f>
        <v>67</v>
      </c>
      <c r="Q3277" t="str">
        <f t="shared" si="204"/>
        <v>publishing</v>
      </c>
      <c r="R3277" t="str">
        <f t="shared" si="205"/>
        <v>art books</v>
      </c>
      <c r="S3277" s="12">
        <f t="shared" si="206"/>
        <v>41555.041701388887</v>
      </c>
      <c r="T3277" s="12">
        <f t="shared" si="207"/>
        <v>41585.083368055559</v>
      </c>
    </row>
    <row r="3278" spans="1:20" ht="16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>E3278/D3278</f>
        <v>6.6964285714285711E-3</v>
      </c>
      <c r="P3278" s="7">
        <f>E3278/L3278</f>
        <v>10</v>
      </c>
      <c r="Q3278" t="str">
        <f t="shared" si="204"/>
        <v>film &amp; video</v>
      </c>
      <c r="R3278" t="str">
        <f t="shared" si="205"/>
        <v>animation</v>
      </c>
      <c r="S3278" s="12">
        <f t="shared" si="206"/>
        <v>41945.037789351853</v>
      </c>
      <c r="T3278" s="12">
        <f t="shared" si="207"/>
        <v>41998.208333333328</v>
      </c>
    </row>
    <row r="3279" spans="1:20" ht="48" x14ac:dyDescent="0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>E3279/D3279</f>
        <v>6.6666666666666671E-3</v>
      </c>
      <c r="P3279" s="7">
        <f>E3279/L3279</f>
        <v>20</v>
      </c>
      <c r="Q3279" t="str">
        <f t="shared" si="204"/>
        <v>games</v>
      </c>
      <c r="R3279" t="str">
        <f t="shared" si="205"/>
        <v>mobile games</v>
      </c>
      <c r="S3279" s="12">
        <f t="shared" si="206"/>
        <v>41821.407187500001</v>
      </c>
      <c r="T3279" s="12">
        <f t="shared" si="207"/>
        <v>41851.407187500001</v>
      </c>
    </row>
    <row r="3280" spans="1:20" ht="32" x14ac:dyDescent="0.2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>E3280/D3280</f>
        <v>6.6666666666666671E-3</v>
      </c>
      <c r="P3280" s="7">
        <f>E3280/L3280</f>
        <v>5</v>
      </c>
      <c r="Q3280" t="str">
        <f t="shared" si="204"/>
        <v>publishing</v>
      </c>
      <c r="R3280" t="str">
        <f t="shared" si="205"/>
        <v>children's books</v>
      </c>
      <c r="S3280" s="12">
        <f t="shared" si="206"/>
        <v>42573.65662037037</v>
      </c>
      <c r="T3280" s="12">
        <f t="shared" si="207"/>
        <v>42588.65662037037</v>
      </c>
    </row>
    <row r="3281" spans="1:20" ht="32" x14ac:dyDescent="0.2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>E3281/D3281</f>
        <v>6.6666666666666671E-3</v>
      </c>
      <c r="P3281" s="7">
        <f>E3281/L3281</f>
        <v>10</v>
      </c>
      <c r="Q3281" t="str">
        <f t="shared" si="204"/>
        <v>theater</v>
      </c>
      <c r="R3281" t="str">
        <f t="shared" si="205"/>
        <v>spaces</v>
      </c>
      <c r="S3281" s="12">
        <f t="shared" si="206"/>
        <v>41848.679803240739</v>
      </c>
      <c r="T3281" s="12">
        <f t="shared" si="207"/>
        <v>41908.679803240739</v>
      </c>
    </row>
    <row r="3282" spans="1:20" ht="48" x14ac:dyDescent="0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>E3282/D3282</f>
        <v>6.6666666666666671E-3</v>
      </c>
      <c r="P3282" s="7">
        <f>E3282/L3282</f>
        <v>10</v>
      </c>
      <c r="Q3282" t="str">
        <f t="shared" si="204"/>
        <v>theater</v>
      </c>
      <c r="R3282" t="str">
        <f t="shared" si="205"/>
        <v>plays</v>
      </c>
      <c r="S3282" s="12">
        <f t="shared" si="206"/>
        <v>42048.711724537032</v>
      </c>
      <c r="T3282" s="12">
        <f t="shared" si="207"/>
        <v>42086.75</v>
      </c>
    </row>
    <row r="3283" spans="1:20" ht="80" x14ac:dyDescent="0.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>E3283/D3283</f>
        <v>6.6666666666666671E-3</v>
      </c>
      <c r="P3283" s="7">
        <f>E3283/L3283</f>
        <v>500</v>
      </c>
      <c r="Q3283" t="str">
        <f t="shared" si="204"/>
        <v>theater</v>
      </c>
      <c r="R3283" t="str">
        <f t="shared" si="205"/>
        <v>musical</v>
      </c>
      <c r="S3283" s="12">
        <f t="shared" si="206"/>
        <v>42333.695821759262</v>
      </c>
      <c r="T3283" s="12">
        <f t="shared" si="207"/>
        <v>42361.679166666669</v>
      </c>
    </row>
    <row r="3284" spans="1:20" ht="48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>E3284/D3284</f>
        <v>6.6115702479338841E-3</v>
      </c>
      <c r="P3284" s="7">
        <f>E3284/L3284</f>
        <v>20</v>
      </c>
      <c r="Q3284" t="str">
        <f t="shared" si="204"/>
        <v>publishing</v>
      </c>
      <c r="R3284" t="str">
        <f t="shared" si="205"/>
        <v>art books</v>
      </c>
      <c r="S3284" s="12">
        <f t="shared" si="206"/>
        <v>42144.769479166673</v>
      </c>
      <c r="T3284" s="12">
        <f t="shared" si="207"/>
        <v>42174.769479166673</v>
      </c>
    </row>
    <row r="3285" spans="1:20" ht="48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>E3285/D3285</f>
        <v>6.41025641025641E-3</v>
      </c>
      <c r="P3285" s="7">
        <f>E3285/L3285</f>
        <v>5</v>
      </c>
      <c r="Q3285" t="str">
        <f t="shared" si="204"/>
        <v>technology</v>
      </c>
      <c r="R3285" t="str">
        <f t="shared" si="205"/>
        <v>web</v>
      </c>
      <c r="S3285" s="12">
        <f t="shared" si="206"/>
        <v>42307.034074074079</v>
      </c>
      <c r="T3285" s="12">
        <f t="shared" si="207"/>
        <v>42337.075740740736</v>
      </c>
    </row>
    <row r="3286" spans="1:20" ht="32" x14ac:dyDescent="0.2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>E3286/D3286</f>
        <v>6.2500000000000003E-3</v>
      </c>
      <c r="P3286" s="7">
        <f>E3286/L3286</f>
        <v>50</v>
      </c>
      <c r="Q3286" t="str">
        <f t="shared" si="204"/>
        <v>food</v>
      </c>
      <c r="R3286" t="str">
        <f t="shared" si="205"/>
        <v>food trucks</v>
      </c>
      <c r="S3286" s="12">
        <f t="shared" si="206"/>
        <v>42143.714178240742</v>
      </c>
      <c r="T3286" s="12">
        <f t="shared" si="207"/>
        <v>42173.714178240742</v>
      </c>
    </row>
    <row r="3287" spans="1:20" ht="48" x14ac:dyDescent="0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>E3287/D3287</f>
        <v>6.2500000000000003E-3</v>
      </c>
      <c r="P3287" s="7">
        <f>E3287/L3287</f>
        <v>62.5</v>
      </c>
      <c r="Q3287" t="str">
        <f t="shared" si="204"/>
        <v>theater</v>
      </c>
      <c r="R3287" t="str">
        <f t="shared" si="205"/>
        <v>spaces</v>
      </c>
      <c r="S3287" s="12">
        <f t="shared" si="206"/>
        <v>42665.150347222225</v>
      </c>
      <c r="T3287" s="12">
        <f t="shared" si="207"/>
        <v>42725.192013888889</v>
      </c>
    </row>
    <row r="3288" spans="1:20" ht="48" x14ac:dyDescent="0.2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>E3288/D3288</f>
        <v>6.2500000000000003E-3</v>
      </c>
      <c r="P3288" s="7">
        <f>E3288/L3288</f>
        <v>25</v>
      </c>
      <c r="Q3288" t="str">
        <f t="shared" si="204"/>
        <v>theater</v>
      </c>
      <c r="R3288" t="str">
        <f t="shared" si="205"/>
        <v>plays</v>
      </c>
      <c r="S3288" s="12">
        <f t="shared" si="206"/>
        <v>42439.702314814815</v>
      </c>
      <c r="T3288" s="12">
        <f t="shared" si="207"/>
        <v>42468.774305555555</v>
      </c>
    </row>
    <row r="3289" spans="1:20" ht="48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>E3289/D3289</f>
        <v>6.0869565217391303E-3</v>
      </c>
      <c r="P3289" s="7">
        <f>E3289/L3289</f>
        <v>28</v>
      </c>
      <c r="Q3289" t="str">
        <f t="shared" si="204"/>
        <v>technology</v>
      </c>
      <c r="R3289" t="str">
        <f t="shared" si="205"/>
        <v>wearables</v>
      </c>
      <c r="S3289" s="12">
        <f t="shared" si="206"/>
        <v>42082.702800925923</v>
      </c>
      <c r="T3289" s="12">
        <f t="shared" si="207"/>
        <v>42112.702800925923</v>
      </c>
    </row>
    <row r="3290" spans="1:20" ht="48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>E3290/D3290</f>
        <v>6.0400000000000002E-3</v>
      </c>
      <c r="P3290" s="7">
        <f>E3290/L3290</f>
        <v>50.333333333333336</v>
      </c>
      <c r="Q3290" t="str">
        <f t="shared" si="204"/>
        <v>food</v>
      </c>
      <c r="R3290" t="str">
        <f t="shared" si="205"/>
        <v>food trucks</v>
      </c>
      <c r="S3290" s="12">
        <f t="shared" si="206"/>
        <v>42211.732430555552</v>
      </c>
      <c r="T3290" s="12">
        <f t="shared" si="207"/>
        <v>42241.732430555552</v>
      </c>
    </row>
    <row r="3291" spans="1:20" ht="48" x14ac:dyDescent="0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>E3291/D3291</f>
        <v>6.0000000000000001E-3</v>
      </c>
      <c r="P3291" s="7">
        <f>E3291/L3291</f>
        <v>30</v>
      </c>
      <c r="Q3291" t="str">
        <f t="shared" si="204"/>
        <v>music</v>
      </c>
      <c r="R3291" t="str">
        <f t="shared" si="205"/>
        <v>jazz</v>
      </c>
      <c r="S3291" s="12">
        <f t="shared" si="206"/>
        <v>41802.94363425926</v>
      </c>
      <c r="T3291" s="12">
        <f t="shared" si="207"/>
        <v>41834.104166666664</v>
      </c>
    </row>
    <row r="3292" spans="1:20" ht="48" x14ac:dyDescent="0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>E3292/D3292</f>
        <v>6.0000000000000001E-3</v>
      </c>
      <c r="P3292" s="7">
        <f>E3292/L3292</f>
        <v>15</v>
      </c>
      <c r="Q3292" t="str">
        <f t="shared" si="204"/>
        <v>food</v>
      </c>
      <c r="R3292" t="str">
        <f t="shared" si="205"/>
        <v>restaurants</v>
      </c>
      <c r="S3292" s="12">
        <f t="shared" si="206"/>
        <v>42258.297094907408</v>
      </c>
      <c r="T3292" s="12">
        <f t="shared" si="207"/>
        <v>42280.875</v>
      </c>
    </row>
    <row r="3293" spans="1:20" ht="48" x14ac:dyDescent="0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>E3293/D3293</f>
        <v>6.0000000000000001E-3</v>
      </c>
      <c r="P3293" s="7">
        <f>E3293/L3293</f>
        <v>25.5</v>
      </c>
      <c r="Q3293" t="str">
        <f t="shared" si="204"/>
        <v>food</v>
      </c>
      <c r="R3293" t="str">
        <f t="shared" si="205"/>
        <v>food trucks</v>
      </c>
      <c r="S3293" s="12">
        <f t="shared" si="206"/>
        <v>42110.326423611114</v>
      </c>
      <c r="T3293" s="12">
        <f t="shared" si="207"/>
        <v>42140.125</v>
      </c>
    </row>
    <row r="3294" spans="1:20" ht="48" x14ac:dyDescent="0.2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>E3294/D3294</f>
        <v>6.0000000000000001E-3</v>
      </c>
      <c r="P3294" s="7">
        <f>E3294/L3294</f>
        <v>22.5</v>
      </c>
      <c r="Q3294" t="str">
        <f t="shared" si="204"/>
        <v>theater</v>
      </c>
      <c r="R3294" t="str">
        <f t="shared" si="205"/>
        <v>plays</v>
      </c>
      <c r="S3294" s="12">
        <f t="shared" si="206"/>
        <v>41801.711550925924</v>
      </c>
      <c r="T3294" s="12">
        <f t="shared" si="207"/>
        <v>41844.124305555553</v>
      </c>
    </row>
    <row r="3295" spans="1:20" ht="48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>E3295/D3295</f>
        <v>5.966666666666667E-3</v>
      </c>
      <c r="P3295" s="7">
        <f>E3295/L3295</f>
        <v>71.599999999999994</v>
      </c>
      <c r="Q3295" t="str">
        <f t="shared" si="204"/>
        <v>technology</v>
      </c>
      <c r="R3295" t="str">
        <f t="shared" si="205"/>
        <v>space exploration</v>
      </c>
      <c r="S3295" s="12">
        <f t="shared" si="206"/>
        <v>42695.624340277776</v>
      </c>
      <c r="T3295" s="12">
        <f t="shared" si="207"/>
        <v>42725.624340277776</v>
      </c>
    </row>
    <row r="3296" spans="1:20" ht="48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>E3296/D3296</f>
        <v>5.8333333333333336E-3</v>
      </c>
      <c r="P3296" s="7">
        <f>E3296/L3296</f>
        <v>8.75</v>
      </c>
      <c r="Q3296" t="str">
        <f t="shared" si="204"/>
        <v>music</v>
      </c>
      <c r="R3296" t="str">
        <f t="shared" si="205"/>
        <v>faith</v>
      </c>
      <c r="S3296" s="12">
        <f t="shared" si="206"/>
        <v>41912.932430555556</v>
      </c>
      <c r="T3296" s="12">
        <f t="shared" si="207"/>
        <v>41942.932430555556</v>
      </c>
    </row>
    <row r="3297" spans="1:20" ht="48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>E3297/D3297</f>
        <v>5.7499999999999999E-3</v>
      </c>
      <c r="P3297" s="7">
        <f>E3297/L3297</f>
        <v>38.333333333333336</v>
      </c>
      <c r="Q3297" t="str">
        <f t="shared" si="204"/>
        <v>film &amp; video</v>
      </c>
      <c r="R3297" t="str">
        <f t="shared" si="205"/>
        <v>science fiction</v>
      </c>
      <c r="S3297" s="12">
        <f t="shared" si="206"/>
        <v>42693.016180555554</v>
      </c>
      <c r="T3297" s="12">
        <f t="shared" si="207"/>
        <v>42753.016180555554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>E3298/D3298</f>
        <v>5.7142857142857143E-3</v>
      </c>
      <c r="P3298" s="7">
        <f>E3298/L3298</f>
        <v>15.428571428571429</v>
      </c>
      <c r="Q3298" t="str">
        <f t="shared" si="204"/>
        <v>technology</v>
      </c>
      <c r="R3298" t="str">
        <f t="shared" si="205"/>
        <v>web</v>
      </c>
      <c r="S3298" s="12">
        <f t="shared" si="206"/>
        <v>42094.101145833338</v>
      </c>
      <c r="T3298" s="12">
        <f t="shared" si="207"/>
        <v>42124.101145833338</v>
      </c>
    </row>
    <row r="3299" spans="1:20" ht="32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>E3299/D3299</f>
        <v>5.6800000000000002E-3</v>
      </c>
      <c r="P3299" s="7">
        <f>E3299/L3299</f>
        <v>28.4</v>
      </c>
      <c r="Q3299" t="str">
        <f t="shared" si="204"/>
        <v>games</v>
      </c>
      <c r="R3299" t="str">
        <f t="shared" si="205"/>
        <v>video games</v>
      </c>
      <c r="S3299" s="12">
        <f t="shared" si="206"/>
        <v>42716.7424537037</v>
      </c>
      <c r="T3299" s="12">
        <f t="shared" si="207"/>
        <v>42746.7424537037</v>
      </c>
    </row>
    <row r="3300" spans="1:20" ht="48" x14ac:dyDescent="0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>E3300/D3300</f>
        <v>5.5999999999999999E-3</v>
      </c>
      <c r="P3300" s="7">
        <f>E3300/L3300</f>
        <v>14</v>
      </c>
      <c r="Q3300" t="str">
        <f t="shared" si="204"/>
        <v>technology</v>
      </c>
      <c r="R3300" t="str">
        <f t="shared" si="205"/>
        <v>web</v>
      </c>
      <c r="S3300" s="12">
        <f t="shared" si="206"/>
        <v>42020.854247685187</v>
      </c>
      <c r="T3300" s="12">
        <f t="shared" si="207"/>
        <v>42050.854247685187</v>
      </c>
    </row>
    <row r="3301" spans="1:20" ht="48" x14ac:dyDescent="0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>E3301/D3301</f>
        <v>5.5999999999999999E-3</v>
      </c>
      <c r="P3301" s="7">
        <f>E3301/L3301</f>
        <v>93.333333333333329</v>
      </c>
      <c r="Q3301" t="str">
        <f t="shared" si="204"/>
        <v>technology</v>
      </c>
      <c r="R3301" t="str">
        <f t="shared" si="205"/>
        <v>wearables</v>
      </c>
      <c r="S3301" s="12">
        <f t="shared" si="206"/>
        <v>42424.749490740738</v>
      </c>
      <c r="T3301" s="12">
        <f t="shared" si="207"/>
        <v>42454.707824074074</v>
      </c>
    </row>
    <row r="3302" spans="1:20" ht="32" x14ac:dyDescent="0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>E3302/D3302</f>
        <v>5.5999999999999999E-3</v>
      </c>
      <c r="P3302" s="7">
        <f>E3302/L3302</f>
        <v>18.666666666666668</v>
      </c>
      <c r="Q3302" t="str">
        <f t="shared" si="204"/>
        <v>games</v>
      </c>
      <c r="R3302" t="str">
        <f t="shared" si="205"/>
        <v>video games</v>
      </c>
      <c r="S3302" s="12">
        <f t="shared" si="206"/>
        <v>41101.906111111115</v>
      </c>
      <c r="T3302" s="12">
        <f t="shared" si="207"/>
        <v>41131.906111111115</v>
      </c>
    </row>
    <row r="3303" spans="1:20" ht="48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>E3303/D3303</f>
        <v>5.5833333333333334E-3</v>
      </c>
      <c r="P3303" s="7">
        <f>E3303/L3303</f>
        <v>55.833333333333336</v>
      </c>
      <c r="Q3303" t="str">
        <f t="shared" si="204"/>
        <v>food</v>
      </c>
      <c r="R3303" t="str">
        <f t="shared" si="205"/>
        <v>food trucks</v>
      </c>
      <c r="S3303" s="12">
        <f t="shared" si="206"/>
        <v>42536.862800925926</v>
      </c>
      <c r="T3303" s="12">
        <f t="shared" si="207"/>
        <v>42566.862800925926</v>
      </c>
    </row>
    <row r="3304" spans="1:20" ht="48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>E3304/D3304</f>
        <v>5.5555555555555558E-3</v>
      </c>
      <c r="P3304" s="7">
        <f>E3304/L3304</f>
        <v>25</v>
      </c>
      <c r="Q3304" t="str">
        <f t="shared" si="204"/>
        <v>technology</v>
      </c>
      <c r="R3304" t="str">
        <f t="shared" si="205"/>
        <v>web</v>
      </c>
      <c r="S3304" s="12">
        <f t="shared" si="206"/>
        <v>42276.046689814815</v>
      </c>
      <c r="T3304" s="12">
        <f t="shared" si="207"/>
        <v>42306.046689814815</v>
      </c>
    </row>
    <row r="3305" spans="1:20" ht="48" x14ac:dyDescent="0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>E3305/D3305</f>
        <v>5.4999999999999997E-3</v>
      </c>
      <c r="P3305" s="7">
        <f>E3305/L3305</f>
        <v>27.5</v>
      </c>
      <c r="Q3305" t="str">
        <f t="shared" si="204"/>
        <v>publishing</v>
      </c>
      <c r="R3305" t="str">
        <f t="shared" si="205"/>
        <v>art books</v>
      </c>
      <c r="S3305" s="12">
        <f t="shared" si="206"/>
        <v>41054.847777777781</v>
      </c>
      <c r="T3305" s="12">
        <f t="shared" si="207"/>
        <v>41114.847777777781</v>
      </c>
    </row>
    <row r="3306" spans="1:20" ht="32" x14ac:dyDescent="0.2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>E3306/D3306</f>
        <v>5.4999999999999997E-3</v>
      </c>
      <c r="P3306" s="7">
        <f>E3306/L3306</f>
        <v>5.5</v>
      </c>
      <c r="Q3306" t="str">
        <f t="shared" si="204"/>
        <v>theater</v>
      </c>
      <c r="R3306" t="str">
        <f t="shared" si="205"/>
        <v>plays</v>
      </c>
      <c r="S3306" s="12">
        <f t="shared" si="206"/>
        <v>42402.947002314817</v>
      </c>
      <c r="T3306" s="12">
        <f t="shared" si="207"/>
        <v>42452.145138888889</v>
      </c>
    </row>
    <row r="3307" spans="1:20" ht="48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>E3307/D3307</f>
        <v>5.4884742041712408E-3</v>
      </c>
      <c r="P3307" s="7">
        <f>E3307/L3307</f>
        <v>5</v>
      </c>
      <c r="Q3307" t="str">
        <f t="shared" si="204"/>
        <v>music</v>
      </c>
      <c r="R3307" t="str">
        <f t="shared" si="205"/>
        <v>world music</v>
      </c>
      <c r="S3307" s="12">
        <f t="shared" si="206"/>
        <v>40782.165532407409</v>
      </c>
      <c r="T3307" s="12">
        <f t="shared" si="207"/>
        <v>40797.554166666669</v>
      </c>
    </row>
    <row r="3308" spans="1:20" ht="48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>E3308/D3308</f>
        <v>5.3333333333333332E-3</v>
      </c>
      <c r="P3308" s="7">
        <f>E3308/L3308</f>
        <v>91.428571428571431</v>
      </c>
      <c r="Q3308" t="str">
        <f t="shared" si="204"/>
        <v>film &amp; video</v>
      </c>
      <c r="R3308" t="str">
        <f t="shared" si="205"/>
        <v>drama</v>
      </c>
      <c r="S3308" s="12">
        <f t="shared" si="206"/>
        <v>41841.762743055559</v>
      </c>
      <c r="T3308" s="12">
        <f t="shared" si="207"/>
        <v>41901.762743055559</v>
      </c>
    </row>
    <row r="3309" spans="1:20" ht="48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>E3309/D3309</f>
        <v>5.1999999999999998E-3</v>
      </c>
      <c r="P3309" s="7">
        <f>E3309/L3309</f>
        <v>26</v>
      </c>
      <c r="Q3309" t="str">
        <f t="shared" si="204"/>
        <v>technology</v>
      </c>
      <c r="R3309" t="str">
        <f t="shared" si="205"/>
        <v>wearables</v>
      </c>
      <c r="S3309" s="12">
        <f t="shared" si="206"/>
        <v>42158.028310185182</v>
      </c>
      <c r="T3309" s="12">
        <f t="shared" si="207"/>
        <v>42186.028310185182</v>
      </c>
    </row>
    <row r="3310" spans="1:20" ht="48" x14ac:dyDescent="0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>E3310/D3310</f>
        <v>5.1000000000000004E-3</v>
      </c>
      <c r="P3310" s="7">
        <f>E3310/L3310</f>
        <v>23.181818181818183</v>
      </c>
      <c r="Q3310" t="str">
        <f t="shared" si="204"/>
        <v>games</v>
      </c>
      <c r="R3310" t="str">
        <f t="shared" si="205"/>
        <v>video games</v>
      </c>
      <c r="S3310" s="12">
        <f t="shared" si="206"/>
        <v>41220.933124999996</v>
      </c>
      <c r="T3310" s="12">
        <f t="shared" si="207"/>
        <v>41250.933124999996</v>
      </c>
    </row>
    <row r="3311" spans="1:20" ht="32" x14ac:dyDescent="0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>E3311/D3311</f>
        <v>5.1000000000000004E-3</v>
      </c>
      <c r="P3311" s="7">
        <f>E3311/L3311</f>
        <v>17</v>
      </c>
      <c r="Q3311" t="str">
        <f t="shared" si="204"/>
        <v>games</v>
      </c>
      <c r="R3311" t="str">
        <f t="shared" si="205"/>
        <v>mobile games</v>
      </c>
      <c r="S3311" s="12">
        <f t="shared" si="206"/>
        <v>42528.899398148147</v>
      </c>
      <c r="T3311" s="12">
        <f t="shared" si="207"/>
        <v>42588.899398148147</v>
      </c>
    </row>
    <row r="3312" spans="1:20" ht="32" x14ac:dyDescent="0.2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>E3312/D3312</f>
        <v>5.1000000000000004E-3</v>
      </c>
      <c r="P3312" s="7">
        <f>E3312/L3312</f>
        <v>17</v>
      </c>
      <c r="Q3312" t="str">
        <f t="shared" si="204"/>
        <v>technology</v>
      </c>
      <c r="R3312" t="str">
        <f t="shared" si="205"/>
        <v>gadgets</v>
      </c>
      <c r="S3312" s="12">
        <f t="shared" si="206"/>
        <v>42656.717303240745</v>
      </c>
      <c r="T3312" s="12">
        <f t="shared" si="207"/>
        <v>42681.758969907409</v>
      </c>
    </row>
    <row r="3313" spans="1:20" ht="48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>E3313/D3313</f>
        <v>5.0299999999999997E-3</v>
      </c>
      <c r="P3313" s="7">
        <f>E3313/L3313</f>
        <v>167.66666666666666</v>
      </c>
      <c r="Q3313" t="str">
        <f t="shared" si="204"/>
        <v>technology</v>
      </c>
      <c r="R3313" t="str">
        <f t="shared" si="205"/>
        <v>wearables</v>
      </c>
      <c r="S3313" s="12">
        <f t="shared" si="206"/>
        <v>42705.690347222218</v>
      </c>
      <c r="T3313" s="12">
        <f t="shared" si="207"/>
        <v>42734.958333333328</v>
      </c>
    </row>
    <row r="3314" spans="1:20" ht="16" x14ac:dyDescent="0.2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>E3314/D3314</f>
        <v>5.0000000000000001E-3</v>
      </c>
      <c r="P3314" s="7">
        <f>E3314/L3314</f>
        <v>100</v>
      </c>
      <c r="Q3314" t="str">
        <f t="shared" si="204"/>
        <v>music</v>
      </c>
      <c r="R3314" t="str">
        <f t="shared" si="205"/>
        <v>jazz</v>
      </c>
      <c r="S3314" s="12">
        <f t="shared" si="206"/>
        <v>41227.641724537039</v>
      </c>
      <c r="T3314" s="12">
        <f t="shared" si="207"/>
        <v>41262.641724537039</v>
      </c>
    </row>
    <row r="3315" spans="1:20" ht="48" x14ac:dyDescent="0.2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>E3315/D3315</f>
        <v>5.0000000000000001E-3</v>
      </c>
      <c r="P3315" s="7">
        <f>E3315/L3315</f>
        <v>25</v>
      </c>
      <c r="Q3315" t="str">
        <f t="shared" si="204"/>
        <v>games</v>
      </c>
      <c r="R3315" t="str">
        <f t="shared" si="205"/>
        <v>video games</v>
      </c>
      <c r="S3315" s="12">
        <f t="shared" si="206"/>
        <v>42107.836435185185</v>
      </c>
      <c r="T3315" s="12">
        <f t="shared" si="207"/>
        <v>42137.836435185185</v>
      </c>
    </row>
    <row r="3316" spans="1:20" ht="48" x14ac:dyDescent="0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>E3316/D3316</f>
        <v>5.0000000000000001E-3</v>
      </c>
      <c r="P3316" s="7">
        <f>E3316/L3316</f>
        <v>5</v>
      </c>
      <c r="Q3316" t="str">
        <f t="shared" si="204"/>
        <v>games</v>
      </c>
      <c r="R3316" t="str">
        <f t="shared" si="205"/>
        <v>video games</v>
      </c>
      <c r="S3316" s="12">
        <f t="shared" si="206"/>
        <v>41835.977083333331</v>
      </c>
      <c r="T3316" s="12">
        <f t="shared" si="207"/>
        <v>41865.977083333331</v>
      </c>
    </row>
    <row r="3317" spans="1:20" ht="32" x14ac:dyDescent="0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>E3317/D3317</f>
        <v>5.0000000000000001E-3</v>
      </c>
      <c r="P3317" s="7">
        <f>E3317/L3317</f>
        <v>5</v>
      </c>
      <c r="Q3317" t="str">
        <f t="shared" si="204"/>
        <v>games</v>
      </c>
      <c r="R3317" t="str">
        <f t="shared" si="205"/>
        <v>mobile games</v>
      </c>
      <c r="S3317" s="12">
        <f t="shared" si="206"/>
        <v>42535.327476851846</v>
      </c>
      <c r="T3317" s="12">
        <f t="shared" si="207"/>
        <v>42565.327476851846</v>
      </c>
    </row>
    <row r="3318" spans="1:20" ht="48" x14ac:dyDescent="0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>E3318/D3318</f>
        <v>5.0000000000000001E-3</v>
      </c>
      <c r="P3318" s="7">
        <f>E3318/L3318</f>
        <v>7.5</v>
      </c>
      <c r="Q3318" t="str">
        <f t="shared" si="204"/>
        <v>publishing</v>
      </c>
      <c r="R3318" t="str">
        <f t="shared" si="205"/>
        <v>translations</v>
      </c>
      <c r="S3318" s="12">
        <f t="shared" si="206"/>
        <v>41838.536782407406</v>
      </c>
      <c r="T3318" s="12">
        <f t="shared" si="207"/>
        <v>41863.536782407406</v>
      </c>
    </row>
    <row r="3319" spans="1:20" ht="48" x14ac:dyDescent="0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>E3319/D3319</f>
        <v>5.0000000000000001E-3</v>
      </c>
      <c r="P3319" s="7">
        <f>E3319/L3319</f>
        <v>5</v>
      </c>
      <c r="Q3319" t="str">
        <f t="shared" si="204"/>
        <v>photography</v>
      </c>
      <c r="R3319" t="str">
        <f t="shared" si="205"/>
        <v>places</v>
      </c>
      <c r="S3319" s="12">
        <f t="shared" si="206"/>
        <v>42325.448958333334</v>
      </c>
      <c r="T3319" s="12">
        <f t="shared" si="207"/>
        <v>42357.448958333334</v>
      </c>
    </row>
    <row r="3320" spans="1:20" ht="48" x14ac:dyDescent="0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>E3320/D3320</f>
        <v>5.0000000000000001E-3</v>
      </c>
      <c r="P3320" s="7">
        <f>E3320/L3320</f>
        <v>10</v>
      </c>
      <c r="Q3320" t="str">
        <f t="shared" si="204"/>
        <v>photography</v>
      </c>
      <c r="R3320" t="str">
        <f t="shared" si="205"/>
        <v>photobooks</v>
      </c>
      <c r="S3320" s="12">
        <f t="shared" si="206"/>
        <v>41956.250034722223</v>
      </c>
      <c r="T3320" s="12">
        <f t="shared" si="207"/>
        <v>42016.250034722223</v>
      </c>
    </row>
    <row r="3321" spans="1:20" ht="48" x14ac:dyDescent="0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>E3321/D3321</f>
        <v>5.0000000000000001E-3</v>
      </c>
      <c r="P3321" s="7">
        <f>E3321/L3321</f>
        <v>62.5</v>
      </c>
      <c r="Q3321" t="str">
        <f t="shared" si="204"/>
        <v>games</v>
      </c>
      <c r="R3321" t="str">
        <f t="shared" si="205"/>
        <v>mobile games</v>
      </c>
      <c r="S3321" s="12">
        <f t="shared" si="206"/>
        <v>42742.246493055558</v>
      </c>
      <c r="T3321" s="12">
        <f t="shared" si="207"/>
        <v>42795.166666666672</v>
      </c>
    </row>
    <row r="3322" spans="1:20" ht="48" x14ac:dyDescent="0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>E3322/D3322</f>
        <v>5.0000000000000001E-3</v>
      </c>
      <c r="P3322" s="7">
        <f>E3322/L3322</f>
        <v>50</v>
      </c>
      <c r="Q3322" t="str">
        <f t="shared" si="204"/>
        <v>food</v>
      </c>
      <c r="R3322" t="str">
        <f t="shared" si="205"/>
        <v>food trucks</v>
      </c>
      <c r="S3322" s="12">
        <f t="shared" si="206"/>
        <v>42584.666597222225</v>
      </c>
      <c r="T3322" s="12">
        <f t="shared" si="207"/>
        <v>42614.666597222225</v>
      </c>
    </row>
    <row r="3323" spans="1:20" ht="32" x14ac:dyDescent="0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>E3323/D3323</f>
        <v>5.0000000000000001E-3</v>
      </c>
      <c r="P3323" s="7">
        <f>E3323/L3323</f>
        <v>1</v>
      </c>
      <c r="Q3323" t="str">
        <f t="shared" si="204"/>
        <v>food</v>
      </c>
      <c r="R3323" t="str">
        <f t="shared" si="205"/>
        <v>food trucks</v>
      </c>
      <c r="S3323" s="12">
        <f t="shared" si="206"/>
        <v>42019.76944444445</v>
      </c>
      <c r="T3323" s="12">
        <f t="shared" si="207"/>
        <v>42079.727777777778</v>
      </c>
    </row>
    <row r="3324" spans="1:20" ht="16" x14ac:dyDescent="0.2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>E3324/D3324</f>
        <v>5.0000000000000001E-3</v>
      </c>
      <c r="P3324" s="7">
        <f>E3324/L3324</f>
        <v>12.5</v>
      </c>
      <c r="Q3324" t="str">
        <f t="shared" si="204"/>
        <v>theater</v>
      </c>
      <c r="R3324" t="str">
        <f t="shared" si="205"/>
        <v>plays</v>
      </c>
      <c r="S3324" s="12">
        <f t="shared" si="206"/>
        <v>41953.773090277777</v>
      </c>
      <c r="T3324" s="12">
        <f t="shared" si="207"/>
        <v>42013.083333333328</v>
      </c>
    </row>
    <row r="3325" spans="1:20" ht="48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>E3325/D3325</f>
        <v>4.9199999999999999E-3</v>
      </c>
      <c r="P3325" s="7">
        <f>E3325/L3325</f>
        <v>20.5</v>
      </c>
      <c r="Q3325" t="str">
        <f t="shared" si="204"/>
        <v>technology</v>
      </c>
      <c r="R3325" t="str">
        <f t="shared" si="205"/>
        <v>web</v>
      </c>
      <c r="S3325" s="12">
        <f t="shared" si="206"/>
        <v>41927.71980324074</v>
      </c>
      <c r="T3325" s="12">
        <f t="shared" si="207"/>
        <v>41957.761469907404</v>
      </c>
    </row>
    <row r="3326" spans="1:20" ht="48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>E3326/D3326</f>
        <v>4.8960000000000002E-3</v>
      </c>
      <c r="P3326" s="7">
        <f>E3326/L3326</f>
        <v>306</v>
      </c>
      <c r="Q3326" t="str">
        <f t="shared" si="204"/>
        <v>food</v>
      </c>
      <c r="R3326" t="str">
        <f t="shared" si="205"/>
        <v>food trucks</v>
      </c>
      <c r="S3326" s="12">
        <f t="shared" si="206"/>
        <v>42252.277615740735</v>
      </c>
      <c r="T3326" s="12">
        <f t="shared" si="207"/>
        <v>42282.277615740735</v>
      </c>
    </row>
    <row r="3327" spans="1:20" ht="32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>E3327/D3327</f>
        <v>4.8666666666666667E-3</v>
      </c>
      <c r="P3327" s="7">
        <f>E3327/L3327</f>
        <v>24.333333333333332</v>
      </c>
      <c r="Q3327" t="str">
        <f t="shared" si="204"/>
        <v>food</v>
      </c>
      <c r="R3327" t="str">
        <f t="shared" si="205"/>
        <v>food trucks</v>
      </c>
      <c r="S3327" s="12">
        <f t="shared" si="206"/>
        <v>42675.171076388884</v>
      </c>
      <c r="T3327" s="12">
        <f t="shared" si="207"/>
        <v>42705.212743055556</v>
      </c>
    </row>
    <row r="3328" spans="1:20" ht="48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>E3328/D3328</f>
        <v>4.7727272727272731E-3</v>
      </c>
      <c r="P3328" s="7">
        <f>E3328/L3328</f>
        <v>52.5</v>
      </c>
      <c r="Q3328" t="str">
        <f t="shared" si="204"/>
        <v>theater</v>
      </c>
      <c r="R3328" t="str">
        <f t="shared" si="205"/>
        <v>spaces</v>
      </c>
      <c r="S3328" s="12">
        <f t="shared" si="206"/>
        <v>42766.956921296296</v>
      </c>
      <c r="T3328" s="12">
        <f t="shared" si="207"/>
        <v>42796.956921296296</v>
      </c>
    </row>
    <row r="3329" spans="1:20" ht="32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>E3329/D3329</f>
        <v>4.7333333333333333E-3</v>
      </c>
      <c r="P3329" s="7">
        <f>E3329/L3329</f>
        <v>23.666666666666668</v>
      </c>
      <c r="Q3329" t="str">
        <f t="shared" si="204"/>
        <v>food</v>
      </c>
      <c r="R3329" t="str">
        <f t="shared" si="205"/>
        <v>food trucks</v>
      </c>
      <c r="S3329" s="12">
        <f t="shared" si="206"/>
        <v>42048.181921296295</v>
      </c>
      <c r="T3329" s="12">
        <f t="shared" si="207"/>
        <v>42108.14025462963</v>
      </c>
    </row>
    <row r="3330" spans="1:20" ht="48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>E3330/D3330</f>
        <v>4.7222222222222223E-3</v>
      </c>
      <c r="P3330" s="7">
        <f>E3330/L3330</f>
        <v>60.714285714285715</v>
      </c>
      <c r="Q3330" t="str">
        <f t="shared" si="204"/>
        <v>games</v>
      </c>
      <c r="R3330" t="str">
        <f t="shared" si="205"/>
        <v>mobile games</v>
      </c>
      <c r="S3330" s="12">
        <f t="shared" si="206"/>
        <v>42094.667256944449</v>
      </c>
      <c r="T3330" s="12">
        <f t="shared" si="207"/>
        <v>42124.667256944449</v>
      </c>
    </row>
    <row r="3331" spans="1:20" ht="48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>E3331/D3331</f>
        <v>4.6699999999999997E-3</v>
      </c>
      <c r="P3331" s="7">
        <f>E3331/L3331</f>
        <v>116.75</v>
      </c>
      <c r="Q3331" t="str">
        <f t="shared" ref="Q3331:Q3394" si="208">LEFT(N3331, SEARCH("/",N3331)-1)</f>
        <v>technology</v>
      </c>
      <c r="R3331" t="str">
        <f t="shared" ref="R3331:R3394" si="209">RIGHT(N3331,LEN(N3331)-SEARCH("/",N3331,1))</f>
        <v>wearables</v>
      </c>
      <c r="S3331" s="12">
        <f t="shared" ref="S3331:S3394" si="210">(((J3331/60)/60)/24)+DATE(1970,1,1)</f>
        <v>42437.924988425926</v>
      </c>
      <c r="T3331" s="12">
        <f t="shared" ref="T3331:T3394" si="211">(((I3331/60)/60)/24)+DATE(1970,1,1)</f>
        <v>42497.883321759262</v>
      </c>
    </row>
    <row r="3332" spans="1:20" ht="48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>E3332/D3332</f>
        <v>4.6666666666666671E-3</v>
      </c>
      <c r="P3332" s="7">
        <f>E3332/L3332</f>
        <v>11.666666666666666</v>
      </c>
      <c r="Q3332" t="str">
        <f t="shared" si="208"/>
        <v>food</v>
      </c>
      <c r="R3332" t="str">
        <f t="shared" si="209"/>
        <v>food trucks</v>
      </c>
      <c r="S3332" s="12">
        <f t="shared" si="210"/>
        <v>41952.09175925926</v>
      </c>
      <c r="T3332" s="12">
        <f t="shared" si="211"/>
        <v>41982.09175925926</v>
      </c>
    </row>
    <row r="3333" spans="1:20" ht="48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>E3333/D3333</f>
        <v>4.4999999999999997E-3</v>
      </c>
      <c r="P3333" s="7">
        <f>E3333/L3333</f>
        <v>15</v>
      </c>
      <c r="Q3333" t="str">
        <f t="shared" si="208"/>
        <v>games</v>
      </c>
      <c r="R3333" t="str">
        <f t="shared" si="209"/>
        <v>video games</v>
      </c>
      <c r="S3333" s="12">
        <f t="shared" si="210"/>
        <v>42662.752199074079</v>
      </c>
      <c r="T3333" s="12">
        <f t="shared" si="211"/>
        <v>42692.793865740736</v>
      </c>
    </row>
    <row r="3334" spans="1:20" ht="48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>E3334/D3334</f>
        <v>4.4999999999999997E-3</v>
      </c>
      <c r="P3334" s="7">
        <f>E3334/L3334</f>
        <v>18</v>
      </c>
      <c r="Q3334" t="str">
        <f t="shared" si="208"/>
        <v>games</v>
      </c>
      <c r="R3334" t="str">
        <f t="shared" si="209"/>
        <v>mobile games</v>
      </c>
      <c r="S3334" s="12">
        <f t="shared" si="210"/>
        <v>42164.615856481483</v>
      </c>
      <c r="T3334" s="12">
        <f t="shared" si="211"/>
        <v>42193.697916666672</v>
      </c>
    </row>
    <row r="3335" spans="1:20" ht="48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>E3335/D3335</f>
        <v>4.4444444444444444E-3</v>
      </c>
      <c r="P3335" s="7">
        <f>E3335/L3335</f>
        <v>10</v>
      </c>
      <c r="Q3335" t="str">
        <f t="shared" si="208"/>
        <v>photography</v>
      </c>
      <c r="R3335" t="str">
        <f t="shared" si="209"/>
        <v>nature</v>
      </c>
      <c r="S3335" s="12">
        <f t="shared" si="210"/>
        <v>41935.509652777779</v>
      </c>
      <c r="T3335" s="12">
        <f t="shared" si="211"/>
        <v>41965.551319444443</v>
      </c>
    </row>
    <row r="3336" spans="1:20" ht="48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>E3336/D3336</f>
        <v>4.3939393939393936E-3</v>
      </c>
      <c r="P3336" s="7">
        <f>E3336/L3336</f>
        <v>4.833333333333333</v>
      </c>
      <c r="Q3336" t="str">
        <f t="shared" si="208"/>
        <v>film &amp; video</v>
      </c>
      <c r="R3336" t="str">
        <f t="shared" si="209"/>
        <v>animation</v>
      </c>
      <c r="S3336" s="12">
        <f t="shared" si="210"/>
        <v>41682.23646990741</v>
      </c>
      <c r="T3336" s="12">
        <f t="shared" si="211"/>
        <v>41712.194803240738</v>
      </c>
    </row>
    <row r="3337" spans="1:20" ht="32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>E3337/D3337</f>
        <v>4.3750000000000004E-3</v>
      </c>
      <c r="P3337" s="7">
        <f>E3337/L3337</f>
        <v>8.75</v>
      </c>
      <c r="Q3337" t="str">
        <f t="shared" si="208"/>
        <v>publishing</v>
      </c>
      <c r="R3337" t="str">
        <f t="shared" si="209"/>
        <v>children's books</v>
      </c>
      <c r="S3337" s="12">
        <f t="shared" si="210"/>
        <v>41911.657430555555</v>
      </c>
      <c r="T3337" s="12">
        <f t="shared" si="211"/>
        <v>41932.088194444441</v>
      </c>
    </row>
    <row r="3338" spans="1:20" ht="48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>E3338/D3338</f>
        <v>4.3333333333333331E-3</v>
      </c>
      <c r="P3338" s="7">
        <f>E3338/L3338</f>
        <v>3.7142857142857144</v>
      </c>
      <c r="Q3338" t="str">
        <f t="shared" si="208"/>
        <v>film &amp; video</v>
      </c>
      <c r="R3338" t="str">
        <f t="shared" si="209"/>
        <v>animation</v>
      </c>
      <c r="S3338" s="12">
        <f t="shared" si="210"/>
        <v>42318.098217592589</v>
      </c>
      <c r="T3338" s="12">
        <f t="shared" si="211"/>
        <v>42363.098217592589</v>
      </c>
    </row>
    <row r="3339" spans="1:20" ht="16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>E3339/D3339</f>
        <v>4.3333333333333331E-3</v>
      </c>
      <c r="P3339" s="7">
        <f>E3339/L3339</f>
        <v>52</v>
      </c>
      <c r="Q3339" t="str">
        <f t="shared" si="208"/>
        <v>food</v>
      </c>
      <c r="R3339" t="str">
        <f t="shared" si="209"/>
        <v>food trucks</v>
      </c>
      <c r="S3339" s="12">
        <f t="shared" si="210"/>
        <v>42107.679756944446</v>
      </c>
      <c r="T3339" s="12">
        <f t="shared" si="211"/>
        <v>42137.679756944446</v>
      </c>
    </row>
    <row r="3340" spans="1:20" ht="48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>E3340/D3340</f>
        <v>4.3307086614173228E-3</v>
      </c>
      <c r="P3340" s="7">
        <f>E3340/L3340</f>
        <v>18.333333333333332</v>
      </c>
      <c r="Q3340" t="str">
        <f t="shared" si="208"/>
        <v>theater</v>
      </c>
      <c r="R3340" t="str">
        <f t="shared" si="209"/>
        <v>plays</v>
      </c>
      <c r="S3340" s="12">
        <f t="shared" si="210"/>
        <v>41784.789687500001</v>
      </c>
      <c r="T3340" s="12">
        <f t="shared" si="211"/>
        <v>41814.789687500001</v>
      </c>
    </row>
    <row r="3341" spans="1:20" ht="48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>E3341/D3341</f>
        <v>4.3166666666666666E-3</v>
      </c>
      <c r="P3341" s="7">
        <f>E3341/L3341</f>
        <v>64.75</v>
      </c>
      <c r="Q3341" t="str">
        <f t="shared" si="208"/>
        <v>technology</v>
      </c>
      <c r="R3341" t="str">
        <f t="shared" si="209"/>
        <v>web</v>
      </c>
      <c r="S3341" s="12">
        <f t="shared" si="210"/>
        <v>42138.692627314813</v>
      </c>
      <c r="T3341" s="12">
        <f t="shared" si="211"/>
        <v>42168.692627314813</v>
      </c>
    </row>
    <row r="3342" spans="1:20" ht="48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>E3342/D3342</f>
        <v>4.2599999999999999E-3</v>
      </c>
      <c r="P3342" s="7">
        <f>E3342/L3342</f>
        <v>53.25</v>
      </c>
      <c r="Q3342" t="str">
        <f t="shared" si="208"/>
        <v>technology</v>
      </c>
      <c r="R3342" t="str">
        <f t="shared" si="209"/>
        <v>web</v>
      </c>
      <c r="S3342" s="12">
        <f t="shared" si="210"/>
        <v>42083.069884259254</v>
      </c>
      <c r="T3342" s="12">
        <f t="shared" si="211"/>
        <v>42128.069884259254</v>
      </c>
    </row>
    <row r="3343" spans="1:20" ht="48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>E3343/D3343</f>
        <v>4.2399999999999998E-3</v>
      </c>
      <c r="P3343" s="7">
        <f>E3343/L3343</f>
        <v>53</v>
      </c>
      <c r="Q3343" t="str">
        <f t="shared" si="208"/>
        <v>technology</v>
      </c>
      <c r="R3343" t="str">
        <f t="shared" si="209"/>
        <v>web</v>
      </c>
      <c r="S3343" s="12">
        <f t="shared" si="210"/>
        <v>42192.816238425927</v>
      </c>
      <c r="T3343" s="12">
        <f t="shared" si="211"/>
        <v>42212.165972222225</v>
      </c>
    </row>
    <row r="3344" spans="1:20" ht="32" x14ac:dyDescent="0.2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>E3344/D3344</f>
        <v>4.1999999999999997E-3</v>
      </c>
      <c r="P3344" s="7">
        <f>E3344/L3344</f>
        <v>10.5</v>
      </c>
      <c r="Q3344" t="str">
        <f t="shared" si="208"/>
        <v>music</v>
      </c>
      <c r="R3344" t="str">
        <f t="shared" si="209"/>
        <v>jazz</v>
      </c>
      <c r="S3344" s="12">
        <f t="shared" si="210"/>
        <v>42429.84956018519</v>
      </c>
      <c r="T3344" s="12">
        <f t="shared" si="211"/>
        <v>42459.807893518519</v>
      </c>
    </row>
    <row r="3345" spans="1:20" ht="32" x14ac:dyDescent="0.2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>E3345/D3345</f>
        <v>4.1999999999999997E-3</v>
      </c>
      <c r="P3345" s="7">
        <f>E3345/L3345</f>
        <v>6.1764705882352944</v>
      </c>
      <c r="Q3345" t="str">
        <f t="shared" si="208"/>
        <v>publishing</v>
      </c>
      <c r="R3345" t="str">
        <f t="shared" si="209"/>
        <v>translations</v>
      </c>
      <c r="S3345" s="12">
        <f t="shared" si="210"/>
        <v>41941.680567129632</v>
      </c>
      <c r="T3345" s="12">
        <f t="shared" si="211"/>
        <v>41971.722233796296</v>
      </c>
    </row>
    <row r="3346" spans="1:20" ht="48" x14ac:dyDescent="0.2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>E3346/D3346</f>
        <v>4.1999999999999997E-3</v>
      </c>
      <c r="P3346" s="7">
        <f>E3346/L3346</f>
        <v>10.5</v>
      </c>
      <c r="Q3346" t="str">
        <f t="shared" si="208"/>
        <v>theater</v>
      </c>
      <c r="R3346" t="str">
        <f t="shared" si="209"/>
        <v>plays</v>
      </c>
      <c r="S3346" s="12">
        <f t="shared" si="210"/>
        <v>41745.891319444447</v>
      </c>
      <c r="T3346" s="12">
        <f t="shared" si="211"/>
        <v>41767.891319444447</v>
      </c>
    </row>
    <row r="3347" spans="1:20" ht="32" x14ac:dyDescent="0.2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>E3347/D3347</f>
        <v>4.1999999999999997E-3</v>
      </c>
      <c r="P3347" s="7">
        <f>E3347/L3347</f>
        <v>10.5</v>
      </c>
      <c r="Q3347" t="str">
        <f t="shared" si="208"/>
        <v>theater</v>
      </c>
      <c r="R3347" t="str">
        <f t="shared" si="209"/>
        <v>plays</v>
      </c>
      <c r="S3347" s="12">
        <f t="shared" si="210"/>
        <v>42559.474004629628</v>
      </c>
      <c r="T3347" s="12">
        <f t="shared" si="211"/>
        <v>42619.474004629628</v>
      </c>
    </row>
    <row r="3348" spans="1:20" ht="16" x14ac:dyDescent="0.2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>E3348/D3348</f>
        <v>4.1666666666666666E-3</v>
      </c>
      <c r="P3348" s="7">
        <f>E3348/L3348</f>
        <v>50</v>
      </c>
      <c r="Q3348" t="str">
        <f t="shared" si="208"/>
        <v>film &amp; video</v>
      </c>
      <c r="R3348" t="str">
        <f t="shared" si="209"/>
        <v>drama</v>
      </c>
      <c r="S3348" s="12">
        <f t="shared" si="210"/>
        <v>42527.650995370372</v>
      </c>
      <c r="T3348" s="12">
        <f t="shared" si="211"/>
        <v>42537.650995370372</v>
      </c>
    </row>
    <row r="3349" spans="1:20" ht="16" x14ac:dyDescent="0.2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>E3349/D3349</f>
        <v>4.1666666666666666E-3</v>
      </c>
      <c r="P3349" s="7">
        <f>E3349/L3349</f>
        <v>25</v>
      </c>
      <c r="Q3349" t="str">
        <f t="shared" si="208"/>
        <v>photography</v>
      </c>
      <c r="R3349" t="str">
        <f t="shared" si="209"/>
        <v>people</v>
      </c>
      <c r="S3349" s="12">
        <f t="shared" si="210"/>
        <v>42206.763217592597</v>
      </c>
      <c r="T3349" s="12">
        <f t="shared" si="211"/>
        <v>42236.763217592597</v>
      </c>
    </row>
    <row r="3350" spans="1:20" ht="48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>E3350/D3350</f>
        <v>4.1333333333333335E-3</v>
      </c>
      <c r="P3350" s="7">
        <f>E3350/L3350</f>
        <v>23.25</v>
      </c>
      <c r="Q3350" t="str">
        <f t="shared" si="208"/>
        <v>games</v>
      </c>
      <c r="R3350" t="str">
        <f t="shared" si="209"/>
        <v>mobile games</v>
      </c>
      <c r="S3350" s="12">
        <f t="shared" si="210"/>
        <v>42325.19358796296</v>
      </c>
      <c r="T3350" s="12">
        <f t="shared" si="211"/>
        <v>42355.19358796296</v>
      </c>
    </row>
    <row r="3351" spans="1:20" ht="32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>E3351/D3351</f>
        <v>4.1111111111111114E-3</v>
      </c>
      <c r="P3351" s="7">
        <f>E3351/L3351</f>
        <v>46.25</v>
      </c>
      <c r="Q3351" t="str">
        <f t="shared" si="208"/>
        <v>theater</v>
      </c>
      <c r="R3351" t="str">
        <f t="shared" si="209"/>
        <v>plays</v>
      </c>
      <c r="S3351" s="12">
        <f t="shared" si="210"/>
        <v>41948.727256944447</v>
      </c>
      <c r="T3351" s="12">
        <f t="shared" si="211"/>
        <v>41978.727256944447</v>
      </c>
    </row>
    <row r="3352" spans="1:20" ht="32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>E3352/D3352</f>
        <v>4.0666666666666663E-3</v>
      </c>
      <c r="P3352" s="7">
        <f>E3352/L3352</f>
        <v>30.5</v>
      </c>
      <c r="Q3352" t="str">
        <f t="shared" si="208"/>
        <v>technology</v>
      </c>
      <c r="R3352" t="str">
        <f t="shared" si="209"/>
        <v>wearables</v>
      </c>
      <c r="S3352" s="12">
        <f t="shared" si="210"/>
        <v>41948.041192129633</v>
      </c>
      <c r="T3352" s="12">
        <f t="shared" si="211"/>
        <v>41978.041192129633</v>
      </c>
    </row>
    <row r="3353" spans="1:20" ht="48" x14ac:dyDescent="0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>E3353/D3353</f>
        <v>4.0000000000000001E-3</v>
      </c>
      <c r="P3353" s="7">
        <f>E3353/L3353</f>
        <v>30</v>
      </c>
      <c r="Q3353" t="str">
        <f t="shared" si="208"/>
        <v>film &amp; video</v>
      </c>
      <c r="R3353" t="str">
        <f t="shared" si="209"/>
        <v>drama</v>
      </c>
      <c r="S3353" s="12">
        <f t="shared" si="210"/>
        <v>42129.777210648142</v>
      </c>
      <c r="T3353" s="12">
        <f t="shared" si="211"/>
        <v>42159.777210648142</v>
      </c>
    </row>
    <row r="3354" spans="1:20" ht="32" x14ac:dyDescent="0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>E3354/D3354</f>
        <v>4.0000000000000001E-3</v>
      </c>
      <c r="P3354" s="7">
        <f>E3354/L3354</f>
        <v>39</v>
      </c>
      <c r="Q3354" t="str">
        <f t="shared" si="208"/>
        <v>technology</v>
      </c>
      <c r="R3354" t="str">
        <f t="shared" si="209"/>
        <v>wearables</v>
      </c>
      <c r="S3354" s="12">
        <f t="shared" si="210"/>
        <v>41990.438043981485</v>
      </c>
      <c r="T3354" s="12">
        <f t="shared" si="211"/>
        <v>42020.438043981485</v>
      </c>
    </row>
    <row r="3355" spans="1:20" ht="48" x14ac:dyDescent="0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>E3355/D3355</f>
        <v>4.0000000000000001E-3</v>
      </c>
      <c r="P3355" s="7">
        <f>E3355/L3355</f>
        <v>2</v>
      </c>
      <c r="Q3355" t="str">
        <f t="shared" si="208"/>
        <v>publishing</v>
      </c>
      <c r="R3355" t="str">
        <f t="shared" si="209"/>
        <v>fiction</v>
      </c>
      <c r="S3355" s="12">
        <f t="shared" si="210"/>
        <v>41729.702314814815</v>
      </c>
      <c r="T3355" s="12">
        <f t="shared" si="211"/>
        <v>41759.702314814815</v>
      </c>
    </row>
    <row r="3356" spans="1:20" ht="48" x14ac:dyDescent="0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>E3356/D3356</f>
        <v>4.0000000000000001E-3</v>
      </c>
      <c r="P3356" s="7">
        <f>E3356/L3356</f>
        <v>50</v>
      </c>
      <c r="Q3356" t="str">
        <f t="shared" si="208"/>
        <v>food</v>
      </c>
      <c r="R3356" t="str">
        <f t="shared" si="209"/>
        <v>food trucks</v>
      </c>
      <c r="S3356" s="12">
        <f t="shared" si="210"/>
        <v>42124.893182870372</v>
      </c>
      <c r="T3356" s="12">
        <f t="shared" si="211"/>
        <v>42154.893182870372</v>
      </c>
    </row>
    <row r="3357" spans="1:20" ht="32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>E3357/D3357</f>
        <v>4.0000000000000001E-3</v>
      </c>
      <c r="P3357" s="7">
        <f>E3357/L3357</f>
        <v>20</v>
      </c>
      <c r="Q3357" t="str">
        <f t="shared" si="208"/>
        <v>music</v>
      </c>
      <c r="R3357" t="str">
        <f t="shared" si="209"/>
        <v>faith</v>
      </c>
      <c r="S3357" s="12">
        <f t="shared" si="210"/>
        <v>41884.874328703707</v>
      </c>
      <c r="T3357" s="12">
        <f t="shared" si="211"/>
        <v>41914.874328703707</v>
      </c>
    </row>
    <row r="3358" spans="1:20" ht="48" x14ac:dyDescent="0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>E3358/D3358</f>
        <v>4.0000000000000001E-3</v>
      </c>
      <c r="P3358" s="7">
        <f>E3358/L3358</f>
        <v>5</v>
      </c>
      <c r="Q3358" t="str">
        <f t="shared" si="208"/>
        <v>games</v>
      </c>
      <c r="R3358" t="str">
        <f t="shared" si="209"/>
        <v>mobile games</v>
      </c>
      <c r="S3358" s="12">
        <f t="shared" si="210"/>
        <v>41772.797280092593</v>
      </c>
      <c r="T3358" s="12">
        <f t="shared" si="211"/>
        <v>41802.797280092593</v>
      </c>
    </row>
    <row r="3359" spans="1:20" ht="48" x14ac:dyDescent="0.2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>E3359/D3359</f>
        <v>4.0000000000000001E-3</v>
      </c>
      <c r="P3359" s="7">
        <f>E3359/L3359</f>
        <v>13.333333333333334</v>
      </c>
      <c r="Q3359" t="str">
        <f t="shared" si="208"/>
        <v>theater</v>
      </c>
      <c r="R3359" t="str">
        <f t="shared" si="209"/>
        <v>spaces</v>
      </c>
      <c r="S3359" s="12">
        <f t="shared" si="210"/>
        <v>41862.761724537035</v>
      </c>
      <c r="T3359" s="12">
        <f t="shared" si="211"/>
        <v>41914.165972222225</v>
      </c>
    </row>
    <row r="3360" spans="1:20" ht="48" x14ac:dyDescent="0.2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>E3360/D3360</f>
        <v>4.0000000000000001E-3</v>
      </c>
      <c r="P3360" s="7">
        <f>E3360/L3360</f>
        <v>2</v>
      </c>
      <c r="Q3360" t="str">
        <f t="shared" si="208"/>
        <v>theater</v>
      </c>
      <c r="R3360" t="str">
        <f t="shared" si="209"/>
        <v>plays</v>
      </c>
      <c r="S3360" s="12">
        <f t="shared" si="210"/>
        <v>41812.77443287037</v>
      </c>
      <c r="T3360" s="12">
        <f t="shared" si="211"/>
        <v>41872.77443287037</v>
      </c>
    </row>
    <row r="3361" spans="1:20" ht="48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>E3361/D3361</f>
        <v>3.933333333333333E-3</v>
      </c>
      <c r="P3361" s="7">
        <f>E3361/L3361</f>
        <v>84.285714285714292</v>
      </c>
      <c r="Q3361" t="str">
        <f t="shared" si="208"/>
        <v>technology</v>
      </c>
      <c r="R3361" t="str">
        <f t="shared" si="209"/>
        <v>wearables</v>
      </c>
      <c r="S3361" s="12">
        <f t="shared" si="210"/>
        <v>42737.663877314815</v>
      </c>
      <c r="T3361" s="12">
        <f t="shared" si="211"/>
        <v>42767.663877314815</v>
      </c>
    </row>
    <row r="3362" spans="1:20" ht="48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>E3362/D3362</f>
        <v>3.892538925389254E-3</v>
      </c>
      <c r="P3362" s="7">
        <f>E3362/L3362</f>
        <v>38.444444444444443</v>
      </c>
      <c r="Q3362" t="str">
        <f t="shared" si="208"/>
        <v>technology</v>
      </c>
      <c r="R3362" t="str">
        <f t="shared" si="209"/>
        <v>web</v>
      </c>
      <c r="S3362" s="12">
        <f t="shared" si="210"/>
        <v>41963.050127314811</v>
      </c>
      <c r="T3362" s="12">
        <f t="shared" si="211"/>
        <v>42022.05</v>
      </c>
    </row>
    <row r="3363" spans="1:20" ht="32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>E3363/D3363</f>
        <v>3.875E-3</v>
      </c>
      <c r="P3363" s="7">
        <f>E3363/L3363</f>
        <v>103.33333333333333</v>
      </c>
      <c r="Q3363" t="str">
        <f t="shared" si="208"/>
        <v>games</v>
      </c>
      <c r="R3363" t="str">
        <f t="shared" si="209"/>
        <v>video games</v>
      </c>
      <c r="S3363" s="12">
        <f t="shared" si="210"/>
        <v>42712.300567129627</v>
      </c>
      <c r="T3363" s="12">
        <f t="shared" si="211"/>
        <v>42742.300567129627</v>
      </c>
    </row>
    <row r="3364" spans="1:20" ht="48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>E3364/D3364</f>
        <v>3.8571428571428572E-3</v>
      </c>
      <c r="P3364" s="7">
        <f>E3364/L3364</f>
        <v>54</v>
      </c>
      <c r="Q3364" t="str">
        <f t="shared" si="208"/>
        <v>technology</v>
      </c>
      <c r="R3364" t="str">
        <f t="shared" si="209"/>
        <v>web</v>
      </c>
      <c r="S3364" s="12">
        <f t="shared" si="210"/>
        <v>42360.932152777779</v>
      </c>
      <c r="T3364" s="12">
        <f t="shared" si="211"/>
        <v>42420.932152777779</v>
      </c>
    </row>
    <row r="3365" spans="1:20" ht="48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>E3365/D3365</f>
        <v>3.7499999999999999E-3</v>
      </c>
      <c r="P3365" s="7">
        <f>E3365/L3365</f>
        <v>75</v>
      </c>
      <c r="Q3365" t="str">
        <f t="shared" si="208"/>
        <v>technology</v>
      </c>
      <c r="R3365" t="str">
        <f t="shared" si="209"/>
        <v>wearables</v>
      </c>
      <c r="S3365" s="12">
        <f t="shared" si="210"/>
        <v>41946.898090277777</v>
      </c>
      <c r="T3365" s="12">
        <f t="shared" si="211"/>
        <v>41991.898090277777</v>
      </c>
    </row>
    <row r="3366" spans="1:20" ht="48" x14ac:dyDescent="0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>E3366/D3366</f>
        <v>3.6666666666666666E-3</v>
      </c>
      <c r="P3366" s="7">
        <f>E3366/L3366</f>
        <v>27.5</v>
      </c>
      <c r="Q3366" t="str">
        <f t="shared" si="208"/>
        <v>technology</v>
      </c>
      <c r="R3366" t="str">
        <f t="shared" si="209"/>
        <v>web</v>
      </c>
      <c r="S3366" s="12">
        <f t="shared" si="210"/>
        <v>42268.658715277779</v>
      </c>
      <c r="T3366" s="12">
        <f t="shared" si="211"/>
        <v>42303.658715277779</v>
      </c>
    </row>
    <row r="3367" spans="1:20" ht="48" x14ac:dyDescent="0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>E3367/D3367</f>
        <v>3.6666666666666666E-3</v>
      </c>
      <c r="P3367" s="7">
        <f>E3367/L3367</f>
        <v>18.333333333333332</v>
      </c>
      <c r="Q3367" t="str">
        <f t="shared" si="208"/>
        <v>technology</v>
      </c>
      <c r="R3367" t="str">
        <f t="shared" si="209"/>
        <v>web</v>
      </c>
      <c r="S3367" s="12">
        <f t="shared" si="210"/>
        <v>42248.793310185181</v>
      </c>
      <c r="T3367" s="12">
        <f t="shared" si="211"/>
        <v>42278.793310185181</v>
      </c>
    </row>
    <row r="3368" spans="1:20" ht="48" x14ac:dyDescent="0.2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>E3368/D3368</f>
        <v>3.6666666666666666E-3</v>
      </c>
      <c r="P3368" s="7">
        <f>E3368/L3368</f>
        <v>36.666666666666664</v>
      </c>
      <c r="Q3368" t="str">
        <f t="shared" si="208"/>
        <v>theater</v>
      </c>
      <c r="R3368" t="str">
        <f t="shared" si="209"/>
        <v>musical</v>
      </c>
      <c r="S3368" s="12">
        <f t="shared" si="210"/>
        <v>42013.424502314811</v>
      </c>
      <c r="T3368" s="12">
        <f t="shared" si="211"/>
        <v>42051.424502314811</v>
      </c>
    </row>
    <row r="3369" spans="1:20" ht="48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>E3369/D3369</f>
        <v>3.5999999999999999E-3</v>
      </c>
      <c r="P3369" s="7">
        <f>E3369/L3369</f>
        <v>18</v>
      </c>
      <c r="Q3369" t="str">
        <f t="shared" si="208"/>
        <v>music</v>
      </c>
      <c r="R3369" t="str">
        <f t="shared" si="209"/>
        <v>faith</v>
      </c>
      <c r="S3369" s="12">
        <f t="shared" si="210"/>
        <v>42792.843969907408</v>
      </c>
      <c r="T3369" s="12">
        <f t="shared" si="211"/>
        <v>42852.802303240736</v>
      </c>
    </row>
    <row r="3370" spans="1:20" ht="48" x14ac:dyDescent="0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>E3370/D3370</f>
        <v>3.5714285714285713E-3</v>
      </c>
      <c r="P3370" s="7">
        <f>E3370/L3370</f>
        <v>25</v>
      </c>
      <c r="Q3370" t="str">
        <f t="shared" si="208"/>
        <v>music</v>
      </c>
      <c r="R3370" t="str">
        <f t="shared" si="209"/>
        <v>jazz</v>
      </c>
      <c r="S3370" s="12">
        <f t="shared" si="210"/>
        <v>41124.479722222226</v>
      </c>
      <c r="T3370" s="12">
        <f t="shared" si="211"/>
        <v>41154.479722222226</v>
      </c>
    </row>
    <row r="3371" spans="1:20" ht="48" x14ac:dyDescent="0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>E3371/D3371</f>
        <v>3.5714285714285713E-3</v>
      </c>
      <c r="P3371" s="7">
        <f>E3371/L3371</f>
        <v>31.25</v>
      </c>
      <c r="Q3371" t="str">
        <f t="shared" si="208"/>
        <v>games</v>
      </c>
      <c r="R3371" t="str">
        <f t="shared" si="209"/>
        <v>mobile games</v>
      </c>
      <c r="S3371" s="12">
        <f t="shared" si="210"/>
        <v>42736.9066087963</v>
      </c>
      <c r="T3371" s="12">
        <f t="shared" si="211"/>
        <v>42756.9066087963</v>
      </c>
    </row>
    <row r="3372" spans="1:20" ht="48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>E3372/D3372</f>
        <v>3.5000000000000001E-3</v>
      </c>
      <c r="P3372" s="7">
        <f>E3372/L3372</f>
        <v>100</v>
      </c>
      <c r="Q3372" t="str">
        <f t="shared" si="208"/>
        <v>technology</v>
      </c>
      <c r="R3372" t="str">
        <f t="shared" si="209"/>
        <v>wearables</v>
      </c>
      <c r="S3372" s="12">
        <f t="shared" si="210"/>
        <v>42173.843240740738</v>
      </c>
      <c r="T3372" s="12">
        <f t="shared" si="211"/>
        <v>42203.843240740738</v>
      </c>
    </row>
    <row r="3373" spans="1:20" ht="48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>E3373/D3373</f>
        <v>3.3999999999999998E-3</v>
      </c>
      <c r="P3373" s="7">
        <f>E3373/L3373</f>
        <v>42.5</v>
      </c>
      <c r="Q3373" t="str">
        <f t="shared" si="208"/>
        <v>music</v>
      </c>
      <c r="R3373" t="str">
        <f t="shared" si="209"/>
        <v>jazz</v>
      </c>
      <c r="S3373" s="12">
        <f t="shared" si="210"/>
        <v>41559.5549537037</v>
      </c>
      <c r="T3373" s="12">
        <f t="shared" si="211"/>
        <v>41589.596620370372</v>
      </c>
    </row>
    <row r="3374" spans="1:20" ht="48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>E3374/D3374</f>
        <v>3.351206434316354E-3</v>
      </c>
      <c r="P3374" s="7">
        <f>E3374/L3374</f>
        <v>50</v>
      </c>
      <c r="Q3374" t="str">
        <f t="shared" si="208"/>
        <v>theater</v>
      </c>
      <c r="R3374" t="str">
        <f t="shared" si="209"/>
        <v>spaces</v>
      </c>
      <c r="S3374" s="12">
        <f t="shared" si="210"/>
        <v>42523.025231481486</v>
      </c>
      <c r="T3374" s="12">
        <f t="shared" si="211"/>
        <v>42583.025231481486</v>
      </c>
    </row>
    <row r="3375" spans="1:20" ht="48" x14ac:dyDescent="0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>E3375/D3375</f>
        <v>3.3333333333333335E-3</v>
      </c>
      <c r="P3375" s="7">
        <f>E3375/L3375</f>
        <v>10</v>
      </c>
      <c r="Q3375" t="str">
        <f t="shared" si="208"/>
        <v>film &amp; video</v>
      </c>
      <c r="R3375" t="str">
        <f t="shared" si="209"/>
        <v>science fiction</v>
      </c>
      <c r="S3375" s="12">
        <f t="shared" si="210"/>
        <v>41938.893263888887</v>
      </c>
      <c r="T3375" s="12">
        <f t="shared" si="211"/>
        <v>41959.934930555552</v>
      </c>
    </row>
    <row r="3376" spans="1:20" ht="16" x14ac:dyDescent="0.2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>E3376/D3376</f>
        <v>3.3333333333333335E-3</v>
      </c>
      <c r="P3376" s="7">
        <f>E3376/L3376</f>
        <v>50</v>
      </c>
      <c r="Q3376" t="str">
        <f t="shared" si="208"/>
        <v>film &amp; video</v>
      </c>
      <c r="R3376" t="str">
        <f t="shared" si="209"/>
        <v>drama</v>
      </c>
      <c r="S3376" s="12">
        <f t="shared" si="210"/>
        <v>42377.577187499999</v>
      </c>
      <c r="T3376" s="12">
        <f t="shared" si="211"/>
        <v>42437.577187499999</v>
      </c>
    </row>
    <row r="3377" spans="1:20" ht="48" x14ac:dyDescent="0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>E3377/D3377</f>
        <v>3.3333333333333335E-3</v>
      </c>
      <c r="P3377" s="7">
        <f>E3377/L3377</f>
        <v>100</v>
      </c>
      <c r="Q3377" t="str">
        <f t="shared" si="208"/>
        <v>publishing</v>
      </c>
      <c r="R3377" t="str">
        <f t="shared" si="209"/>
        <v>translations</v>
      </c>
      <c r="S3377" s="12">
        <f t="shared" si="210"/>
        <v>42340.360312500001</v>
      </c>
      <c r="T3377" s="12">
        <f t="shared" si="211"/>
        <v>42370.360312500001</v>
      </c>
    </row>
    <row r="3378" spans="1:20" ht="32" x14ac:dyDescent="0.2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>E3378/D3378</f>
        <v>3.3333333333333335E-3</v>
      </c>
      <c r="P3378" s="7">
        <f>E3378/L3378</f>
        <v>50</v>
      </c>
      <c r="Q3378" t="str">
        <f t="shared" si="208"/>
        <v>photography</v>
      </c>
      <c r="R3378" t="str">
        <f t="shared" si="209"/>
        <v>nature</v>
      </c>
      <c r="S3378" s="12">
        <f t="shared" si="210"/>
        <v>42108.05322916666</v>
      </c>
      <c r="T3378" s="12">
        <f t="shared" si="211"/>
        <v>42123.05322916666</v>
      </c>
    </row>
    <row r="3379" spans="1:20" ht="48" x14ac:dyDescent="0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>E3379/D3379</f>
        <v>3.3333333333333335E-3</v>
      </c>
      <c r="P3379" s="7">
        <f>E3379/L3379</f>
        <v>50</v>
      </c>
      <c r="Q3379" t="str">
        <f t="shared" si="208"/>
        <v>food</v>
      </c>
      <c r="R3379" t="str">
        <f t="shared" si="209"/>
        <v>food trucks</v>
      </c>
      <c r="S3379" s="12">
        <f t="shared" si="210"/>
        <v>42285.91506944444</v>
      </c>
      <c r="T3379" s="12">
        <f t="shared" si="211"/>
        <v>42345.956736111111</v>
      </c>
    </row>
    <row r="3380" spans="1:20" ht="48" x14ac:dyDescent="0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>E3380/D3380</f>
        <v>3.3333333333333335E-3</v>
      </c>
      <c r="P3380" s="7">
        <f>E3380/L3380</f>
        <v>10</v>
      </c>
      <c r="Q3380" t="str">
        <f t="shared" si="208"/>
        <v>publishing</v>
      </c>
      <c r="R3380" t="str">
        <f t="shared" si="209"/>
        <v>children's books</v>
      </c>
      <c r="S3380" s="12">
        <f t="shared" si="210"/>
        <v>42172.669027777782</v>
      </c>
      <c r="T3380" s="12">
        <f t="shared" si="211"/>
        <v>42202.669027777782</v>
      </c>
    </row>
    <row r="3381" spans="1:20" ht="48" x14ac:dyDescent="0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>E3381/D3381</f>
        <v>3.3333333333333335E-3</v>
      </c>
      <c r="P3381" s="7">
        <f>E3381/L3381</f>
        <v>5</v>
      </c>
      <c r="Q3381" t="str">
        <f t="shared" si="208"/>
        <v>theater</v>
      </c>
      <c r="R3381" t="str">
        <f t="shared" si="209"/>
        <v>plays</v>
      </c>
      <c r="S3381" s="12">
        <f t="shared" si="210"/>
        <v>42492.98505787037</v>
      </c>
      <c r="T3381" s="12">
        <f t="shared" si="211"/>
        <v>42522.98505787037</v>
      </c>
    </row>
    <row r="3382" spans="1:20" ht="48" x14ac:dyDescent="0.2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>E3382/D3382</f>
        <v>3.3333333333333335E-3</v>
      </c>
      <c r="P3382" s="7">
        <f>E3382/L3382</f>
        <v>10</v>
      </c>
      <c r="Q3382" t="str">
        <f t="shared" si="208"/>
        <v>theater</v>
      </c>
      <c r="R3382" t="str">
        <f t="shared" si="209"/>
        <v>plays</v>
      </c>
      <c r="S3382" s="12">
        <f t="shared" si="210"/>
        <v>42622.436412037037</v>
      </c>
      <c r="T3382" s="12">
        <f t="shared" si="211"/>
        <v>42652.436412037037</v>
      </c>
    </row>
    <row r="3383" spans="1:20" ht="48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>E3383/D3383</f>
        <v>3.3E-3</v>
      </c>
      <c r="P3383" s="7">
        <f>E3383/L3383</f>
        <v>44</v>
      </c>
      <c r="Q3383" t="str">
        <f t="shared" si="208"/>
        <v>technology</v>
      </c>
      <c r="R3383" t="str">
        <f t="shared" si="209"/>
        <v>makerspaces</v>
      </c>
      <c r="S3383" s="12">
        <f t="shared" si="210"/>
        <v>42033.001087962963</v>
      </c>
      <c r="T3383" s="12">
        <f t="shared" si="211"/>
        <v>42063.001087962963</v>
      </c>
    </row>
    <row r="3384" spans="1:20" ht="48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>E3384/D3384</f>
        <v>3.2799999999999999E-3</v>
      </c>
      <c r="P3384" s="7">
        <f>E3384/L3384</f>
        <v>20.5</v>
      </c>
      <c r="Q3384" t="str">
        <f t="shared" si="208"/>
        <v>technology</v>
      </c>
      <c r="R3384" t="str">
        <f t="shared" si="209"/>
        <v>web</v>
      </c>
      <c r="S3384" s="12">
        <f t="shared" si="210"/>
        <v>41961.18913194444</v>
      </c>
      <c r="T3384" s="12">
        <f t="shared" si="211"/>
        <v>41991.18913194444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>E3385/D3385</f>
        <v>3.2512500000000002E-3</v>
      </c>
      <c r="P3385" s="7">
        <f>E3385/L3385</f>
        <v>13.005000000000001</v>
      </c>
      <c r="Q3385" t="str">
        <f t="shared" si="208"/>
        <v>food</v>
      </c>
      <c r="R3385" t="str">
        <f t="shared" si="209"/>
        <v>food trucks</v>
      </c>
      <c r="S3385" s="12">
        <f t="shared" si="210"/>
        <v>41787.898240740738</v>
      </c>
      <c r="T3385" s="12">
        <f t="shared" si="211"/>
        <v>41817.898240740738</v>
      </c>
    </row>
    <row r="3386" spans="1:20" ht="48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>E3386/D3386</f>
        <v>3.1818181818181819E-3</v>
      </c>
      <c r="P3386" s="7">
        <f>E3386/L3386</f>
        <v>35</v>
      </c>
      <c r="Q3386" t="str">
        <f t="shared" si="208"/>
        <v>technology</v>
      </c>
      <c r="R3386" t="str">
        <f t="shared" si="209"/>
        <v>web</v>
      </c>
      <c r="S3386" s="12">
        <f t="shared" si="210"/>
        <v>41914.092152777775</v>
      </c>
      <c r="T3386" s="12">
        <f t="shared" si="211"/>
        <v>41944.092152777775</v>
      </c>
    </row>
    <row r="3387" spans="1:20" ht="48" x14ac:dyDescent="0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>E3387/D3387</f>
        <v>3.0999999999999999E-3</v>
      </c>
      <c r="P3387" s="7">
        <f>E3387/L3387</f>
        <v>12.4</v>
      </c>
      <c r="Q3387" t="str">
        <f t="shared" si="208"/>
        <v>music</v>
      </c>
      <c r="R3387" t="str">
        <f t="shared" si="209"/>
        <v>jazz</v>
      </c>
      <c r="S3387" s="12">
        <f t="shared" si="210"/>
        <v>41488.022256944445</v>
      </c>
      <c r="T3387" s="12">
        <f t="shared" si="211"/>
        <v>41518.022256944445</v>
      </c>
    </row>
    <row r="3388" spans="1:20" ht="32" x14ac:dyDescent="0.2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>E3388/D3388</f>
        <v>3.0999999999999999E-3</v>
      </c>
      <c r="P3388" s="7">
        <f>E3388/L3388</f>
        <v>775</v>
      </c>
      <c r="Q3388" t="str">
        <f t="shared" si="208"/>
        <v>theater</v>
      </c>
      <c r="R3388" t="str">
        <f t="shared" si="209"/>
        <v>spaces</v>
      </c>
      <c r="S3388" s="12">
        <f t="shared" si="210"/>
        <v>42534.649571759262</v>
      </c>
      <c r="T3388" s="12">
        <f t="shared" si="211"/>
        <v>42553.649571759262</v>
      </c>
    </row>
    <row r="3389" spans="1:20" ht="16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>E3389/D3389</f>
        <v>3.0500000000000002E-3</v>
      </c>
      <c r="P3389" s="7">
        <f>E3389/L3389</f>
        <v>76.25</v>
      </c>
      <c r="Q3389" t="str">
        <f t="shared" si="208"/>
        <v>technology</v>
      </c>
      <c r="R3389" t="str">
        <f t="shared" si="209"/>
        <v>wearables</v>
      </c>
      <c r="S3389" s="12">
        <f t="shared" si="210"/>
        <v>41857.854189814818</v>
      </c>
      <c r="T3389" s="12">
        <f t="shared" si="211"/>
        <v>41887.854189814818</v>
      </c>
    </row>
    <row r="3390" spans="1:20" ht="48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>E3390/D3390</f>
        <v>3.0285714285714286E-3</v>
      </c>
      <c r="P3390" s="7">
        <f>E3390/L3390</f>
        <v>26.5</v>
      </c>
      <c r="Q3390" t="str">
        <f t="shared" si="208"/>
        <v>technology</v>
      </c>
      <c r="R3390" t="str">
        <f t="shared" si="209"/>
        <v>wearables</v>
      </c>
      <c r="S3390" s="12">
        <f t="shared" si="210"/>
        <v>42115.656539351854</v>
      </c>
      <c r="T3390" s="12">
        <f t="shared" si="211"/>
        <v>42145.656539351854</v>
      </c>
    </row>
    <row r="3391" spans="1:20" ht="48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>E3391/D3391</f>
        <v>3.0200000000000001E-3</v>
      </c>
      <c r="P3391" s="7">
        <f>E3391/L3391</f>
        <v>50.333333333333336</v>
      </c>
      <c r="Q3391" t="str">
        <f t="shared" si="208"/>
        <v>music</v>
      </c>
      <c r="R3391" t="str">
        <f t="shared" si="209"/>
        <v>jazz</v>
      </c>
      <c r="S3391" s="12">
        <f t="shared" si="210"/>
        <v>42342.080289351856</v>
      </c>
      <c r="T3391" s="12">
        <f t="shared" si="211"/>
        <v>42372.080289351856</v>
      </c>
    </row>
    <row r="3392" spans="1:20" ht="48" x14ac:dyDescent="0.2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>E3392/D3392</f>
        <v>3.0000000000000001E-3</v>
      </c>
      <c r="P3392" s="7">
        <f>E3392/L3392</f>
        <v>30</v>
      </c>
      <c r="Q3392" t="str">
        <f t="shared" si="208"/>
        <v>music</v>
      </c>
      <c r="R3392" t="str">
        <f t="shared" si="209"/>
        <v>jazz</v>
      </c>
      <c r="S3392" s="12">
        <f t="shared" si="210"/>
        <v>41829.965532407405</v>
      </c>
      <c r="T3392" s="12">
        <f t="shared" si="211"/>
        <v>41881.645833333336</v>
      </c>
    </row>
    <row r="3393" spans="1:20" ht="32" x14ac:dyDescent="0.2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>E3393/D3393</f>
        <v>3.0000000000000001E-3</v>
      </c>
      <c r="P3393" s="7">
        <f>E3393/L3393</f>
        <v>15</v>
      </c>
      <c r="Q3393" t="str">
        <f t="shared" si="208"/>
        <v>theater</v>
      </c>
      <c r="R3393" t="str">
        <f t="shared" si="209"/>
        <v>plays</v>
      </c>
      <c r="S3393" s="12">
        <f t="shared" si="210"/>
        <v>41970.085046296299</v>
      </c>
      <c r="T3393" s="12">
        <f t="shared" si="211"/>
        <v>42000.085046296299</v>
      </c>
    </row>
    <row r="3394" spans="1:20" ht="32" x14ac:dyDescent="0.2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>E3394/D3394</f>
        <v>2.9411764705882353E-3</v>
      </c>
      <c r="P3394" s="7">
        <f>E3394/L3394</f>
        <v>12.5</v>
      </c>
      <c r="Q3394" t="str">
        <f t="shared" si="208"/>
        <v>film &amp; video</v>
      </c>
      <c r="R3394" t="str">
        <f t="shared" si="209"/>
        <v>animation</v>
      </c>
      <c r="S3394" s="12">
        <f t="shared" si="210"/>
        <v>41759.542534722219</v>
      </c>
      <c r="T3394" s="12">
        <f t="shared" si="211"/>
        <v>41791.166666666664</v>
      </c>
    </row>
    <row r="3395" spans="1:20" ht="48" x14ac:dyDescent="0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>E3395/D3395</f>
        <v>2.9411764705882353E-3</v>
      </c>
      <c r="P3395" s="7">
        <f>E3395/L3395</f>
        <v>250</v>
      </c>
      <c r="Q3395" t="str">
        <f t="shared" ref="Q3395:Q3458" si="212">LEFT(N3395, SEARCH("/",N3395)-1)</f>
        <v>journalism</v>
      </c>
      <c r="R3395" t="str">
        <f t="shared" ref="R3395:R3458" si="213">RIGHT(N3395,LEN(N3395)-SEARCH("/",N3395,1))</f>
        <v>audio</v>
      </c>
      <c r="S3395" s="12">
        <f t="shared" ref="S3395:S3458" si="214">(((J3395/60)/60)/24)+DATE(1970,1,1)</f>
        <v>42579.708437499998</v>
      </c>
      <c r="T3395" s="12">
        <f t="shared" ref="T3395:T3458" si="215">(((I3395/60)/60)/24)+DATE(1970,1,1)</f>
        <v>42609.708437499998</v>
      </c>
    </row>
    <row r="3396" spans="1:20" ht="48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>E3396/D3396</f>
        <v>2.8667813379201833E-3</v>
      </c>
      <c r="P3396" s="7">
        <f>E3396/L3396</f>
        <v>71.666666666666671</v>
      </c>
      <c r="Q3396" t="str">
        <f t="shared" si="212"/>
        <v>film &amp; video</v>
      </c>
      <c r="R3396" t="str">
        <f t="shared" si="213"/>
        <v>animation</v>
      </c>
      <c r="S3396" s="12">
        <f t="shared" si="214"/>
        <v>40882.481666666667</v>
      </c>
      <c r="T3396" s="12">
        <f t="shared" si="215"/>
        <v>40913.481249999997</v>
      </c>
    </row>
    <row r="3397" spans="1:20" ht="48" x14ac:dyDescent="0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>E3397/D3397</f>
        <v>2.8571428571428571E-3</v>
      </c>
      <c r="P3397" s="7">
        <f>E3397/L3397</f>
        <v>10</v>
      </c>
      <c r="Q3397" t="str">
        <f t="shared" si="212"/>
        <v>theater</v>
      </c>
      <c r="R3397" t="str">
        <f t="shared" si="213"/>
        <v>plays</v>
      </c>
      <c r="S3397" s="12">
        <f t="shared" si="214"/>
        <v>41863.527326388888</v>
      </c>
      <c r="T3397" s="12">
        <f t="shared" si="215"/>
        <v>41893.527326388888</v>
      </c>
    </row>
    <row r="3398" spans="1:20" ht="48" x14ac:dyDescent="0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>E3398/D3398</f>
        <v>2.8571428571428571E-3</v>
      </c>
      <c r="P3398" s="7">
        <f>E3398/L3398</f>
        <v>10</v>
      </c>
      <c r="Q3398" t="str">
        <f t="shared" si="212"/>
        <v>theater</v>
      </c>
      <c r="R3398" t="str">
        <f t="shared" si="213"/>
        <v>plays</v>
      </c>
      <c r="S3398" s="12">
        <f t="shared" si="214"/>
        <v>42058.603877314818</v>
      </c>
      <c r="T3398" s="12">
        <f t="shared" si="215"/>
        <v>42087.165972222225</v>
      </c>
    </row>
    <row r="3399" spans="1:20" ht="48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>E3399/D3399</f>
        <v>2.8333333333333335E-3</v>
      </c>
      <c r="P3399" s="7">
        <f>E3399/L3399</f>
        <v>21.25</v>
      </c>
      <c r="Q3399" t="str">
        <f t="shared" si="212"/>
        <v>technology</v>
      </c>
      <c r="R3399" t="str">
        <f t="shared" si="213"/>
        <v>gadgets</v>
      </c>
      <c r="S3399" s="12">
        <f t="shared" si="214"/>
        <v>41767.587094907409</v>
      </c>
      <c r="T3399" s="12">
        <f t="shared" si="215"/>
        <v>41782.587094907409</v>
      </c>
    </row>
    <row r="3400" spans="1:20" ht="48" x14ac:dyDescent="0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>E3400/D3400</f>
        <v>2.8E-3</v>
      </c>
      <c r="P3400" s="7">
        <f>E3400/L3400</f>
        <v>40</v>
      </c>
      <c r="Q3400" t="str">
        <f t="shared" si="212"/>
        <v>photography</v>
      </c>
      <c r="R3400" t="str">
        <f t="shared" si="213"/>
        <v>places</v>
      </c>
      <c r="S3400" s="12">
        <f t="shared" si="214"/>
        <v>41780.050092592595</v>
      </c>
      <c r="T3400" s="12">
        <f t="shared" si="215"/>
        <v>41808.842361111114</v>
      </c>
    </row>
    <row r="3401" spans="1:20" ht="64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>E3401/D3401</f>
        <v>2.8E-3</v>
      </c>
      <c r="P3401" s="7">
        <f>E3401/L3401</f>
        <v>18.666666666666668</v>
      </c>
      <c r="Q3401" t="str">
        <f t="shared" si="212"/>
        <v>theater</v>
      </c>
      <c r="R3401" t="str">
        <f t="shared" si="213"/>
        <v>spaces</v>
      </c>
      <c r="S3401" s="12">
        <f t="shared" si="214"/>
        <v>41853.563402777778</v>
      </c>
      <c r="T3401" s="12">
        <f t="shared" si="215"/>
        <v>41883.208333333336</v>
      </c>
    </row>
    <row r="3402" spans="1:20" ht="32" x14ac:dyDescent="0.2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>E3402/D3402</f>
        <v>2.8E-3</v>
      </c>
      <c r="P3402" s="7">
        <f>E3402/L3402</f>
        <v>17.5</v>
      </c>
      <c r="Q3402" t="str">
        <f t="shared" si="212"/>
        <v>theater</v>
      </c>
      <c r="R3402" t="str">
        <f t="shared" si="213"/>
        <v>musical</v>
      </c>
      <c r="S3402" s="12">
        <f t="shared" si="214"/>
        <v>42170.447013888886</v>
      </c>
      <c r="T3402" s="12">
        <f t="shared" si="215"/>
        <v>42200.447013888886</v>
      </c>
    </row>
    <row r="3403" spans="1:20" ht="48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>E3403/D3403</f>
        <v>2.7454545454545453E-3</v>
      </c>
      <c r="P3403" s="7">
        <f>E3403/L3403</f>
        <v>25.166666666666668</v>
      </c>
      <c r="Q3403" t="str">
        <f t="shared" si="212"/>
        <v>film &amp; video</v>
      </c>
      <c r="R3403" t="str">
        <f t="shared" si="213"/>
        <v>science fiction</v>
      </c>
      <c r="S3403" s="12">
        <f t="shared" si="214"/>
        <v>41904.781990740739</v>
      </c>
      <c r="T3403" s="12">
        <f t="shared" si="215"/>
        <v>41940.916666666664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>E3404/D3404</f>
        <v>2.6829268292682929E-3</v>
      </c>
      <c r="P3404" s="7">
        <f>E3404/L3404</f>
        <v>5.5</v>
      </c>
      <c r="Q3404" t="str">
        <f t="shared" si="212"/>
        <v>theater</v>
      </c>
      <c r="R3404" t="str">
        <f t="shared" si="213"/>
        <v>spaces</v>
      </c>
      <c r="S3404" s="12">
        <f t="shared" si="214"/>
        <v>42107.156319444446</v>
      </c>
      <c r="T3404" s="12">
        <f t="shared" si="215"/>
        <v>42167.156319444446</v>
      </c>
    </row>
    <row r="3405" spans="1:20" ht="48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>E3405/D3405</f>
        <v>2.6737967914438501E-3</v>
      </c>
      <c r="P3405" s="7">
        <f>E3405/L3405</f>
        <v>250</v>
      </c>
      <c r="Q3405" t="str">
        <f t="shared" si="212"/>
        <v>technology</v>
      </c>
      <c r="R3405" t="str">
        <f t="shared" si="213"/>
        <v>wearables</v>
      </c>
      <c r="S3405" s="12">
        <f t="shared" si="214"/>
        <v>42702.809201388889</v>
      </c>
      <c r="T3405" s="12">
        <f t="shared" si="215"/>
        <v>42732.809201388889</v>
      </c>
    </row>
    <row r="3406" spans="1:20" ht="48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>E3406/D3406</f>
        <v>2.671118530884808E-3</v>
      </c>
      <c r="P3406" s="7">
        <f>E3406/L3406</f>
        <v>4</v>
      </c>
      <c r="Q3406" t="str">
        <f t="shared" si="212"/>
        <v>film &amp; video</v>
      </c>
      <c r="R3406" t="str">
        <f t="shared" si="213"/>
        <v>science fiction</v>
      </c>
      <c r="S3406" s="12">
        <f t="shared" si="214"/>
        <v>42396.911712962959</v>
      </c>
      <c r="T3406" s="12">
        <f t="shared" si="215"/>
        <v>42426.911712962959</v>
      </c>
    </row>
    <row r="3407" spans="1:20" ht="48" x14ac:dyDescent="0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>E3407/D3407</f>
        <v>2.6666666666666666E-3</v>
      </c>
      <c r="P3407" s="7">
        <f>E3407/L3407</f>
        <v>10</v>
      </c>
      <c r="Q3407" t="str">
        <f t="shared" si="212"/>
        <v>technology</v>
      </c>
      <c r="R3407" t="str">
        <f t="shared" si="213"/>
        <v>web</v>
      </c>
      <c r="S3407" s="12">
        <f t="shared" si="214"/>
        <v>42545.705266203702</v>
      </c>
      <c r="T3407" s="12">
        <f t="shared" si="215"/>
        <v>42582.666666666672</v>
      </c>
    </row>
    <row r="3408" spans="1:20" ht="48" x14ac:dyDescent="0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>E3408/D3408</f>
        <v>2.6666666666666666E-3</v>
      </c>
      <c r="P3408" s="7">
        <f>E3408/L3408</f>
        <v>60</v>
      </c>
      <c r="Q3408" t="str">
        <f t="shared" si="212"/>
        <v>food</v>
      </c>
      <c r="R3408" t="str">
        <f t="shared" si="213"/>
        <v>food trucks</v>
      </c>
      <c r="S3408" s="12">
        <f t="shared" si="214"/>
        <v>42087.878912037035</v>
      </c>
      <c r="T3408" s="12">
        <f t="shared" si="215"/>
        <v>42117.878912037035</v>
      </c>
    </row>
    <row r="3409" spans="1:20" ht="48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>E3409/D3409</f>
        <v>2.6222222222222224E-3</v>
      </c>
      <c r="P3409" s="7">
        <f>E3409/L3409</f>
        <v>19.666666666666668</v>
      </c>
      <c r="Q3409" t="str">
        <f t="shared" si="212"/>
        <v>games</v>
      </c>
      <c r="R3409" t="str">
        <f t="shared" si="213"/>
        <v>video games</v>
      </c>
      <c r="S3409" s="12">
        <f t="shared" si="214"/>
        <v>42520.847384259265</v>
      </c>
      <c r="T3409" s="12">
        <f t="shared" si="215"/>
        <v>42550.847384259265</v>
      </c>
    </row>
    <row r="3410" spans="1:20" ht="48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>E3410/D3410</f>
        <v>2.5892857142857141E-3</v>
      </c>
      <c r="P3410" s="7">
        <f>E3410/L3410</f>
        <v>29</v>
      </c>
      <c r="Q3410" t="str">
        <f t="shared" si="212"/>
        <v>theater</v>
      </c>
      <c r="R3410" t="str">
        <f t="shared" si="213"/>
        <v>plays</v>
      </c>
      <c r="S3410" s="12">
        <f t="shared" si="214"/>
        <v>42359.725243055553</v>
      </c>
      <c r="T3410" s="12">
        <f t="shared" si="215"/>
        <v>42389.725243055553</v>
      </c>
    </row>
    <row r="3411" spans="1:20" ht="48" x14ac:dyDescent="0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>E3411/D3411</f>
        <v>2.5000000000000001E-3</v>
      </c>
      <c r="P3411" s="7">
        <f>E3411/L3411</f>
        <v>5</v>
      </c>
      <c r="Q3411" t="str">
        <f t="shared" si="212"/>
        <v>publishing</v>
      </c>
      <c r="R3411" t="str">
        <f t="shared" si="213"/>
        <v>fiction</v>
      </c>
      <c r="S3411" s="12">
        <f t="shared" si="214"/>
        <v>42527.007326388892</v>
      </c>
      <c r="T3411" s="12">
        <f t="shared" si="215"/>
        <v>42587.007326388892</v>
      </c>
    </row>
    <row r="3412" spans="1:20" ht="48" x14ac:dyDescent="0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>E3412/D3412</f>
        <v>2.5000000000000001E-3</v>
      </c>
      <c r="P3412" s="7">
        <f>E3412/L3412</f>
        <v>50</v>
      </c>
      <c r="Q3412" t="str">
        <f t="shared" si="212"/>
        <v>technology</v>
      </c>
      <c r="R3412" t="str">
        <f t="shared" si="213"/>
        <v>web</v>
      </c>
      <c r="S3412" s="12">
        <f t="shared" si="214"/>
        <v>42063.721817129626</v>
      </c>
      <c r="T3412" s="12">
        <f t="shared" si="215"/>
        <v>42108.680150462969</v>
      </c>
    </row>
    <row r="3413" spans="1:20" ht="48" x14ac:dyDescent="0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>E3413/D3413</f>
        <v>2.5000000000000001E-3</v>
      </c>
      <c r="P3413" s="7">
        <f>E3413/L3413</f>
        <v>62.5</v>
      </c>
      <c r="Q3413" t="str">
        <f t="shared" si="212"/>
        <v>food</v>
      </c>
      <c r="R3413" t="str">
        <f t="shared" si="213"/>
        <v>food trucks</v>
      </c>
      <c r="S3413" s="12">
        <f t="shared" si="214"/>
        <v>42449.341678240744</v>
      </c>
      <c r="T3413" s="12">
        <f t="shared" si="215"/>
        <v>42509.341678240744</v>
      </c>
    </row>
    <row r="3414" spans="1:20" ht="48" x14ac:dyDescent="0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>E3414/D3414</f>
        <v>2.5000000000000001E-3</v>
      </c>
      <c r="P3414" s="7">
        <f>E3414/L3414</f>
        <v>1</v>
      </c>
      <c r="Q3414" t="str">
        <f t="shared" si="212"/>
        <v>publishing</v>
      </c>
      <c r="R3414" t="str">
        <f t="shared" si="213"/>
        <v>children's books</v>
      </c>
      <c r="S3414" s="12">
        <f t="shared" si="214"/>
        <v>41745.826273148145</v>
      </c>
      <c r="T3414" s="12">
        <f t="shared" si="215"/>
        <v>41795.826273148145</v>
      </c>
    </row>
    <row r="3415" spans="1:20" ht="48" x14ac:dyDescent="0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>E3415/D3415</f>
        <v>2.5000000000000001E-3</v>
      </c>
      <c r="P3415" s="7">
        <f>E3415/L3415</f>
        <v>16.666666666666668</v>
      </c>
      <c r="Q3415" t="str">
        <f t="shared" si="212"/>
        <v>theater</v>
      </c>
      <c r="R3415" t="str">
        <f t="shared" si="213"/>
        <v>spaces</v>
      </c>
      <c r="S3415" s="12">
        <f t="shared" si="214"/>
        <v>42173.67082175926</v>
      </c>
      <c r="T3415" s="12">
        <f t="shared" si="215"/>
        <v>42233.67082175926</v>
      </c>
    </row>
    <row r="3416" spans="1:20" ht="48" x14ac:dyDescent="0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>E3416/D3416</f>
        <v>2.5000000000000001E-3</v>
      </c>
      <c r="P3416" s="7">
        <f>E3416/L3416</f>
        <v>5</v>
      </c>
      <c r="Q3416" t="str">
        <f t="shared" si="212"/>
        <v>theater</v>
      </c>
      <c r="R3416" t="str">
        <f t="shared" si="213"/>
        <v>plays</v>
      </c>
      <c r="S3416" s="12">
        <f t="shared" si="214"/>
        <v>42109.801712962959</v>
      </c>
      <c r="T3416" s="12">
        <f t="shared" si="215"/>
        <v>42139.801712962959</v>
      </c>
    </row>
    <row r="3417" spans="1:20" ht="32" x14ac:dyDescent="0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>E3417/D3417</f>
        <v>2.5000000000000001E-3</v>
      </c>
      <c r="P3417" s="7">
        <f>E3417/L3417</f>
        <v>5</v>
      </c>
      <c r="Q3417" t="str">
        <f t="shared" si="212"/>
        <v>theater</v>
      </c>
      <c r="R3417" t="str">
        <f t="shared" si="213"/>
        <v>plays</v>
      </c>
      <c r="S3417" s="12">
        <f t="shared" si="214"/>
        <v>41809.389930555553</v>
      </c>
      <c r="T3417" s="12">
        <f t="shared" si="215"/>
        <v>41839.389930555553</v>
      </c>
    </row>
    <row r="3418" spans="1:20" ht="48" x14ac:dyDescent="0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>E3418/D3418</f>
        <v>2.5000000000000001E-3</v>
      </c>
      <c r="P3418" s="7">
        <f>E3418/L3418</f>
        <v>5</v>
      </c>
      <c r="Q3418" t="str">
        <f t="shared" si="212"/>
        <v>theater</v>
      </c>
      <c r="R3418" t="str">
        <f t="shared" si="213"/>
        <v>plays</v>
      </c>
      <c r="S3418" s="12">
        <f t="shared" si="214"/>
        <v>41848.772928240738</v>
      </c>
      <c r="T3418" s="12">
        <f t="shared" si="215"/>
        <v>41877.686111111114</v>
      </c>
    </row>
    <row r="3419" spans="1:20" ht="48" x14ac:dyDescent="0.2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>E3419/D3419</f>
        <v>2.3999999999999998E-3</v>
      </c>
      <c r="P3419" s="7">
        <f>E3419/L3419</f>
        <v>16</v>
      </c>
      <c r="Q3419" t="str">
        <f t="shared" si="212"/>
        <v>publishing</v>
      </c>
      <c r="R3419" t="str">
        <f t="shared" si="213"/>
        <v>fiction</v>
      </c>
      <c r="S3419" s="12">
        <f t="shared" si="214"/>
        <v>42032.168530092589</v>
      </c>
      <c r="T3419" s="12">
        <f t="shared" si="215"/>
        <v>42062.168530092589</v>
      </c>
    </row>
    <row r="3420" spans="1:20" ht="48" x14ac:dyDescent="0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>E3420/D3420</f>
        <v>2.3999999999999998E-3</v>
      </c>
      <c r="P3420" s="7">
        <f>E3420/L3420</f>
        <v>12</v>
      </c>
      <c r="Q3420" t="str">
        <f t="shared" si="212"/>
        <v>food</v>
      </c>
      <c r="R3420" t="str">
        <f t="shared" si="213"/>
        <v>food trucks</v>
      </c>
      <c r="S3420" s="12">
        <f t="shared" si="214"/>
        <v>42034.75509259259</v>
      </c>
      <c r="T3420" s="12">
        <f t="shared" si="215"/>
        <v>42064.75509259259</v>
      </c>
    </row>
    <row r="3421" spans="1:20" ht="48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>E3421/D3421</f>
        <v>2.3809523809523812E-3</v>
      </c>
      <c r="P3421" s="7">
        <f>E3421/L3421</f>
        <v>5</v>
      </c>
      <c r="Q3421" t="str">
        <f t="shared" si="212"/>
        <v>games</v>
      </c>
      <c r="R3421" t="str">
        <f t="shared" si="213"/>
        <v>video games</v>
      </c>
      <c r="S3421" s="12">
        <f t="shared" si="214"/>
        <v>41722.792407407411</v>
      </c>
      <c r="T3421" s="12">
        <f t="shared" si="215"/>
        <v>41735.792407407411</v>
      </c>
    </row>
    <row r="3422" spans="1:20" ht="48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>E3422/D3422</f>
        <v>2.3333333333333335E-3</v>
      </c>
      <c r="P3422" s="7">
        <f>E3422/L3422</f>
        <v>2.3333333333333335</v>
      </c>
      <c r="Q3422" t="str">
        <f t="shared" si="212"/>
        <v>publishing</v>
      </c>
      <c r="R3422" t="str">
        <f t="shared" si="213"/>
        <v>translations</v>
      </c>
      <c r="S3422" s="12">
        <f t="shared" si="214"/>
        <v>42013.059027777781</v>
      </c>
      <c r="T3422" s="12">
        <f t="shared" si="215"/>
        <v>42041.059027777781</v>
      </c>
    </row>
    <row r="3423" spans="1:20" ht="32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>E3423/D3423</f>
        <v>2.2842639593908631E-3</v>
      </c>
      <c r="P3423" s="7">
        <f>E3423/L3423</f>
        <v>30</v>
      </c>
      <c r="Q3423" t="str">
        <f t="shared" si="212"/>
        <v>publishing</v>
      </c>
      <c r="R3423" t="str">
        <f t="shared" si="213"/>
        <v>children's books</v>
      </c>
      <c r="S3423" s="12">
        <f t="shared" si="214"/>
        <v>41373.579675925925</v>
      </c>
      <c r="T3423" s="12">
        <f t="shared" si="215"/>
        <v>41418.579675925925</v>
      </c>
    </row>
    <row r="3424" spans="1:20" ht="48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>E3424/D3424</f>
        <v>2.2727272727272726E-3</v>
      </c>
      <c r="P3424" s="7">
        <f>E3424/L3424</f>
        <v>10</v>
      </c>
      <c r="Q3424" t="str">
        <f t="shared" si="212"/>
        <v>film &amp; video</v>
      </c>
      <c r="R3424" t="str">
        <f t="shared" si="213"/>
        <v>drama</v>
      </c>
      <c r="S3424" s="12">
        <f t="shared" si="214"/>
        <v>42375.230115740742</v>
      </c>
      <c r="T3424" s="12">
        <f t="shared" si="215"/>
        <v>42417.999305555553</v>
      </c>
    </row>
    <row r="3425" spans="1:20" ht="48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>E3425/D3425</f>
        <v>2.2599999999999999E-3</v>
      </c>
      <c r="P3425" s="7">
        <f>E3425/L3425</f>
        <v>45.2</v>
      </c>
      <c r="Q3425" t="str">
        <f t="shared" si="212"/>
        <v>technology</v>
      </c>
      <c r="R3425" t="str">
        <f t="shared" si="213"/>
        <v>wearables</v>
      </c>
      <c r="S3425" s="12">
        <f t="shared" si="214"/>
        <v>42111.709027777775</v>
      </c>
      <c r="T3425" s="12">
        <f t="shared" si="215"/>
        <v>42156.709027777775</v>
      </c>
    </row>
    <row r="3426" spans="1:20" ht="48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>E3426/D3426</f>
        <v>2.2499999999999998E-3</v>
      </c>
      <c r="P3426" s="7">
        <f>E3426/L3426</f>
        <v>33.75</v>
      </c>
      <c r="Q3426" t="str">
        <f t="shared" si="212"/>
        <v>theater</v>
      </c>
      <c r="R3426" t="str">
        <f t="shared" si="213"/>
        <v>plays</v>
      </c>
      <c r="S3426" s="12">
        <f t="shared" si="214"/>
        <v>41863.359282407408</v>
      </c>
      <c r="T3426" s="12">
        <f t="shared" si="215"/>
        <v>41893.359282407408</v>
      </c>
    </row>
    <row r="3427" spans="1:20" ht="48" x14ac:dyDescent="0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>E3427/D3427</f>
        <v>2.2000000000000001E-3</v>
      </c>
      <c r="P3427" s="7">
        <f>E3427/L3427</f>
        <v>3.6666666666666665</v>
      </c>
      <c r="Q3427" t="str">
        <f t="shared" si="212"/>
        <v>games</v>
      </c>
      <c r="R3427" t="str">
        <f t="shared" si="213"/>
        <v>video games</v>
      </c>
      <c r="S3427" s="12">
        <f t="shared" si="214"/>
        <v>41718.5237037037</v>
      </c>
      <c r="T3427" s="12">
        <f t="shared" si="215"/>
        <v>41748.5237037037</v>
      </c>
    </row>
    <row r="3428" spans="1:20" ht="48" x14ac:dyDescent="0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>E3428/D3428</f>
        <v>2.2000000000000001E-3</v>
      </c>
      <c r="P3428" s="7">
        <f>E3428/L3428</f>
        <v>3.6666666666666665</v>
      </c>
      <c r="Q3428" t="str">
        <f t="shared" si="212"/>
        <v>games</v>
      </c>
      <c r="R3428" t="str">
        <f t="shared" si="213"/>
        <v>mobile games</v>
      </c>
      <c r="S3428" s="12">
        <f t="shared" si="214"/>
        <v>41908.996527777781</v>
      </c>
      <c r="T3428" s="12">
        <f t="shared" si="215"/>
        <v>41969.038194444445</v>
      </c>
    </row>
    <row r="3429" spans="1:20" ht="48" x14ac:dyDescent="0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>E3429/D3429</f>
        <v>2.2000000000000001E-3</v>
      </c>
      <c r="P3429" s="7">
        <f>E3429/L3429</f>
        <v>5.5</v>
      </c>
      <c r="Q3429" t="str">
        <f t="shared" si="212"/>
        <v>music</v>
      </c>
      <c r="R3429" t="str">
        <f t="shared" si="213"/>
        <v>faith</v>
      </c>
      <c r="S3429" s="12">
        <f t="shared" si="214"/>
        <v>42064.217418981483</v>
      </c>
      <c r="T3429" s="12">
        <f t="shared" si="215"/>
        <v>42094.140277777777</v>
      </c>
    </row>
    <row r="3430" spans="1:20" ht="48" x14ac:dyDescent="0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>E3430/D3430</f>
        <v>2.2000000000000001E-3</v>
      </c>
      <c r="P3430" s="7">
        <f>E3430/L3430</f>
        <v>5.5</v>
      </c>
      <c r="Q3430" t="str">
        <f t="shared" si="212"/>
        <v>theater</v>
      </c>
      <c r="R3430" t="str">
        <f t="shared" si="213"/>
        <v>plays</v>
      </c>
      <c r="S3430" s="12">
        <f t="shared" si="214"/>
        <v>41961.492488425924</v>
      </c>
      <c r="T3430" s="12">
        <f t="shared" si="215"/>
        <v>42006.492488425924</v>
      </c>
    </row>
    <row r="3431" spans="1:20" ht="48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>E3431/D3431</f>
        <v>2.1649484536082476E-3</v>
      </c>
      <c r="P3431" s="7">
        <f>E3431/L3431</f>
        <v>26.25</v>
      </c>
      <c r="Q3431" t="str">
        <f t="shared" si="212"/>
        <v>technology</v>
      </c>
      <c r="R3431" t="str">
        <f t="shared" si="213"/>
        <v>wearables</v>
      </c>
      <c r="S3431" s="12">
        <f t="shared" si="214"/>
        <v>42384.680925925932</v>
      </c>
      <c r="T3431" s="12">
        <f t="shared" si="215"/>
        <v>42414.680925925932</v>
      </c>
    </row>
    <row r="3432" spans="1:20" ht="16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>E3432/D3432</f>
        <v>2.142857142857143E-3</v>
      </c>
      <c r="P3432" s="7">
        <f>E3432/L3432</f>
        <v>37.5</v>
      </c>
      <c r="Q3432" t="str">
        <f t="shared" si="212"/>
        <v>music</v>
      </c>
      <c r="R3432" t="str">
        <f t="shared" si="213"/>
        <v>faith</v>
      </c>
      <c r="S3432" s="12">
        <f t="shared" si="214"/>
        <v>42460.610520833332</v>
      </c>
      <c r="T3432" s="12">
        <f t="shared" si="215"/>
        <v>42504.207638888889</v>
      </c>
    </row>
    <row r="3433" spans="1:20" ht="48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>E3433/D3433</f>
        <v>2.1029999999999998E-3</v>
      </c>
      <c r="P3433" s="7">
        <f>E3433/L3433</f>
        <v>420.6</v>
      </c>
      <c r="Q3433" t="str">
        <f t="shared" si="212"/>
        <v>theater</v>
      </c>
      <c r="R3433" t="str">
        <f t="shared" si="213"/>
        <v>spaces</v>
      </c>
      <c r="S3433" s="12">
        <f t="shared" si="214"/>
        <v>42237.181608796294</v>
      </c>
      <c r="T3433" s="12">
        <f t="shared" si="215"/>
        <v>42267.181608796294</v>
      </c>
    </row>
    <row r="3434" spans="1:20" ht="48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>E3434/D3434</f>
        <v>2.0999999999999999E-3</v>
      </c>
      <c r="P3434" s="7">
        <f>E3434/L3434</f>
        <v>7</v>
      </c>
      <c r="Q3434" t="str">
        <f t="shared" si="212"/>
        <v>theater</v>
      </c>
      <c r="R3434" t="str">
        <f t="shared" si="213"/>
        <v>plays</v>
      </c>
      <c r="S3434" s="12">
        <f t="shared" si="214"/>
        <v>41995.084074074075</v>
      </c>
      <c r="T3434" s="12">
        <f t="shared" si="215"/>
        <v>42024.802777777775</v>
      </c>
    </row>
    <row r="3435" spans="1:20" ht="48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>E3435/D3435</f>
        <v>2.0500000000000002E-3</v>
      </c>
      <c r="P3435" s="7">
        <f>E3435/L3435</f>
        <v>68.333333333333329</v>
      </c>
      <c r="Q3435" t="str">
        <f t="shared" si="212"/>
        <v>technology</v>
      </c>
      <c r="R3435" t="str">
        <f t="shared" si="213"/>
        <v>wearables</v>
      </c>
      <c r="S3435" s="12">
        <f t="shared" si="214"/>
        <v>41838.840474537035</v>
      </c>
      <c r="T3435" s="12">
        <f t="shared" si="215"/>
        <v>41883.840474537035</v>
      </c>
    </row>
    <row r="3436" spans="1:20" ht="32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>E3436/D3436</f>
        <v>2.0238095238095236E-3</v>
      </c>
      <c r="P3436" s="7">
        <f>E3436/L3436</f>
        <v>21.25</v>
      </c>
      <c r="Q3436" t="str">
        <f t="shared" si="212"/>
        <v>games</v>
      </c>
      <c r="R3436" t="str">
        <f t="shared" si="213"/>
        <v>video games</v>
      </c>
      <c r="S3436" s="12">
        <f t="shared" si="214"/>
        <v>41832.086377314816</v>
      </c>
      <c r="T3436" s="12">
        <f t="shared" si="215"/>
        <v>41867.086377314816</v>
      </c>
    </row>
    <row r="3437" spans="1:20" ht="48" x14ac:dyDescent="0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>E3437/D3437</f>
        <v>2E-3</v>
      </c>
      <c r="P3437" s="7">
        <f>E3437/L3437</f>
        <v>10</v>
      </c>
      <c r="Q3437" t="str">
        <f t="shared" si="212"/>
        <v>film &amp; video</v>
      </c>
      <c r="R3437" t="str">
        <f t="shared" si="213"/>
        <v>animation</v>
      </c>
      <c r="S3437" s="12">
        <f t="shared" si="214"/>
        <v>42153.631597222222</v>
      </c>
      <c r="T3437" s="12">
        <f t="shared" si="215"/>
        <v>42183.631597222222</v>
      </c>
    </row>
    <row r="3438" spans="1:20" ht="48" x14ac:dyDescent="0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>E3438/D3438</f>
        <v>2E-3</v>
      </c>
      <c r="P3438" s="7">
        <f>E3438/L3438</f>
        <v>10</v>
      </c>
      <c r="Q3438" t="str">
        <f t="shared" si="212"/>
        <v>technology</v>
      </c>
      <c r="R3438" t="str">
        <f t="shared" si="213"/>
        <v>web</v>
      </c>
      <c r="S3438" s="12">
        <f t="shared" si="214"/>
        <v>42450.589143518519</v>
      </c>
      <c r="T3438" s="12">
        <f t="shared" si="215"/>
        <v>42510.589143518519</v>
      </c>
    </row>
    <row r="3439" spans="1:20" ht="48" x14ac:dyDescent="0.2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>E3439/D3439</f>
        <v>2E-3</v>
      </c>
      <c r="P3439" s="7">
        <f>E3439/L3439</f>
        <v>10</v>
      </c>
      <c r="Q3439" t="str">
        <f t="shared" si="212"/>
        <v>technology</v>
      </c>
      <c r="R3439" t="str">
        <f t="shared" si="213"/>
        <v>web</v>
      </c>
      <c r="S3439" s="12">
        <f t="shared" si="214"/>
        <v>42102.650567129633</v>
      </c>
      <c r="T3439" s="12">
        <f t="shared" si="215"/>
        <v>42148.625</v>
      </c>
    </row>
    <row r="3440" spans="1:20" ht="32" x14ac:dyDescent="0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>E3440/D3440</f>
        <v>2E-3</v>
      </c>
      <c r="P3440" s="7">
        <f>E3440/L3440</f>
        <v>4</v>
      </c>
      <c r="Q3440" t="str">
        <f t="shared" si="212"/>
        <v>technology</v>
      </c>
      <c r="R3440" t="str">
        <f t="shared" si="213"/>
        <v>web</v>
      </c>
      <c r="S3440" s="12">
        <f t="shared" si="214"/>
        <v>42131.455439814818</v>
      </c>
      <c r="T3440" s="12">
        <f t="shared" si="215"/>
        <v>42161.44930555555</v>
      </c>
    </row>
    <row r="3441" spans="1:20" ht="48" x14ac:dyDescent="0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>E3441/D3441</f>
        <v>2E-3</v>
      </c>
      <c r="P3441" s="7">
        <f>E3441/L3441</f>
        <v>100</v>
      </c>
      <c r="Q3441" t="str">
        <f t="shared" si="212"/>
        <v>technology</v>
      </c>
      <c r="R3441" t="str">
        <f t="shared" si="213"/>
        <v>wearables</v>
      </c>
      <c r="S3441" s="12">
        <f t="shared" si="214"/>
        <v>42172.816423611104</v>
      </c>
      <c r="T3441" s="12">
        <f t="shared" si="215"/>
        <v>42202.816423611104</v>
      </c>
    </row>
    <row r="3442" spans="1:20" ht="48" x14ac:dyDescent="0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>E3442/D3442</f>
        <v>2E-3</v>
      </c>
      <c r="P3442" s="7">
        <f>E3442/L3442</f>
        <v>1</v>
      </c>
      <c r="Q3442" t="str">
        <f t="shared" si="212"/>
        <v>publishing</v>
      </c>
      <c r="R3442" t="str">
        <f t="shared" si="213"/>
        <v>translations</v>
      </c>
      <c r="S3442" s="12">
        <f t="shared" si="214"/>
        <v>42708.25309027778</v>
      </c>
      <c r="T3442" s="12">
        <f t="shared" si="215"/>
        <v>42738.25309027778</v>
      </c>
    </row>
    <row r="3443" spans="1:20" ht="64" x14ac:dyDescent="0.2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>E3443/D3443</f>
        <v>2E-3</v>
      </c>
      <c r="P3443" s="7">
        <f>E3443/L3443</f>
        <v>6</v>
      </c>
      <c r="Q3443" t="str">
        <f t="shared" si="212"/>
        <v>publishing</v>
      </c>
      <c r="R3443" t="str">
        <f t="shared" si="213"/>
        <v>translations</v>
      </c>
      <c r="S3443" s="12">
        <f t="shared" si="214"/>
        <v>42395.456412037034</v>
      </c>
      <c r="T3443" s="12">
        <f t="shared" si="215"/>
        <v>42425.456412037034</v>
      </c>
    </row>
    <row r="3444" spans="1:20" ht="48" x14ac:dyDescent="0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>E3444/D3444</f>
        <v>2E-3</v>
      </c>
      <c r="P3444" s="7">
        <f>E3444/L3444</f>
        <v>10</v>
      </c>
      <c r="Q3444" t="str">
        <f t="shared" si="212"/>
        <v>technology</v>
      </c>
      <c r="R3444" t="str">
        <f t="shared" si="213"/>
        <v>web</v>
      </c>
      <c r="S3444" s="12">
        <f t="shared" si="214"/>
        <v>42262.849050925928</v>
      </c>
      <c r="T3444" s="12">
        <f t="shared" si="215"/>
        <v>42292.849050925928</v>
      </c>
    </row>
    <row r="3445" spans="1:20" ht="32" x14ac:dyDescent="0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>E3445/D3445</f>
        <v>2E-3</v>
      </c>
      <c r="P3445" s="7">
        <f>E3445/L3445</f>
        <v>15</v>
      </c>
      <c r="Q3445" t="str">
        <f t="shared" si="212"/>
        <v>food</v>
      </c>
      <c r="R3445" t="str">
        <f t="shared" si="213"/>
        <v>food trucks</v>
      </c>
      <c r="S3445" s="12">
        <f t="shared" si="214"/>
        <v>41919.140706018516</v>
      </c>
      <c r="T3445" s="12">
        <f t="shared" si="215"/>
        <v>41949.182372685187</v>
      </c>
    </row>
    <row r="3446" spans="1:20" ht="32" x14ac:dyDescent="0.2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>E3446/D3446</f>
        <v>2E-3</v>
      </c>
      <c r="P3446" s="7">
        <f>E3446/L3446</f>
        <v>1</v>
      </c>
      <c r="Q3446" t="str">
        <f t="shared" si="212"/>
        <v>food</v>
      </c>
      <c r="R3446" t="str">
        <f t="shared" si="213"/>
        <v>food trucks</v>
      </c>
      <c r="S3446" s="12">
        <f t="shared" si="214"/>
        <v>42044.724953703699</v>
      </c>
      <c r="T3446" s="12">
        <f t="shared" si="215"/>
        <v>42074.683287037042</v>
      </c>
    </row>
    <row r="3447" spans="1:20" ht="32" x14ac:dyDescent="0.2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>E3447/D3447</f>
        <v>2E-3</v>
      </c>
      <c r="P3447" s="7">
        <f>E3447/L3447</f>
        <v>5</v>
      </c>
      <c r="Q3447" t="str">
        <f t="shared" si="212"/>
        <v>food</v>
      </c>
      <c r="R3447" t="str">
        <f t="shared" si="213"/>
        <v>food trucks</v>
      </c>
      <c r="S3447" s="12">
        <f t="shared" si="214"/>
        <v>42383.899456018517</v>
      </c>
      <c r="T3447" s="12">
        <f t="shared" si="215"/>
        <v>42413.899456018517</v>
      </c>
    </row>
    <row r="3448" spans="1:20" ht="48" x14ac:dyDescent="0.2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>E3448/D3448</f>
        <v>2E-3</v>
      </c>
      <c r="P3448" s="7">
        <f>E3448/L3448</f>
        <v>23.333333333333332</v>
      </c>
      <c r="Q3448" t="str">
        <f t="shared" si="212"/>
        <v>theater</v>
      </c>
      <c r="R3448" t="str">
        <f t="shared" si="213"/>
        <v>plays</v>
      </c>
      <c r="S3448" s="12">
        <f t="shared" si="214"/>
        <v>42123.648831018523</v>
      </c>
      <c r="T3448" s="12">
        <f t="shared" si="215"/>
        <v>42153.648831018523</v>
      </c>
    </row>
    <row r="3449" spans="1:20" ht="48" x14ac:dyDescent="0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>E3449/D3449</f>
        <v>2E-3</v>
      </c>
      <c r="P3449" s="7">
        <f>E3449/L3449</f>
        <v>10</v>
      </c>
      <c r="Q3449" t="str">
        <f t="shared" si="212"/>
        <v>theater</v>
      </c>
      <c r="R3449" t="str">
        <f t="shared" si="213"/>
        <v>plays</v>
      </c>
      <c r="S3449" s="12">
        <f t="shared" si="214"/>
        <v>42065.190694444449</v>
      </c>
      <c r="T3449" s="12">
        <f t="shared" si="215"/>
        <v>42090.149027777778</v>
      </c>
    </row>
    <row r="3450" spans="1:20" ht="16" x14ac:dyDescent="0.2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>E3450/D3450</f>
        <v>2E-3</v>
      </c>
      <c r="P3450" s="7">
        <f>E3450/L3450</f>
        <v>10</v>
      </c>
      <c r="Q3450" t="str">
        <f t="shared" si="212"/>
        <v>theater</v>
      </c>
      <c r="R3450" t="str">
        <f t="shared" si="213"/>
        <v>musical</v>
      </c>
      <c r="S3450" s="12">
        <f t="shared" si="214"/>
        <v>41865.659780092588</v>
      </c>
      <c r="T3450" s="12">
        <f t="shared" si="215"/>
        <v>41890.659780092588</v>
      </c>
    </row>
    <row r="3451" spans="1:20" ht="48" x14ac:dyDescent="0.2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>E3451/D3451</f>
        <v>2E-3</v>
      </c>
      <c r="P3451" s="7">
        <f>E3451/L3451</f>
        <v>40</v>
      </c>
      <c r="Q3451" t="str">
        <f t="shared" si="212"/>
        <v>theater</v>
      </c>
      <c r="R3451" t="str">
        <f t="shared" si="213"/>
        <v>plays</v>
      </c>
      <c r="S3451" s="12">
        <f t="shared" si="214"/>
        <v>41843.664618055554</v>
      </c>
      <c r="T3451" s="12">
        <f t="shared" si="215"/>
        <v>41855.666666666664</v>
      </c>
    </row>
    <row r="3452" spans="1:20" ht="16" x14ac:dyDescent="0.2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>E3452/D3452</f>
        <v>2E-3</v>
      </c>
      <c r="P3452" s="7">
        <f>E3452/L3452</f>
        <v>1</v>
      </c>
      <c r="Q3452" t="str">
        <f t="shared" si="212"/>
        <v>theater</v>
      </c>
      <c r="R3452" t="str">
        <f t="shared" si="213"/>
        <v>plays</v>
      </c>
      <c r="S3452" s="12">
        <f t="shared" si="214"/>
        <v>41890.16269675926</v>
      </c>
      <c r="T3452" s="12">
        <f t="shared" si="215"/>
        <v>41920.16269675926</v>
      </c>
    </row>
    <row r="3453" spans="1:20" ht="48" x14ac:dyDescent="0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>E3453/D3453</f>
        <v>2E-3</v>
      </c>
      <c r="P3453" s="7">
        <f>E3453/L3453</f>
        <v>1</v>
      </c>
      <c r="Q3453" t="str">
        <f t="shared" si="212"/>
        <v>theater</v>
      </c>
      <c r="R3453" t="str">
        <f t="shared" si="213"/>
        <v>plays</v>
      </c>
      <c r="S3453" s="12">
        <f t="shared" si="214"/>
        <v>42358.573182870372</v>
      </c>
      <c r="T3453" s="12">
        <f t="shared" si="215"/>
        <v>42377.273611111115</v>
      </c>
    </row>
    <row r="3454" spans="1:20" ht="48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>E3454/D3454</f>
        <v>1.9801980198019802E-3</v>
      </c>
      <c r="P3454" s="7">
        <f>E3454/L3454</f>
        <v>5</v>
      </c>
      <c r="Q3454" t="str">
        <f t="shared" si="212"/>
        <v>music</v>
      </c>
      <c r="R3454" t="str">
        <f t="shared" si="213"/>
        <v>faith</v>
      </c>
      <c r="S3454" s="12">
        <f t="shared" si="214"/>
        <v>41989.664409722223</v>
      </c>
      <c r="T3454" s="12">
        <f t="shared" si="215"/>
        <v>42019.664409722223</v>
      </c>
    </row>
    <row r="3455" spans="1:20" ht="32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>E3455/D3455</f>
        <v>1.9384615384615384E-3</v>
      </c>
      <c r="P3455" s="7">
        <f>E3455/L3455</f>
        <v>42</v>
      </c>
      <c r="Q3455" t="str">
        <f t="shared" si="212"/>
        <v>theater</v>
      </c>
      <c r="R3455" t="str">
        <f t="shared" si="213"/>
        <v>spaces</v>
      </c>
      <c r="S3455" s="12">
        <f t="shared" si="214"/>
        <v>41981.57230324074</v>
      </c>
      <c r="T3455" s="12">
        <f t="shared" si="215"/>
        <v>42012.570138888885</v>
      </c>
    </row>
    <row r="3456" spans="1:20" ht="48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>E3456/D3456</f>
        <v>1.9088937093275488E-3</v>
      </c>
      <c r="P3456" s="7">
        <f>E3456/L3456</f>
        <v>55</v>
      </c>
      <c r="Q3456" t="str">
        <f t="shared" si="212"/>
        <v>technology</v>
      </c>
      <c r="R3456" t="str">
        <f t="shared" si="213"/>
        <v>wearables</v>
      </c>
      <c r="S3456" s="12">
        <f t="shared" si="214"/>
        <v>42561.829421296294</v>
      </c>
      <c r="T3456" s="12">
        <f t="shared" si="215"/>
        <v>42618.124305555553</v>
      </c>
    </row>
    <row r="3457" spans="1:20" ht="48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>E3457/D3457</f>
        <v>1.8867924528301887E-3</v>
      </c>
      <c r="P3457" s="7">
        <f>E3457/L3457</f>
        <v>1</v>
      </c>
      <c r="Q3457" t="str">
        <f t="shared" si="212"/>
        <v>publishing</v>
      </c>
      <c r="R3457" t="str">
        <f t="shared" si="213"/>
        <v>children's books</v>
      </c>
      <c r="S3457" s="12">
        <f t="shared" si="214"/>
        <v>42474.86482638889</v>
      </c>
      <c r="T3457" s="12">
        <f t="shared" si="215"/>
        <v>42484.86482638889</v>
      </c>
    </row>
    <row r="3458" spans="1:20" ht="48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>E3458/D3458</f>
        <v>1.8749999999999999E-3</v>
      </c>
      <c r="P3458" s="7">
        <f>E3458/L3458</f>
        <v>30</v>
      </c>
      <c r="Q3458" t="str">
        <f t="shared" si="212"/>
        <v>technology</v>
      </c>
      <c r="R3458" t="str">
        <f t="shared" si="213"/>
        <v>web</v>
      </c>
      <c r="S3458" s="12">
        <f t="shared" si="214"/>
        <v>42179.653379629628</v>
      </c>
      <c r="T3458" s="12">
        <f t="shared" si="215"/>
        <v>42210.915972222225</v>
      </c>
    </row>
    <row r="3459" spans="1:20" ht="64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>E3459/D3459</f>
        <v>1.8625E-3</v>
      </c>
      <c r="P3459" s="7">
        <f>E3459/L3459</f>
        <v>13.545454545454545</v>
      </c>
      <c r="Q3459" t="str">
        <f t="shared" ref="Q3459:Q3522" si="216">LEFT(N3459, SEARCH("/",N3459)-1)</f>
        <v>film &amp; video</v>
      </c>
      <c r="R3459" t="str">
        <f t="shared" ref="R3459:R3522" si="217">RIGHT(N3459,LEN(N3459)-SEARCH("/",N3459,1))</f>
        <v>animation</v>
      </c>
      <c r="S3459" s="12">
        <f t="shared" ref="S3459:S3522" si="218">(((J3459/60)/60)/24)+DATE(1970,1,1)</f>
        <v>42272.93949074074</v>
      </c>
      <c r="T3459" s="12">
        <f t="shared" ref="T3459:T3522" si="219">(((I3459/60)/60)/24)+DATE(1970,1,1)</f>
        <v>42313.981157407412</v>
      </c>
    </row>
    <row r="3460" spans="1:20" ht="48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>E3460/D3460</f>
        <v>1.75E-3</v>
      </c>
      <c r="P3460" s="7">
        <f>E3460/L3460</f>
        <v>116.66666666666667</v>
      </c>
      <c r="Q3460" t="str">
        <f t="shared" si="216"/>
        <v>technology</v>
      </c>
      <c r="R3460" t="str">
        <f t="shared" si="217"/>
        <v>web</v>
      </c>
      <c r="S3460" s="12">
        <f t="shared" si="218"/>
        <v>42474.637824074074</v>
      </c>
      <c r="T3460" s="12">
        <f t="shared" si="219"/>
        <v>42504.637824074074</v>
      </c>
    </row>
    <row r="3461" spans="1:20" ht="48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>E3461/D3461</f>
        <v>1.6999999999999999E-3</v>
      </c>
      <c r="P3461" s="7">
        <f>E3461/L3461</f>
        <v>5.666666666666667</v>
      </c>
      <c r="Q3461" t="str">
        <f t="shared" si="216"/>
        <v>food</v>
      </c>
      <c r="R3461" t="str">
        <f t="shared" si="217"/>
        <v>food trucks</v>
      </c>
      <c r="S3461" s="12">
        <f t="shared" si="218"/>
        <v>42027.353738425925</v>
      </c>
      <c r="T3461" s="12">
        <f t="shared" si="219"/>
        <v>42057.353738425925</v>
      </c>
    </row>
    <row r="3462" spans="1:20" ht="48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>E3462/D3462</f>
        <v>1.6800000000000001E-3</v>
      </c>
      <c r="P3462" s="7">
        <f>E3462/L3462</f>
        <v>10.5</v>
      </c>
      <c r="Q3462" t="str">
        <f t="shared" si="216"/>
        <v>technology</v>
      </c>
      <c r="R3462" t="str">
        <f t="shared" si="217"/>
        <v>gadgets</v>
      </c>
      <c r="S3462" s="12">
        <f t="shared" si="218"/>
        <v>41859.925856481481</v>
      </c>
      <c r="T3462" s="12">
        <f t="shared" si="219"/>
        <v>41889.925856481481</v>
      </c>
    </row>
    <row r="3463" spans="1:20" ht="32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>E3463/D3463</f>
        <v>1.6705882352941177E-3</v>
      </c>
      <c r="P3463" s="7">
        <f>E3463/L3463</f>
        <v>142</v>
      </c>
      <c r="Q3463" t="str">
        <f t="shared" si="216"/>
        <v>technology</v>
      </c>
      <c r="R3463" t="str">
        <f t="shared" si="217"/>
        <v>web</v>
      </c>
      <c r="S3463" s="12">
        <f t="shared" si="218"/>
        <v>42388.798252314817</v>
      </c>
      <c r="T3463" s="12">
        <f t="shared" si="219"/>
        <v>42418.798252314817</v>
      </c>
    </row>
    <row r="3464" spans="1:20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>E3464/D3464</f>
        <v>1.6666666666666668E-3</v>
      </c>
      <c r="P3464" s="7">
        <f>E3464/L3464</f>
        <v>3.3333333333333335</v>
      </c>
      <c r="Q3464" t="str">
        <f t="shared" si="216"/>
        <v>games</v>
      </c>
      <c r="R3464" t="str">
        <f t="shared" si="217"/>
        <v>video games</v>
      </c>
      <c r="S3464" s="12">
        <f t="shared" si="218"/>
        <v>41526.345914351856</v>
      </c>
      <c r="T3464" s="12">
        <f t="shared" si="219"/>
        <v>41556.345914351856</v>
      </c>
    </row>
    <row r="3465" spans="1:20" ht="48" x14ac:dyDescent="0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>E3465/D3465</f>
        <v>1.6666666666666668E-3</v>
      </c>
      <c r="P3465" s="7">
        <f>E3465/L3465</f>
        <v>25</v>
      </c>
      <c r="Q3465" t="str">
        <f t="shared" si="216"/>
        <v>games</v>
      </c>
      <c r="R3465" t="str">
        <f t="shared" si="217"/>
        <v>video games</v>
      </c>
      <c r="S3465" s="12">
        <f t="shared" si="218"/>
        <v>41843.772789351853</v>
      </c>
      <c r="T3465" s="12">
        <f t="shared" si="219"/>
        <v>41903.772789351853</v>
      </c>
    </row>
    <row r="3466" spans="1:20" ht="48" x14ac:dyDescent="0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>E3466/D3466</f>
        <v>1.6666666666666668E-3</v>
      </c>
      <c r="P3466" s="7">
        <f>E3466/L3466</f>
        <v>12.5</v>
      </c>
      <c r="Q3466" t="str">
        <f t="shared" si="216"/>
        <v>games</v>
      </c>
      <c r="R3466" t="str">
        <f t="shared" si="217"/>
        <v>video games</v>
      </c>
      <c r="S3466" s="12">
        <f t="shared" si="218"/>
        <v>41683.832280092596</v>
      </c>
      <c r="T3466" s="12">
        <f t="shared" si="219"/>
        <v>41713.790613425925</v>
      </c>
    </row>
    <row r="3467" spans="1:20" ht="48" x14ac:dyDescent="0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>E3467/D3467</f>
        <v>1.6666666666666668E-3</v>
      </c>
      <c r="P3467" s="7">
        <f>E3467/L3467</f>
        <v>50</v>
      </c>
      <c r="Q3467" t="str">
        <f t="shared" si="216"/>
        <v>food</v>
      </c>
      <c r="R3467" t="str">
        <f t="shared" si="217"/>
        <v>food trucks</v>
      </c>
      <c r="S3467" s="12">
        <f t="shared" si="218"/>
        <v>41795.963333333333</v>
      </c>
      <c r="T3467" s="12">
        <f t="shared" si="219"/>
        <v>41825.963333333333</v>
      </c>
    </row>
    <row r="3468" spans="1:20" ht="32" x14ac:dyDescent="0.2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>E3468/D3468</f>
        <v>1.6666666666666668E-3</v>
      </c>
      <c r="P3468" s="7">
        <f>E3468/L3468</f>
        <v>5</v>
      </c>
      <c r="Q3468" t="str">
        <f t="shared" si="216"/>
        <v>food</v>
      </c>
      <c r="R3468" t="str">
        <f t="shared" si="217"/>
        <v>food trucks</v>
      </c>
      <c r="S3468" s="12">
        <f t="shared" si="218"/>
        <v>42333.330277777779</v>
      </c>
      <c r="T3468" s="12">
        <f t="shared" si="219"/>
        <v>42363.330277777779</v>
      </c>
    </row>
    <row r="3469" spans="1:20" ht="48" x14ac:dyDescent="0.2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>E3469/D3469</f>
        <v>1.6666666666666668E-3</v>
      </c>
      <c r="P3469" s="7">
        <f>E3469/L3469</f>
        <v>50</v>
      </c>
      <c r="Q3469" t="str">
        <f t="shared" si="216"/>
        <v>food</v>
      </c>
      <c r="R3469" t="str">
        <f t="shared" si="217"/>
        <v>food trucks</v>
      </c>
      <c r="S3469" s="12">
        <f t="shared" si="218"/>
        <v>41887.801168981481</v>
      </c>
      <c r="T3469" s="12">
        <f t="shared" si="219"/>
        <v>41917.801168981481</v>
      </c>
    </row>
    <row r="3470" spans="1:20" ht="48" x14ac:dyDescent="0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>E3470/D3470</f>
        <v>1.6666666666666668E-3</v>
      </c>
      <c r="P3470" s="7">
        <f>E3470/L3470</f>
        <v>5</v>
      </c>
      <c r="Q3470" t="str">
        <f t="shared" si="216"/>
        <v>theater</v>
      </c>
      <c r="R3470" t="str">
        <f t="shared" si="217"/>
        <v>plays</v>
      </c>
      <c r="S3470" s="12">
        <f t="shared" si="218"/>
        <v>41985.427361111113</v>
      </c>
      <c r="T3470" s="12">
        <f t="shared" si="219"/>
        <v>42015.427361111113</v>
      </c>
    </row>
    <row r="3471" spans="1:20" ht="48" x14ac:dyDescent="0.2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>E3471/D3471</f>
        <v>1.6666666666666668E-3</v>
      </c>
      <c r="P3471" s="7">
        <f>E3471/L3471</f>
        <v>25</v>
      </c>
      <c r="Q3471" t="str">
        <f t="shared" si="216"/>
        <v>theater</v>
      </c>
      <c r="R3471" t="str">
        <f t="shared" si="217"/>
        <v>plays</v>
      </c>
      <c r="S3471" s="12">
        <f t="shared" si="218"/>
        <v>42479.039212962962</v>
      </c>
      <c r="T3471" s="12">
        <f t="shared" si="219"/>
        <v>42509.039212962962</v>
      </c>
    </row>
    <row r="3472" spans="1:20" ht="48" x14ac:dyDescent="0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>E3472/D3472</f>
        <v>1.6666666666666668E-3</v>
      </c>
      <c r="P3472" s="7">
        <f>E3472/L3472</f>
        <v>5</v>
      </c>
      <c r="Q3472" t="str">
        <f t="shared" si="216"/>
        <v>theater</v>
      </c>
      <c r="R3472" t="str">
        <f t="shared" si="217"/>
        <v>plays</v>
      </c>
      <c r="S3472" s="12">
        <f t="shared" si="218"/>
        <v>42510.938900462963</v>
      </c>
      <c r="T3472" s="12">
        <f t="shared" si="219"/>
        <v>42540.938900462963</v>
      </c>
    </row>
    <row r="3473" spans="1:20" ht="48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>E3473/D3473</f>
        <v>1.5900000000000001E-3</v>
      </c>
      <c r="P3473" s="7">
        <f>E3473/L3473</f>
        <v>71.55</v>
      </c>
      <c r="Q3473" t="str">
        <f t="shared" si="216"/>
        <v>games</v>
      </c>
      <c r="R3473" t="str">
        <f t="shared" si="217"/>
        <v>video games</v>
      </c>
      <c r="S3473" s="12">
        <f t="shared" si="218"/>
        <v>41692.135729166665</v>
      </c>
      <c r="T3473" s="12">
        <f t="shared" si="219"/>
        <v>41722.0940625</v>
      </c>
    </row>
    <row r="3474" spans="1:20" ht="48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>E3474/D3474</f>
        <v>1.5499999999999999E-3</v>
      </c>
      <c r="P3474" s="7">
        <f>E3474/L3474</f>
        <v>10.333333333333334</v>
      </c>
      <c r="Q3474" t="str">
        <f t="shared" si="216"/>
        <v>film &amp; video</v>
      </c>
      <c r="R3474" t="str">
        <f t="shared" si="217"/>
        <v>animation</v>
      </c>
      <c r="S3474" s="12">
        <f t="shared" si="218"/>
        <v>41799.830613425926</v>
      </c>
      <c r="T3474" s="12">
        <f t="shared" si="219"/>
        <v>41823.125</v>
      </c>
    </row>
    <row r="3475" spans="1:20" ht="32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>E3475/D3475</f>
        <v>1.5227272727272728E-3</v>
      </c>
      <c r="P3475" s="7">
        <f>E3475/L3475</f>
        <v>55.833333333333336</v>
      </c>
      <c r="Q3475" t="str">
        <f t="shared" si="216"/>
        <v>theater</v>
      </c>
      <c r="R3475" t="str">
        <f t="shared" si="217"/>
        <v>spaces</v>
      </c>
      <c r="S3475" s="12">
        <f t="shared" si="218"/>
        <v>42245.274699074071</v>
      </c>
      <c r="T3475" s="12">
        <f t="shared" si="219"/>
        <v>42275.274699074071</v>
      </c>
    </row>
    <row r="3476" spans="1:20" ht="48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>E3476/D3476</f>
        <v>1.5125E-3</v>
      </c>
      <c r="P3476" s="7">
        <f>E3476/L3476</f>
        <v>201.66666666666666</v>
      </c>
      <c r="Q3476" t="str">
        <f t="shared" si="216"/>
        <v>theater</v>
      </c>
      <c r="R3476" t="str">
        <f t="shared" si="217"/>
        <v>spaces</v>
      </c>
      <c r="S3476" s="12">
        <f t="shared" si="218"/>
        <v>42255.791909722218</v>
      </c>
      <c r="T3476" s="12">
        <f t="shared" si="219"/>
        <v>42285.791909722218</v>
      </c>
    </row>
    <row r="3477" spans="1:20" ht="48" x14ac:dyDescent="0.2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>E3477/D3477</f>
        <v>1.5E-3</v>
      </c>
      <c r="P3477" s="7">
        <f>E3477/L3477</f>
        <v>11.25</v>
      </c>
      <c r="Q3477" t="str">
        <f t="shared" si="216"/>
        <v>games</v>
      </c>
      <c r="R3477" t="str">
        <f t="shared" si="217"/>
        <v>video games</v>
      </c>
      <c r="S3477" s="12">
        <f t="shared" si="218"/>
        <v>42440.371111111104</v>
      </c>
      <c r="T3477" s="12">
        <f t="shared" si="219"/>
        <v>42470.329444444447</v>
      </c>
    </row>
    <row r="3478" spans="1:20" ht="32" x14ac:dyDescent="0.2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>E3478/D3478</f>
        <v>1.5E-3</v>
      </c>
      <c r="P3478" s="7">
        <f>E3478/L3478</f>
        <v>37.5</v>
      </c>
      <c r="Q3478" t="str">
        <f t="shared" si="216"/>
        <v>food</v>
      </c>
      <c r="R3478" t="str">
        <f t="shared" si="217"/>
        <v>food trucks</v>
      </c>
      <c r="S3478" s="12">
        <f t="shared" si="218"/>
        <v>42507.71025462963</v>
      </c>
      <c r="T3478" s="12">
        <f t="shared" si="219"/>
        <v>42537.71025462963</v>
      </c>
    </row>
    <row r="3479" spans="1:20" ht="48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>E3479/D3479</f>
        <v>1.5E-3</v>
      </c>
      <c r="P3479" s="7">
        <f>E3479/L3479</f>
        <v>37.5</v>
      </c>
      <c r="Q3479" t="str">
        <f t="shared" si="216"/>
        <v>food</v>
      </c>
      <c r="R3479" t="str">
        <f t="shared" si="217"/>
        <v>restaurants</v>
      </c>
      <c r="S3479" s="12">
        <f t="shared" si="218"/>
        <v>42078.997361111105</v>
      </c>
      <c r="T3479" s="12">
        <f t="shared" si="219"/>
        <v>42138.997361111105</v>
      </c>
    </row>
    <row r="3480" spans="1:20" ht="32" x14ac:dyDescent="0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>E3480/D3480</f>
        <v>1.5E-3</v>
      </c>
      <c r="P3480" s="7">
        <f>E3480/L3480</f>
        <v>37.5</v>
      </c>
      <c r="Q3480" t="str">
        <f t="shared" si="216"/>
        <v>theater</v>
      </c>
      <c r="R3480" t="str">
        <f t="shared" si="217"/>
        <v>spaces</v>
      </c>
      <c r="S3480" s="12">
        <f t="shared" si="218"/>
        <v>42122.670069444444</v>
      </c>
      <c r="T3480" s="12">
        <f t="shared" si="219"/>
        <v>42152.665972222225</v>
      </c>
    </row>
    <row r="3481" spans="1:20" ht="32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>E3481/D3481</f>
        <v>1.48E-3</v>
      </c>
      <c r="P3481" s="7">
        <f>E3481/L3481</f>
        <v>5.2857142857142856</v>
      </c>
      <c r="Q3481" t="str">
        <f t="shared" si="216"/>
        <v>food</v>
      </c>
      <c r="R3481" t="str">
        <f t="shared" si="217"/>
        <v>food trucks</v>
      </c>
      <c r="S3481" s="12">
        <f t="shared" si="218"/>
        <v>42028.118865740747</v>
      </c>
      <c r="T3481" s="12">
        <f t="shared" si="219"/>
        <v>42059.125</v>
      </c>
    </row>
    <row r="3482" spans="1:20" ht="48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>E3482/D3482</f>
        <v>1.3849999999999999E-3</v>
      </c>
      <c r="P3482" s="7">
        <f>E3482/L3482</f>
        <v>23.083333333333332</v>
      </c>
      <c r="Q3482" t="str">
        <f t="shared" si="216"/>
        <v>food</v>
      </c>
      <c r="R3482" t="str">
        <f t="shared" si="217"/>
        <v>food trucks</v>
      </c>
      <c r="S3482" s="12">
        <f t="shared" si="218"/>
        <v>41837.829895833333</v>
      </c>
      <c r="T3482" s="12">
        <f t="shared" si="219"/>
        <v>41897.829895833333</v>
      </c>
    </row>
    <row r="3483" spans="1:20" ht="48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>E3483/D3483</f>
        <v>1.3749999999999999E-3</v>
      </c>
      <c r="P3483" s="7">
        <f>E3483/L3483</f>
        <v>5.5</v>
      </c>
      <c r="Q3483" t="str">
        <f t="shared" si="216"/>
        <v>film &amp; video</v>
      </c>
      <c r="R3483" t="str">
        <f t="shared" si="217"/>
        <v>animation</v>
      </c>
      <c r="S3483" s="12">
        <f t="shared" si="218"/>
        <v>42649.742210648154</v>
      </c>
      <c r="T3483" s="12">
        <f t="shared" si="219"/>
        <v>42694.783877314811</v>
      </c>
    </row>
    <row r="3484" spans="1:20" ht="32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>E3484/D3484</f>
        <v>1.3333333333333333E-3</v>
      </c>
      <c r="P3484" s="7">
        <f>E3484/L3484</f>
        <v>1</v>
      </c>
      <c r="Q3484" t="str">
        <f t="shared" si="216"/>
        <v>photography</v>
      </c>
      <c r="R3484" t="str">
        <f t="shared" si="217"/>
        <v>people</v>
      </c>
      <c r="S3484" s="12">
        <f t="shared" si="218"/>
        <v>42023.143414351856</v>
      </c>
      <c r="T3484" s="12">
        <f t="shared" si="219"/>
        <v>42053.143414351856</v>
      </c>
    </row>
    <row r="3485" spans="1:20" ht="48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>E3485/D3485</f>
        <v>1.325E-3</v>
      </c>
      <c r="P3485" s="7">
        <f>E3485/L3485</f>
        <v>13.25</v>
      </c>
      <c r="Q3485" t="str">
        <f t="shared" si="216"/>
        <v>games</v>
      </c>
      <c r="R3485" t="str">
        <f t="shared" si="217"/>
        <v>video games</v>
      </c>
      <c r="S3485" s="12">
        <f t="shared" si="218"/>
        <v>42429.695543981477</v>
      </c>
      <c r="T3485" s="12">
        <f t="shared" si="219"/>
        <v>42459.653877314813</v>
      </c>
    </row>
    <row r="3486" spans="1:20" ht="48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>E3486/D3486</f>
        <v>1.2999999999999999E-3</v>
      </c>
      <c r="P3486" s="7">
        <f>E3486/L3486</f>
        <v>13</v>
      </c>
      <c r="Q3486" t="str">
        <f t="shared" si="216"/>
        <v>food</v>
      </c>
      <c r="R3486" t="str">
        <f t="shared" si="217"/>
        <v>food trucks</v>
      </c>
      <c r="S3486" s="12">
        <f t="shared" si="218"/>
        <v>42180.18604166666</v>
      </c>
      <c r="T3486" s="12">
        <f t="shared" si="219"/>
        <v>42220.18604166666</v>
      </c>
    </row>
    <row r="3487" spans="1:20" ht="48" x14ac:dyDescent="0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>E3487/D3487</f>
        <v>1.25E-3</v>
      </c>
      <c r="P3487" s="7">
        <f>E3487/L3487</f>
        <v>250</v>
      </c>
      <c r="Q3487" t="str">
        <f t="shared" si="216"/>
        <v>film &amp; video</v>
      </c>
      <c r="R3487" t="str">
        <f t="shared" si="217"/>
        <v>animation</v>
      </c>
      <c r="S3487" s="12">
        <f t="shared" si="218"/>
        <v>41466.552314814813</v>
      </c>
      <c r="T3487" s="12">
        <f t="shared" si="219"/>
        <v>41496.552314814813</v>
      </c>
    </row>
    <row r="3488" spans="1:20" ht="48" x14ac:dyDescent="0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>E3488/D3488</f>
        <v>1.25E-3</v>
      </c>
      <c r="P3488" s="7">
        <f>E3488/L3488</f>
        <v>100</v>
      </c>
      <c r="Q3488" t="str">
        <f t="shared" si="216"/>
        <v>food</v>
      </c>
      <c r="R3488" t="str">
        <f t="shared" si="217"/>
        <v>food trucks</v>
      </c>
      <c r="S3488" s="12">
        <f t="shared" si="218"/>
        <v>41854.747592592597</v>
      </c>
      <c r="T3488" s="12">
        <f t="shared" si="219"/>
        <v>41914.747592592597</v>
      </c>
    </row>
    <row r="3489" spans="1:20" ht="16" x14ac:dyDescent="0.2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>E3489/D3489</f>
        <v>1.25E-3</v>
      </c>
      <c r="P3489" s="7">
        <f>E3489/L3489</f>
        <v>5</v>
      </c>
      <c r="Q3489" t="str">
        <f t="shared" si="216"/>
        <v>publishing</v>
      </c>
      <c r="R3489" t="str">
        <f t="shared" si="217"/>
        <v>translations</v>
      </c>
      <c r="S3489" s="12">
        <f t="shared" si="218"/>
        <v>42297.432951388888</v>
      </c>
      <c r="T3489" s="12">
        <f t="shared" si="219"/>
        <v>42350.416666666672</v>
      </c>
    </row>
    <row r="3490" spans="1:20" ht="48" x14ac:dyDescent="0.2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>E3490/D3490</f>
        <v>1.25E-3</v>
      </c>
      <c r="P3490" s="7">
        <f>E3490/L3490</f>
        <v>1</v>
      </c>
      <c r="Q3490" t="str">
        <f t="shared" si="216"/>
        <v>photography</v>
      </c>
      <c r="R3490" t="str">
        <f t="shared" si="217"/>
        <v>places</v>
      </c>
      <c r="S3490" s="12">
        <f t="shared" si="218"/>
        <v>42151.667337962965</v>
      </c>
      <c r="T3490" s="12">
        <f t="shared" si="219"/>
        <v>42211.667337962965</v>
      </c>
    </row>
    <row r="3491" spans="1:20" ht="32" x14ac:dyDescent="0.2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>E3491/D3491</f>
        <v>1.25E-3</v>
      </c>
      <c r="P3491" s="7">
        <f>E3491/L3491</f>
        <v>25</v>
      </c>
      <c r="Q3491" t="str">
        <f t="shared" si="216"/>
        <v>technology</v>
      </c>
      <c r="R3491" t="str">
        <f t="shared" si="217"/>
        <v>web</v>
      </c>
      <c r="S3491" s="12">
        <f t="shared" si="218"/>
        <v>42064.794490740736</v>
      </c>
      <c r="T3491" s="12">
        <f t="shared" si="219"/>
        <v>42094.752824074079</v>
      </c>
    </row>
    <row r="3492" spans="1:20" ht="16" x14ac:dyDescent="0.2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>E3492/D3492</f>
        <v>1.25E-3</v>
      </c>
      <c r="P3492" s="7">
        <f>E3492/L3492</f>
        <v>10</v>
      </c>
      <c r="Q3492" t="str">
        <f t="shared" si="216"/>
        <v>theater</v>
      </c>
      <c r="R3492" t="str">
        <f t="shared" si="217"/>
        <v>plays</v>
      </c>
      <c r="S3492" s="12">
        <f t="shared" si="218"/>
        <v>42437.64534722222</v>
      </c>
      <c r="T3492" s="12">
        <f t="shared" si="219"/>
        <v>42497.603680555556</v>
      </c>
    </row>
    <row r="3493" spans="1:20" ht="48" x14ac:dyDescent="0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>E3493/D3493</f>
        <v>1.1999999999999999E-3</v>
      </c>
      <c r="P3493" s="7">
        <f>E3493/L3493</f>
        <v>1</v>
      </c>
      <c r="Q3493" t="str">
        <f t="shared" si="216"/>
        <v>film &amp; video</v>
      </c>
      <c r="R3493" t="str">
        <f t="shared" si="217"/>
        <v>drama</v>
      </c>
      <c r="S3493" s="12">
        <f t="shared" si="218"/>
        <v>42375.996886574074</v>
      </c>
      <c r="T3493" s="12">
        <f t="shared" si="219"/>
        <v>42435.996886574074</v>
      </c>
    </row>
    <row r="3494" spans="1:20" ht="48" x14ac:dyDescent="0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>E3494/D3494</f>
        <v>1.1999999999999999E-3</v>
      </c>
      <c r="P3494" s="7">
        <f>E3494/L3494</f>
        <v>3</v>
      </c>
      <c r="Q3494" t="str">
        <f t="shared" si="216"/>
        <v>games</v>
      </c>
      <c r="R3494" t="str">
        <f t="shared" si="217"/>
        <v>mobile games</v>
      </c>
      <c r="S3494" s="12">
        <f t="shared" si="218"/>
        <v>42413.649641203709</v>
      </c>
      <c r="T3494" s="12">
        <f t="shared" si="219"/>
        <v>42443.607974537037</v>
      </c>
    </row>
    <row r="3495" spans="1:20" ht="48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>E3495/D3495</f>
        <v>1.1833333333333333E-3</v>
      </c>
      <c r="P3495" s="7">
        <f>E3495/L3495</f>
        <v>23.666666666666668</v>
      </c>
      <c r="Q3495" t="str">
        <f t="shared" si="216"/>
        <v>theater</v>
      </c>
      <c r="R3495" t="str">
        <f t="shared" si="217"/>
        <v>spaces</v>
      </c>
      <c r="S3495" s="12">
        <f t="shared" si="218"/>
        <v>42031.138831018514</v>
      </c>
      <c r="T3495" s="12">
        <f t="shared" si="219"/>
        <v>42061.138831018514</v>
      </c>
    </row>
    <row r="3496" spans="1:20" ht="48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>E3496/D3496</f>
        <v>1.1655011655011655E-3</v>
      </c>
      <c r="P3496" s="7">
        <f>E3496/L3496</f>
        <v>5</v>
      </c>
      <c r="Q3496" t="str">
        <f t="shared" si="216"/>
        <v>publishing</v>
      </c>
      <c r="R3496" t="str">
        <f t="shared" si="217"/>
        <v>fiction</v>
      </c>
      <c r="S3496" s="12">
        <f t="shared" si="218"/>
        <v>41471.446851851848</v>
      </c>
      <c r="T3496" s="12">
        <f t="shared" si="219"/>
        <v>41501.446851851848</v>
      </c>
    </row>
    <row r="3497" spans="1:20" ht="48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>E3497/D3497</f>
        <v>1.1199999999999999E-3</v>
      </c>
      <c r="P3497" s="7">
        <f>E3497/L3497</f>
        <v>50.909090909090907</v>
      </c>
      <c r="Q3497" t="str">
        <f t="shared" si="216"/>
        <v>games</v>
      </c>
      <c r="R3497" t="str">
        <f t="shared" si="217"/>
        <v>video games</v>
      </c>
      <c r="S3497" s="12">
        <f t="shared" si="218"/>
        <v>41255.833611111113</v>
      </c>
      <c r="T3497" s="12">
        <f t="shared" si="219"/>
        <v>41285.833611111113</v>
      </c>
    </row>
    <row r="3498" spans="1:20" ht="64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>E3498/D3498</f>
        <v>1.1111111111111111E-3</v>
      </c>
      <c r="P3498" s="7">
        <f>E3498/L3498</f>
        <v>50</v>
      </c>
      <c r="Q3498" t="str">
        <f t="shared" si="216"/>
        <v>music</v>
      </c>
      <c r="R3498" t="str">
        <f t="shared" si="217"/>
        <v>jazz</v>
      </c>
      <c r="S3498" s="12">
        <f t="shared" si="218"/>
        <v>41616.027754629627</v>
      </c>
      <c r="T3498" s="12">
        <f t="shared" si="219"/>
        <v>41646.027754629627</v>
      </c>
    </row>
    <row r="3499" spans="1:20" ht="48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>E3499/D3499</f>
        <v>1.06E-3</v>
      </c>
      <c r="P3499" s="7">
        <f>E3499/L3499</f>
        <v>13.25</v>
      </c>
      <c r="Q3499" t="str">
        <f t="shared" si="216"/>
        <v>technology</v>
      </c>
      <c r="R3499" t="str">
        <f t="shared" si="217"/>
        <v>wearables</v>
      </c>
      <c r="S3499" s="12">
        <f t="shared" si="218"/>
        <v>42778.765300925923</v>
      </c>
      <c r="T3499" s="12">
        <f t="shared" si="219"/>
        <v>42808.723634259266</v>
      </c>
    </row>
    <row r="3500" spans="1:20" ht="48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>E3500/D3500</f>
        <v>1.0499999999999999E-3</v>
      </c>
      <c r="P3500" s="7">
        <f>E3500/L3500</f>
        <v>10.5</v>
      </c>
      <c r="Q3500" t="str">
        <f t="shared" si="216"/>
        <v>games</v>
      </c>
      <c r="R3500" t="str">
        <f t="shared" si="217"/>
        <v>mobile games</v>
      </c>
      <c r="S3500" s="12">
        <f t="shared" si="218"/>
        <v>42496.264965277776</v>
      </c>
      <c r="T3500" s="12">
        <f t="shared" si="219"/>
        <v>42526.264965277776</v>
      </c>
    </row>
    <row r="3501" spans="1:20" ht="32" x14ac:dyDescent="0.2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>E3501/D3501</f>
        <v>1.0399999999999999E-3</v>
      </c>
      <c r="P3501" s="7">
        <f>E3501/L3501</f>
        <v>13</v>
      </c>
      <c r="Q3501" t="str">
        <f t="shared" si="216"/>
        <v>technology</v>
      </c>
      <c r="R3501" t="str">
        <f t="shared" si="217"/>
        <v>web</v>
      </c>
      <c r="S3501" s="12">
        <f t="shared" si="218"/>
        <v>42446.780162037037</v>
      </c>
      <c r="T3501" s="12">
        <f t="shared" si="219"/>
        <v>42476.780162037037</v>
      </c>
    </row>
    <row r="3502" spans="1:20" ht="48" x14ac:dyDescent="0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>E3502/D3502</f>
        <v>1.0399999999999999E-3</v>
      </c>
      <c r="P3502" s="7">
        <f>E3502/L3502</f>
        <v>13</v>
      </c>
      <c r="Q3502" t="str">
        <f t="shared" si="216"/>
        <v>technology</v>
      </c>
      <c r="R3502" t="str">
        <f t="shared" si="217"/>
        <v>wearables</v>
      </c>
      <c r="S3502" s="12">
        <f t="shared" si="218"/>
        <v>41855.784305555557</v>
      </c>
      <c r="T3502" s="12">
        <f t="shared" si="219"/>
        <v>41885.784305555557</v>
      </c>
    </row>
    <row r="3503" spans="1:20" ht="48" x14ac:dyDescent="0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>E3503/D3503</f>
        <v>1.0399999999999999E-3</v>
      </c>
      <c r="P3503" s="7">
        <f>E3503/L3503</f>
        <v>13</v>
      </c>
      <c r="Q3503" t="str">
        <f t="shared" si="216"/>
        <v>publishing</v>
      </c>
      <c r="R3503" t="str">
        <f t="shared" si="217"/>
        <v>translations</v>
      </c>
      <c r="S3503" s="12">
        <f t="shared" si="218"/>
        <v>42604.239629629628</v>
      </c>
      <c r="T3503" s="12">
        <f t="shared" si="219"/>
        <v>42634.239629629628</v>
      </c>
    </row>
    <row r="3504" spans="1:20" ht="48" x14ac:dyDescent="0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>E3504/D3504</f>
        <v>1E-3</v>
      </c>
      <c r="P3504" s="7">
        <f>E3504/L3504</f>
        <v>5</v>
      </c>
      <c r="Q3504" t="str">
        <f t="shared" si="216"/>
        <v>film &amp; video</v>
      </c>
      <c r="R3504" t="str">
        <f t="shared" si="217"/>
        <v>animation</v>
      </c>
      <c r="S3504" s="12">
        <f t="shared" si="218"/>
        <v>42423.985567129625</v>
      </c>
      <c r="T3504" s="12">
        <f t="shared" si="219"/>
        <v>42453.943900462968</v>
      </c>
    </row>
    <row r="3505" spans="1:20" ht="48" x14ac:dyDescent="0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>E3505/D3505</f>
        <v>1E-3</v>
      </c>
      <c r="P3505" s="7">
        <f>E3505/L3505</f>
        <v>5</v>
      </c>
      <c r="Q3505" t="str">
        <f t="shared" si="216"/>
        <v>film &amp; video</v>
      </c>
      <c r="R3505" t="str">
        <f t="shared" si="217"/>
        <v>animation</v>
      </c>
      <c r="S3505" s="12">
        <f t="shared" si="218"/>
        <v>41650.015057870369</v>
      </c>
      <c r="T3505" s="12">
        <f t="shared" si="219"/>
        <v>41680.015057870369</v>
      </c>
    </row>
    <row r="3506" spans="1:20" ht="48" x14ac:dyDescent="0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>E3506/D3506</f>
        <v>1E-3</v>
      </c>
      <c r="P3506" s="7">
        <f>E3506/L3506</f>
        <v>10</v>
      </c>
      <c r="Q3506" t="str">
        <f t="shared" si="216"/>
        <v>film &amp; video</v>
      </c>
      <c r="R3506" t="str">
        <f t="shared" si="217"/>
        <v>animation</v>
      </c>
      <c r="S3506" s="12">
        <f t="shared" si="218"/>
        <v>42447.896875000006</v>
      </c>
      <c r="T3506" s="12">
        <f t="shared" si="219"/>
        <v>42474.606944444444</v>
      </c>
    </row>
    <row r="3507" spans="1:20" ht="16" x14ac:dyDescent="0.2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>E3507/D3507</f>
        <v>1E-3</v>
      </c>
      <c r="P3507" s="7">
        <f>E3507/L3507</f>
        <v>1</v>
      </c>
      <c r="Q3507" t="str">
        <f t="shared" si="216"/>
        <v>games</v>
      </c>
      <c r="R3507" t="str">
        <f t="shared" si="217"/>
        <v>mobile games</v>
      </c>
      <c r="S3507" s="12">
        <f t="shared" si="218"/>
        <v>41828.649502314816</v>
      </c>
      <c r="T3507" s="12">
        <f t="shared" si="219"/>
        <v>41858.649502314816</v>
      </c>
    </row>
    <row r="3508" spans="1:20" ht="32" x14ac:dyDescent="0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>E3508/D3508</f>
        <v>1E-3</v>
      </c>
      <c r="P3508" s="7">
        <f>E3508/L3508</f>
        <v>25</v>
      </c>
      <c r="Q3508" t="str">
        <f t="shared" si="216"/>
        <v>food</v>
      </c>
      <c r="R3508" t="str">
        <f t="shared" si="217"/>
        <v>food trucks</v>
      </c>
      <c r="S3508" s="12">
        <f t="shared" si="218"/>
        <v>41938.804710648146</v>
      </c>
      <c r="T3508" s="12">
        <f t="shared" si="219"/>
        <v>41956.846377314811</v>
      </c>
    </row>
    <row r="3509" spans="1:20" ht="48" x14ac:dyDescent="0.2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>E3509/D3509</f>
        <v>1E-3</v>
      </c>
      <c r="P3509" s="7">
        <f>E3509/L3509</f>
        <v>100</v>
      </c>
      <c r="Q3509" t="str">
        <f t="shared" si="216"/>
        <v>publishing</v>
      </c>
      <c r="R3509" t="str">
        <f t="shared" si="217"/>
        <v>translations</v>
      </c>
      <c r="S3509" s="12">
        <f t="shared" si="218"/>
        <v>42013.915613425925</v>
      </c>
      <c r="T3509" s="12">
        <f t="shared" si="219"/>
        <v>42043.915613425925</v>
      </c>
    </row>
    <row r="3510" spans="1:20" ht="32" x14ac:dyDescent="0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>E3510/D3510</f>
        <v>1E-3</v>
      </c>
      <c r="P3510" s="7">
        <f>E3510/L3510</f>
        <v>7.5</v>
      </c>
      <c r="Q3510" t="str">
        <f t="shared" si="216"/>
        <v>publishing</v>
      </c>
      <c r="R3510" t="str">
        <f t="shared" si="217"/>
        <v>translations</v>
      </c>
      <c r="S3510" s="12">
        <f t="shared" si="218"/>
        <v>42258.780324074076</v>
      </c>
      <c r="T3510" s="12">
        <f t="shared" si="219"/>
        <v>42288.780324074076</v>
      </c>
    </row>
    <row r="3511" spans="1:20" ht="48" x14ac:dyDescent="0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>E3511/D3511</f>
        <v>1E-3</v>
      </c>
      <c r="P3511" s="7">
        <f>E3511/L3511</f>
        <v>5</v>
      </c>
      <c r="Q3511" t="str">
        <f t="shared" si="216"/>
        <v>publishing</v>
      </c>
      <c r="R3511" t="str">
        <f t="shared" si="217"/>
        <v>fiction</v>
      </c>
      <c r="S3511" s="12">
        <f t="shared" si="218"/>
        <v>41136.85805555556</v>
      </c>
      <c r="T3511" s="12">
        <f t="shared" si="219"/>
        <v>41159.32708333333</v>
      </c>
    </row>
    <row r="3512" spans="1:20" ht="48" x14ac:dyDescent="0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>E3512/D3512</f>
        <v>1E-3</v>
      </c>
      <c r="P3512" s="7">
        <f>E3512/L3512</f>
        <v>10</v>
      </c>
      <c r="Q3512" t="str">
        <f t="shared" si="216"/>
        <v>publishing</v>
      </c>
      <c r="R3512" t="str">
        <f t="shared" si="217"/>
        <v>art books</v>
      </c>
      <c r="S3512" s="12">
        <f t="shared" si="218"/>
        <v>42121.367002314815</v>
      </c>
      <c r="T3512" s="12">
        <f t="shared" si="219"/>
        <v>42152.836805555555</v>
      </c>
    </row>
    <row r="3513" spans="1:20" ht="48" x14ac:dyDescent="0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>E3513/D3513</f>
        <v>1E-3</v>
      </c>
      <c r="P3513" s="7">
        <f>E3513/L3513</f>
        <v>1</v>
      </c>
      <c r="Q3513" t="str">
        <f t="shared" si="216"/>
        <v>music</v>
      </c>
      <c r="R3513" t="str">
        <f t="shared" si="217"/>
        <v>faith</v>
      </c>
      <c r="S3513" s="12">
        <f t="shared" si="218"/>
        <v>42435.874212962968</v>
      </c>
      <c r="T3513" s="12">
        <f t="shared" si="219"/>
        <v>42494.832546296297</v>
      </c>
    </row>
    <row r="3514" spans="1:20" ht="48" x14ac:dyDescent="0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>E3514/D3514</f>
        <v>1E-3</v>
      </c>
      <c r="P3514" s="7">
        <f>E3514/L3514</f>
        <v>25</v>
      </c>
      <c r="Q3514" t="str">
        <f t="shared" si="216"/>
        <v>technology</v>
      </c>
      <c r="R3514" t="str">
        <f t="shared" si="217"/>
        <v>gadgets</v>
      </c>
      <c r="S3514" s="12">
        <f t="shared" si="218"/>
        <v>42326.685428240744</v>
      </c>
      <c r="T3514" s="12">
        <f t="shared" si="219"/>
        <v>42371.685428240744</v>
      </c>
    </row>
    <row r="3515" spans="1:20" ht="48" x14ac:dyDescent="0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>E3515/D3515</f>
        <v>1E-3</v>
      </c>
      <c r="P3515" s="7">
        <f>E3515/L3515</f>
        <v>1</v>
      </c>
      <c r="Q3515" t="str">
        <f t="shared" si="216"/>
        <v>technology</v>
      </c>
      <c r="R3515" t="str">
        <f t="shared" si="217"/>
        <v>web</v>
      </c>
      <c r="S3515" s="12">
        <f t="shared" si="218"/>
        <v>42515.727650462963</v>
      </c>
      <c r="T3515" s="12">
        <f t="shared" si="219"/>
        <v>42545.727650462963</v>
      </c>
    </row>
    <row r="3516" spans="1:20" ht="48" x14ac:dyDescent="0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>E3516/D3516</f>
        <v>1E-3</v>
      </c>
      <c r="P3516" s="7">
        <f>E3516/L3516</f>
        <v>1</v>
      </c>
      <c r="Q3516" t="str">
        <f t="shared" si="216"/>
        <v>theater</v>
      </c>
      <c r="R3516" t="str">
        <f t="shared" si="217"/>
        <v>spaces</v>
      </c>
      <c r="S3516" s="12">
        <f t="shared" si="218"/>
        <v>42567.531157407408</v>
      </c>
      <c r="T3516" s="12">
        <f t="shared" si="219"/>
        <v>42597.531157407408</v>
      </c>
    </row>
    <row r="3517" spans="1:20" ht="48" x14ac:dyDescent="0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>E3517/D3517</f>
        <v>1E-3</v>
      </c>
      <c r="P3517" s="7">
        <f>E3517/L3517</f>
        <v>1</v>
      </c>
      <c r="Q3517" t="str">
        <f t="shared" si="216"/>
        <v>theater</v>
      </c>
      <c r="R3517" t="str">
        <f t="shared" si="217"/>
        <v>spaces</v>
      </c>
      <c r="S3517" s="12">
        <f t="shared" si="218"/>
        <v>42509.374537037031</v>
      </c>
      <c r="T3517" s="12">
        <f t="shared" si="219"/>
        <v>42517.55</v>
      </c>
    </row>
    <row r="3518" spans="1:20" ht="48" x14ac:dyDescent="0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>E3518/D3518</f>
        <v>1E-3</v>
      </c>
      <c r="P3518" s="7">
        <f>E3518/L3518</f>
        <v>1</v>
      </c>
      <c r="Q3518" t="str">
        <f t="shared" si="216"/>
        <v>theater</v>
      </c>
      <c r="R3518" t="str">
        <f t="shared" si="217"/>
        <v>musical</v>
      </c>
      <c r="S3518" s="12">
        <f t="shared" si="218"/>
        <v>42665.970347222217</v>
      </c>
      <c r="T3518" s="12">
        <f t="shared" si="219"/>
        <v>42696.012013888889</v>
      </c>
    </row>
    <row r="3519" spans="1:20" ht="48" x14ac:dyDescent="0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>E3519/D3519</f>
        <v>1E-3</v>
      </c>
      <c r="P3519" s="7">
        <f>E3519/L3519</f>
        <v>5</v>
      </c>
      <c r="Q3519" t="str">
        <f t="shared" si="216"/>
        <v>theater</v>
      </c>
      <c r="R3519" t="str">
        <f t="shared" si="217"/>
        <v>plays</v>
      </c>
      <c r="S3519" s="12">
        <f t="shared" si="218"/>
        <v>41915.400219907409</v>
      </c>
      <c r="T3519" s="12">
        <f t="shared" si="219"/>
        <v>41919.1875</v>
      </c>
    </row>
    <row r="3520" spans="1:20" ht="16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>E3520/D3520</f>
        <v>9.9200000000000004E-4</v>
      </c>
      <c r="P3520" s="7">
        <f>E3520/L3520</f>
        <v>41.333333333333336</v>
      </c>
      <c r="Q3520" t="str">
        <f t="shared" si="216"/>
        <v>technology</v>
      </c>
      <c r="R3520" t="str">
        <f t="shared" si="217"/>
        <v>space exploration</v>
      </c>
      <c r="S3520" s="12">
        <f t="shared" si="218"/>
        <v>42341.99700231482</v>
      </c>
      <c r="T3520" s="12">
        <f t="shared" si="219"/>
        <v>42401.99700231482</v>
      </c>
    </row>
    <row r="3521" spans="1:20" ht="32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>E3521/D3521</f>
        <v>9.9009900990099011E-4</v>
      </c>
      <c r="P3521" s="7">
        <f>E3521/L3521</f>
        <v>1</v>
      </c>
      <c r="Q3521" t="str">
        <f t="shared" si="216"/>
        <v>film &amp; video</v>
      </c>
      <c r="R3521" t="str">
        <f t="shared" si="217"/>
        <v>animation</v>
      </c>
      <c r="S3521" s="12">
        <f t="shared" si="218"/>
        <v>42488.848784722228</v>
      </c>
      <c r="T3521" s="12">
        <f t="shared" si="219"/>
        <v>42508.848784722228</v>
      </c>
    </row>
    <row r="3522" spans="1:20" ht="48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>E3522/D3522</f>
        <v>9.6153846153846159E-4</v>
      </c>
      <c r="P3522" s="7">
        <f>E3522/L3522</f>
        <v>25</v>
      </c>
      <c r="Q3522" t="str">
        <f t="shared" si="216"/>
        <v>theater</v>
      </c>
      <c r="R3522" t="str">
        <f t="shared" si="217"/>
        <v>plays</v>
      </c>
      <c r="S3522" s="12">
        <f t="shared" si="218"/>
        <v>42243.790393518517</v>
      </c>
      <c r="T3522" s="12">
        <f t="shared" si="219"/>
        <v>42303.790393518517</v>
      </c>
    </row>
    <row r="3523" spans="1:20" ht="48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>E3523/D3523</f>
        <v>9.5E-4</v>
      </c>
      <c r="P3523" s="7">
        <f>E3523/L3523</f>
        <v>3.8</v>
      </c>
      <c r="Q3523" t="str">
        <f t="shared" ref="Q3523:Q3586" si="220">LEFT(N3523, SEARCH("/",N3523)-1)</f>
        <v>technology</v>
      </c>
      <c r="R3523" t="str">
        <f t="shared" ref="R3523:R3586" si="221">RIGHT(N3523,LEN(N3523)-SEARCH("/",N3523,1))</f>
        <v>space exploration</v>
      </c>
      <c r="S3523" s="12">
        <f t="shared" ref="S3523:S3586" si="222">(((J3523/60)/60)/24)+DATE(1970,1,1)</f>
        <v>42272.713171296295</v>
      </c>
      <c r="T3523" s="12">
        <f t="shared" ref="T3523:T3586" si="223">(((I3523/60)/60)/24)+DATE(1970,1,1)</f>
        <v>42332.754837962959</v>
      </c>
    </row>
    <row r="3524" spans="1:20" ht="48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>E3524/D3524</f>
        <v>9.2857142857142856E-4</v>
      </c>
      <c r="P3524" s="7">
        <f>E3524/L3524</f>
        <v>22.75</v>
      </c>
      <c r="Q3524" t="str">
        <f t="shared" si="220"/>
        <v>technology</v>
      </c>
      <c r="R3524" t="str">
        <f t="shared" si="221"/>
        <v>space exploration</v>
      </c>
      <c r="S3524" s="12">
        <f t="shared" si="222"/>
        <v>42551.884189814817</v>
      </c>
      <c r="T3524" s="12">
        <f t="shared" si="223"/>
        <v>42581.884189814817</v>
      </c>
    </row>
    <row r="3525" spans="1:20" ht="48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>E3525/D3525</f>
        <v>9.0666666666666662E-4</v>
      </c>
      <c r="P3525" s="7">
        <f>E3525/L3525</f>
        <v>34</v>
      </c>
      <c r="Q3525" t="str">
        <f t="shared" si="220"/>
        <v>technology</v>
      </c>
      <c r="R3525" t="str">
        <f t="shared" si="221"/>
        <v>web</v>
      </c>
      <c r="S3525" s="12">
        <f t="shared" si="222"/>
        <v>42022.069988425923</v>
      </c>
      <c r="T3525" s="12">
        <f t="shared" si="223"/>
        <v>42052.069988425923</v>
      </c>
    </row>
    <row r="3526" spans="1:20" ht="48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>E3526/D3526</f>
        <v>8.9999999999999998E-4</v>
      </c>
      <c r="P3526" s="7">
        <f>E3526/L3526</f>
        <v>9</v>
      </c>
      <c r="Q3526" t="str">
        <f t="shared" si="220"/>
        <v>technology</v>
      </c>
      <c r="R3526" t="str">
        <f t="shared" si="221"/>
        <v>web</v>
      </c>
      <c r="S3526" s="12">
        <f t="shared" si="222"/>
        <v>42276.903333333335</v>
      </c>
      <c r="T3526" s="12">
        <f t="shared" si="223"/>
        <v>42306.903333333335</v>
      </c>
    </row>
    <row r="3527" spans="1:20" ht="64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>E3527/D3527</f>
        <v>8.8000000000000003E-4</v>
      </c>
      <c r="P3527" s="7">
        <f>E3527/L3527</f>
        <v>7.333333333333333</v>
      </c>
      <c r="Q3527" t="str">
        <f t="shared" si="220"/>
        <v>theater</v>
      </c>
      <c r="R3527" t="str">
        <f t="shared" si="221"/>
        <v>spaces</v>
      </c>
      <c r="S3527" s="12">
        <f t="shared" si="222"/>
        <v>42409.571284722217</v>
      </c>
      <c r="T3527" s="12">
        <f t="shared" si="223"/>
        <v>42439.571284722217</v>
      </c>
    </row>
    <row r="3528" spans="1:20" ht="48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>E3528/D3528</f>
        <v>8.6666666666666663E-4</v>
      </c>
      <c r="P3528" s="7">
        <f>E3528/L3528</f>
        <v>26</v>
      </c>
      <c r="Q3528" t="str">
        <f t="shared" si="220"/>
        <v>technology</v>
      </c>
      <c r="R3528" t="str">
        <f t="shared" si="221"/>
        <v>web</v>
      </c>
      <c r="S3528" s="12">
        <f t="shared" si="222"/>
        <v>42249.667997685188</v>
      </c>
      <c r="T3528" s="12">
        <f t="shared" si="223"/>
        <v>42294.667997685188</v>
      </c>
    </row>
    <row r="3529" spans="1:20" ht="48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>E3529/D3529</f>
        <v>8.571428571428571E-4</v>
      </c>
      <c r="P3529" s="7">
        <f>E3529/L3529</f>
        <v>3</v>
      </c>
      <c r="Q3529" t="str">
        <f t="shared" si="220"/>
        <v>journalism</v>
      </c>
      <c r="R3529" t="str">
        <f t="shared" si="221"/>
        <v>audio</v>
      </c>
      <c r="S3529" s="12">
        <f t="shared" si="222"/>
        <v>42011.925937499997</v>
      </c>
      <c r="T3529" s="12">
        <f t="shared" si="223"/>
        <v>42068.852083333331</v>
      </c>
    </row>
    <row r="3530" spans="1:20" ht="48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>E3530/D3530</f>
        <v>8.3340278356529708E-4</v>
      </c>
      <c r="P3530" s="7">
        <f>E3530/L3530</f>
        <v>10</v>
      </c>
      <c r="Q3530" t="str">
        <f t="shared" si="220"/>
        <v>technology</v>
      </c>
      <c r="R3530" t="str">
        <f t="shared" si="221"/>
        <v>web</v>
      </c>
      <c r="S3530" s="12">
        <f t="shared" si="222"/>
        <v>42223.619456018518</v>
      </c>
      <c r="T3530" s="12">
        <f t="shared" si="223"/>
        <v>42253.215277777781</v>
      </c>
    </row>
    <row r="3531" spans="1:20" ht="16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>E3531/D3531</f>
        <v>8.3333333333333339E-4</v>
      </c>
      <c r="P3531" s="7">
        <f>E3531/L3531</f>
        <v>7.5</v>
      </c>
      <c r="Q3531" t="str">
        <f t="shared" si="220"/>
        <v>games</v>
      </c>
      <c r="R3531" t="str">
        <f t="shared" si="221"/>
        <v>video games</v>
      </c>
      <c r="S3531" s="12">
        <f t="shared" si="222"/>
        <v>41845.866793981484</v>
      </c>
      <c r="T3531" s="12">
        <f t="shared" si="223"/>
        <v>41875.866793981484</v>
      </c>
    </row>
    <row r="3532" spans="1:20" ht="48" x14ac:dyDescent="0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>E3532/D3532</f>
        <v>8.0000000000000004E-4</v>
      </c>
      <c r="P3532" s="7">
        <f>E3532/L3532</f>
        <v>20</v>
      </c>
      <c r="Q3532" t="str">
        <f t="shared" si="220"/>
        <v>film &amp; video</v>
      </c>
      <c r="R3532" t="str">
        <f t="shared" si="221"/>
        <v>science fiction</v>
      </c>
      <c r="S3532" s="12">
        <f t="shared" si="222"/>
        <v>42397.281666666662</v>
      </c>
      <c r="T3532" s="12">
        <f t="shared" si="223"/>
        <v>42427.281666666662</v>
      </c>
    </row>
    <row r="3533" spans="1:20" ht="48" x14ac:dyDescent="0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>E3533/D3533</f>
        <v>8.0000000000000004E-4</v>
      </c>
      <c r="P3533" s="7">
        <f>E3533/L3533</f>
        <v>1</v>
      </c>
      <c r="Q3533" t="str">
        <f t="shared" si="220"/>
        <v>theater</v>
      </c>
      <c r="R3533" t="str">
        <f t="shared" si="221"/>
        <v>plays</v>
      </c>
      <c r="S3533" s="12">
        <f t="shared" si="222"/>
        <v>42444.877743055549</v>
      </c>
      <c r="T3533" s="12">
        <f t="shared" si="223"/>
        <v>42504.877743055549</v>
      </c>
    </row>
    <row r="3534" spans="1:20" ht="48" x14ac:dyDescent="0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>E3534/D3534</f>
        <v>8.0000000000000004E-4</v>
      </c>
      <c r="P3534" s="7">
        <f>E3534/L3534</f>
        <v>16</v>
      </c>
      <c r="Q3534" t="str">
        <f t="shared" si="220"/>
        <v>theater</v>
      </c>
      <c r="R3534" t="str">
        <f t="shared" si="221"/>
        <v>plays</v>
      </c>
      <c r="S3534" s="12">
        <f t="shared" si="222"/>
        <v>42169.958506944444</v>
      </c>
      <c r="T3534" s="12">
        <f t="shared" si="223"/>
        <v>42199.958506944444</v>
      </c>
    </row>
    <row r="3535" spans="1:20" ht="48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>E3535/D3535</f>
        <v>7.8181818181818181E-4</v>
      </c>
      <c r="P3535" s="7">
        <f>E3535/L3535</f>
        <v>17.2</v>
      </c>
      <c r="Q3535" t="str">
        <f t="shared" si="220"/>
        <v>food</v>
      </c>
      <c r="R3535" t="str">
        <f t="shared" si="221"/>
        <v>restaurants</v>
      </c>
      <c r="S3535" s="12">
        <f t="shared" si="222"/>
        <v>41858.825439814813</v>
      </c>
      <c r="T3535" s="12">
        <f t="shared" si="223"/>
        <v>41903.825439814813</v>
      </c>
    </row>
    <row r="3536" spans="1:20" ht="48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>E3536/D3536</f>
        <v>7.5000000000000002E-4</v>
      </c>
      <c r="P3536" s="7">
        <f>E3536/L3536</f>
        <v>15</v>
      </c>
      <c r="Q3536" t="str">
        <f t="shared" si="220"/>
        <v>photography</v>
      </c>
      <c r="R3536" t="str">
        <f t="shared" si="221"/>
        <v>places</v>
      </c>
      <c r="S3536" s="12">
        <f t="shared" si="222"/>
        <v>41877.904988425929</v>
      </c>
      <c r="T3536" s="12">
        <f t="shared" si="223"/>
        <v>41907.904988425929</v>
      </c>
    </row>
    <row r="3537" spans="1:20" ht="32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>E3537/D3537</f>
        <v>7.407407407407407E-4</v>
      </c>
      <c r="P3537" s="7">
        <f>E3537/L3537</f>
        <v>1.5384615384615385</v>
      </c>
      <c r="Q3537" t="str">
        <f t="shared" si="220"/>
        <v>photography</v>
      </c>
      <c r="R3537" t="str">
        <f t="shared" si="221"/>
        <v>photobooks</v>
      </c>
      <c r="S3537" s="12">
        <f t="shared" si="222"/>
        <v>41876.433680555558</v>
      </c>
      <c r="T3537" s="12">
        <f t="shared" si="223"/>
        <v>41936.166666666664</v>
      </c>
    </row>
    <row r="3538" spans="1:20" ht="64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>E3538/D3538</f>
        <v>7.3333333333333334E-4</v>
      </c>
      <c r="P3538" s="7">
        <f>E3538/L3538</f>
        <v>5.5</v>
      </c>
      <c r="Q3538" t="str">
        <f t="shared" si="220"/>
        <v>theater</v>
      </c>
      <c r="R3538" t="str">
        <f t="shared" si="221"/>
        <v>plays</v>
      </c>
      <c r="S3538" s="12">
        <f t="shared" si="222"/>
        <v>42447.863553240735</v>
      </c>
      <c r="T3538" s="12">
        <f t="shared" si="223"/>
        <v>42477.863553240735</v>
      </c>
    </row>
    <row r="3539" spans="1:20" ht="48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>E3539/D3539</f>
        <v>7.1428571428571429E-4</v>
      </c>
      <c r="P3539" s="7">
        <f>E3539/L3539</f>
        <v>25</v>
      </c>
      <c r="Q3539" t="str">
        <f t="shared" si="220"/>
        <v>technology</v>
      </c>
      <c r="R3539" t="str">
        <f t="shared" si="221"/>
        <v>web</v>
      </c>
      <c r="S3539" s="12">
        <f t="shared" si="222"/>
        <v>41954.722916666666</v>
      </c>
      <c r="T3539" s="12">
        <f t="shared" si="223"/>
        <v>42014.722916666666</v>
      </c>
    </row>
    <row r="3540" spans="1:20" ht="48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>E3540/D3540</f>
        <v>6.9999999999999999E-4</v>
      </c>
      <c r="P3540" s="7">
        <f>E3540/L3540</f>
        <v>87.5</v>
      </c>
      <c r="Q3540" t="str">
        <f t="shared" si="220"/>
        <v>theater</v>
      </c>
      <c r="R3540" t="str">
        <f t="shared" si="221"/>
        <v>spaces</v>
      </c>
      <c r="S3540" s="12">
        <f t="shared" si="222"/>
        <v>42263.691574074073</v>
      </c>
      <c r="T3540" s="12">
        <f t="shared" si="223"/>
        <v>42293.691574074073</v>
      </c>
    </row>
    <row r="3541" spans="1:20" ht="48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>E3541/D3541</f>
        <v>6.9230769230769226E-4</v>
      </c>
      <c r="P3541" s="7">
        <f>E3541/L3541</f>
        <v>22.5</v>
      </c>
      <c r="Q3541" t="str">
        <f t="shared" si="220"/>
        <v>film &amp; video</v>
      </c>
      <c r="R3541" t="str">
        <f t="shared" si="221"/>
        <v>animation</v>
      </c>
      <c r="S3541" s="12">
        <f t="shared" si="222"/>
        <v>40971.002569444441</v>
      </c>
      <c r="T3541" s="12">
        <f t="shared" si="223"/>
        <v>41016.021527777775</v>
      </c>
    </row>
    <row r="3542" spans="1:20" ht="48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>E3542/D3542</f>
        <v>6.8999999999999997E-4</v>
      </c>
      <c r="P3542" s="7">
        <f>E3542/L3542</f>
        <v>69</v>
      </c>
      <c r="Q3542" t="str">
        <f t="shared" si="220"/>
        <v>film &amp; video</v>
      </c>
      <c r="R3542" t="str">
        <f t="shared" si="221"/>
        <v>drama</v>
      </c>
      <c r="S3542" s="12">
        <f t="shared" si="222"/>
        <v>42556.690706018519</v>
      </c>
      <c r="T3542" s="12">
        <f t="shared" si="223"/>
        <v>42616.690706018519</v>
      </c>
    </row>
    <row r="3543" spans="1:20" ht="48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>E3543/D3543</f>
        <v>6.8000000000000005E-4</v>
      </c>
      <c r="P3543" s="7">
        <f>E3543/L3543</f>
        <v>12.75</v>
      </c>
      <c r="Q3543" t="str">
        <f t="shared" si="220"/>
        <v>games</v>
      </c>
      <c r="R3543" t="str">
        <f t="shared" si="221"/>
        <v>video games</v>
      </c>
      <c r="S3543" s="12">
        <f t="shared" si="222"/>
        <v>41645.832141203704</v>
      </c>
      <c r="T3543" s="12">
        <f t="shared" si="223"/>
        <v>41675.832141203704</v>
      </c>
    </row>
    <row r="3544" spans="1:20" ht="48" x14ac:dyDescent="0.2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>E3544/D3544</f>
        <v>6.6666666666666664E-4</v>
      </c>
      <c r="P3544" s="7">
        <f>E3544/L3544</f>
        <v>5</v>
      </c>
      <c r="Q3544" t="str">
        <f t="shared" si="220"/>
        <v>theater</v>
      </c>
      <c r="R3544" t="str">
        <f t="shared" si="221"/>
        <v>musical</v>
      </c>
      <c r="S3544" s="12">
        <f t="shared" si="222"/>
        <v>41799.259039351848</v>
      </c>
      <c r="T3544" s="12">
        <f t="shared" si="223"/>
        <v>41819.259039351848</v>
      </c>
    </row>
    <row r="3545" spans="1:20" ht="48" x14ac:dyDescent="0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>E3545/D3545</f>
        <v>6.6666666666666664E-4</v>
      </c>
      <c r="P3545" s="7">
        <f>E3545/L3545</f>
        <v>1</v>
      </c>
      <c r="Q3545" t="str">
        <f t="shared" si="220"/>
        <v>theater</v>
      </c>
      <c r="R3545" t="str">
        <f t="shared" si="221"/>
        <v>plays</v>
      </c>
      <c r="S3545" s="12">
        <f t="shared" si="222"/>
        <v>41905.636469907404</v>
      </c>
      <c r="T3545" s="12">
        <f t="shared" si="223"/>
        <v>41935.636469907404</v>
      </c>
    </row>
    <row r="3546" spans="1:20" ht="48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>E3546/D3546</f>
        <v>6.4999999999999997E-4</v>
      </c>
      <c r="P3546" s="7">
        <f>E3546/L3546</f>
        <v>13</v>
      </c>
      <c r="Q3546" t="str">
        <f t="shared" si="220"/>
        <v>technology</v>
      </c>
      <c r="R3546" t="str">
        <f t="shared" si="221"/>
        <v>web</v>
      </c>
      <c r="S3546" s="12">
        <f t="shared" si="222"/>
        <v>42615.79896990741</v>
      </c>
      <c r="T3546" s="12">
        <f t="shared" si="223"/>
        <v>42660.79896990741</v>
      </c>
    </row>
    <row r="3547" spans="1:20" ht="48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>E3547/D3547</f>
        <v>6.4102564102564103E-4</v>
      </c>
      <c r="P3547" s="7">
        <f>E3547/L3547</f>
        <v>25</v>
      </c>
      <c r="Q3547" t="str">
        <f t="shared" si="220"/>
        <v>film &amp; video</v>
      </c>
      <c r="R3547" t="str">
        <f t="shared" si="221"/>
        <v>animation</v>
      </c>
      <c r="S3547" s="12">
        <f t="shared" si="222"/>
        <v>40800.6403587963</v>
      </c>
      <c r="T3547" s="12">
        <f t="shared" si="223"/>
        <v>40860.682025462964</v>
      </c>
    </row>
    <row r="3548" spans="1:20" ht="48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>E3548/D3548</f>
        <v>6.2500000000000001E-4</v>
      </c>
      <c r="P3548" s="7">
        <f>E3548/L3548</f>
        <v>5</v>
      </c>
      <c r="Q3548" t="str">
        <f t="shared" si="220"/>
        <v>games</v>
      </c>
      <c r="R3548" t="str">
        <f t="shared" si="221"/>
        <v>mobile games</v>
      </c>
      <c r="S3548" s="12">
        <f t="shared" si="222"/>
        <v>41975.347523148142</v>
      </c>
      <c r="T3548" s="12">
        <f t="shared" si="223"/>
        <v>42005.347523148142</v>
      </c>
    </row>
    <row r="3549" spans="1:20" ht="48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>E3549/D3549</f>
        <v>6.2E-4</v>
      </c>
      <c r="P3549" s="7">
        <f>E3549/L3549</f>
        <v>15.5</v>
      </c>
      <c r="Q3549" t="str">
        <f t="shared" si="220"/>
        <v>technology</v>
      </c>
      <c r="R3549" t="str">
        <f t="shared" si="221"/>
        <v>web</v>
      </c>
      <c r="S3549" s="12">
        <f t="shared" si="222"/>
        <v>42047.812523148154</v>
      </c>
      <c r="T3549" s="12">
        <f t="shared" si="223"/>
        <v>42071.636111111111</v>
      </c>
    </row>
    <row r="3550" spans="1:20" ht="48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>E3550/D3550</f>
        <v>6.0999999999999997E-4</v>
      </c>
      <c r="P3550" s="7">
        <f>E3550/L3550</f>
        <v>30.5</v>
      </c>
      <c r="Q3550" t="str">
        <f t="shared" si="220"/>
        <v>technology</v>
      </c>
      <c r="R3550" t="str">
        <f t="shared" si="221"/>
        <v>web</v>
      </c>
      <c r="S3550" s="12">
        <f t="shared" si="222"/>
        <v>42177.543171296296</v>
      </c>
      <c r="T3550" s="12">
        <f t="shared" si="223"/>
        <v>42207.543171296296</v>
      </c>
    </row>
    <row r="3551" spans="1:20" ht="48" x14ac:dyDescent="0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>E3551/D3551</f>
        <v>5.9999999999999995E-4</v>
      </c>
      <c r="P3551" s="7">
        <f>E3551/L3551</f>
        <v>1.5</v>
      </c>
      <c r="Q3551" t="str">
        <f t="shared" si="220"/>
        <v>technology</v>
      </c>
      <c r="R3551" t="str">
        <f t="shared" si="221"/>
        <v>web</v>
      </c>
      <c r="S3551" s="12">
        <f t="shared" si="222"/>
        <v>42031.362187499995</v>
      </c>
      <c r="T3551" s="12">
        <f t="shared" si="223"/>
        <v>42061.362187499995</v>
      </c>
    </row>
    <row r="3552" spans="1:20" ht="48" x14ac:dyDescent="0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>E3552/D3552</f>
        <v>5.9999999999999995E-4</v>
      </c>
      <c r="P3552" s="7">
        <f>E3552/L3552</f>
        <v>300</v>
      </c>
      <c r="Q3552" t="str">
        <f t="shared" si="220"/>
        <v>theater</v>
      </c>
      <c r="R3552" t="str">
        <f t="shared" si="221"/>
        <v>musical</v>
      </c>
      <c r="S3552" s="12">
        <f t="shared" si="222"/>
        <v>42157.598090277781</v>
      </c>
      <c r="T3552" s="12">
        <f t="shared" si="223"/>
        <v>42217.583333333328</v>
      </c>
    </row>
    <row r="3553" spans="1:20" ht="48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>E3553/D3553</f>
        <v>5.9612499999999998E-4</v>
      </c>
      <c r="P3553" s="7">
        <f>E3553/L3553</f>
        <v>11.922499999999999</v>
      </c>
      <c r="Q3553" t="str">
        <f t="shared" si="220"/>
        <v>games</v>
      </c>
      <c r="R3553" t="str">
        <f t="shared" si="221"/>
        <v>video games</v>
      </c>
      <c r="S3553" s="12">
        <f t="shared" si="222"/>
        <v>41536.509097222224</v>
      </c>
      <c r="T3553" s="12">
        <f t="shared" si="223"/>
        <v>41566.509097222224</v>
      </c>
    </row>
    <row r="3554" spans="1:20" ht="48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>E3554/D3554</f>
        <v>5.8333333333333338E-4</v>
      </c>
      <c r="P3554" s="7">
        <f>E3554/L3554</f>
        <v>17.5</v>
      </c>
      <c r="Q3554" t="str">
        <f t="shared" si="220"/>
        <v>food</v>
      </c>
      <c r="R3554" t="str">
        <f t="shared" si="221"/>
        <v>food trucks</v>
      </c>
      <c r="S3554" s="12">
        <f t="shared" si="222"/>
        <v>41876.683611111112</v>
      </c>
      <c r="T3554" s="12">
        <f t="shared" si="223"/>
        <v>41907.683611111112</v>
      </c>
    </row>
    <row r="3555" spans="1:20" ht="48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>E3555/D3555</f>
        <v>5.5999999999999995E-4</v>
      </c>
      <c r="P3555" s="7">
        <f>E3555/L3555</f>
        <v>28</v>
      </c>
      <c r="Q3555" t="str">
        <f t="shared" si="220"/>
        <v>film &amp; video</v>
      </c>
      <c r="R3555" t="str">
        <f t="shared" si="221"/>
        <v>science fiction</v>
      </c>
      <c r="S3555" s="12">
        <f t="shared" si="222"/>
        <v>42113.550821759258</v>
      </c>
      <c r="T3555" s="12">
        <f t="shared" si="223"/>
        <v>42173.550821759258</v>
      </c>
    </row>
    <row r="3556" spans="1:20" ht="48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>E3556/D3556</f>
        <v>5.5555555555555556E-4</v>
      </c>
      <c r="P3556" s="7">
        <f>E3556/L3556</f>
        <v>10</v>
      </c>
      <c r="Q3556" t="str">
        <f t="shared" si="220"/>
        <v>theater</v>
      </c>
      <c r="R3556" t="str">
        <f t="shared" si="221"/>
        <v>musical</v>
      </c>
      <c r="S3556" s="12">
        <f t="shared" si="222"/>
        <v>42154.818819444445</v>
      </c>
      <c r="T3556" s="12">
        <f t="shared" si="223"/>
        <v>42185.165972222225</v>
      </c>
    </row>
    <row r="3557" spans="1:20" ht="32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>E3557/D3557</f>
        <v>5.3846153846153844E-4</v>
      </c>
      <c r="P3557" s="7">
        <f>E3557/L3557</f>
        <v>17.5</v>
      </c>
      <c r="Q3557" t="str">
        <f t="shared" si="220"/>
        <v>food</v>
      </c>
      <c r="R3557" t="str">
        <f t="shared" si="221"/>
        <v>food trucks</v>
      </c>
      <c r="S3557" s="12">
        <f t="shared" si="222"/>
        <v>42089.724039351851</v>
      </c>
      <c r="T3557" s="12">
        <f t="shared" si="223"/>
        <v>42134.724039351851</v>
      </c>
    </row>
    <row r="3558" spans="1:20" ht="16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>E3558/D3558</f>
        <v>5.1999999999999995E-4</v>
      </c>
      <c r="P3558" s="7">
        <f>E3558/L3558</f>
        <v>13</v>
      </c>
      <c r="Q3558" t="str">
        <f t="shared" si="220"/>
        <v>theater</v>
      </c>
      <c r="R3558" t="str">
        <f t="shared" si="221"/>
        <v>spaces</v>
      </c>
      <c r="S3558" s="12">
        <f t="shared" si="222"/>
        <v>42062.680486111116</v>
      </c>
      <c r="T3558" s="12">
        <f t="shared" si="223"/>
        <v>42122.638819444444</v>
      </c>
    </row>
    <row r="3559" spans="1:20" ht="48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>E3559/D3559</f>
        <v>5.1000000000000004E-4</v>
      </c>
      <c r="P3559" s="7">
        <f>E3559/L3559</f>
        <v>8.5</v>
      </c>
      <c r="Q3559" t="str">
        <f t="shared" si="220"/>
        <v>technology</v>
      </c>
      <c r="R3559" t="str">
        <f t="shared" si="221"/>
        <v>space exploration</v>
      </c>
      <c r="S3559" s="12">
        <f t="shared" si="222"/>
        <v>42055.600995370376</v>
      </c>
      <c r="T3559" s="12">
        <f t="shared" si="223"/>
        <v>42115.559328703705</v>
      </c>
    </row>
    <row r="3560" spans="1:20" ht="48" x14ac:dyDescent="0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>E3560/D3560</f>
        <v>5.0000000000000001E-4</v>
      </c>
      <c r="P3560" s="7">
        <f>E3560/L3560</f>
        <v>1</v>
      </c>
      <c r="Q3560" t="str">
        <f t="shared" si="220"/>
        <v>journalism</v>
      </c>
      <c r="R3560" t="str">
        <f t="shared" si="221"/>
        <v>audio</v>
      </c>
      <c r="S3560" s="12">
        <f t="shared" si="222"/>
        <v>41918.818460648145</v>
      </c>
      <c r="T3560" s="12">
        <f t="shared" si="223"/>
        <v>41948.860127314816</v>
      </c>
    </row>
    <row r="3561" spans="1:20" ht="48" x14ac:dyDescent="0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>E3561/D3561</f>
        <v>5.0000000000000001E-4</v>
      </c>
      <c r="P3561" s="7">
        <f>E3561/L3561</f>
        <v>5</v>
      </c>
      <c r="Q3561" t="str">
        <f t="shared" si="220"/>
        <v>music</v>
      </c>
      <c r="R3561" t="str">
        <f t="shared" si="221"/>
        <v>faith</v>
      </c>
      <c r="S3561" s="12">
        <f t="shared" si="222"/>
        <v>42791.669837962967</v>
      </c>
      <c r="T3561" s="12">
        <f t="shared" si="223"/>
        <v>42821.191666666666</v>
      </c>
    </row>
    <row r="3562" spans="1:20" ht="48" x14ac:dyDescent="0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>E3562/D3562</f>
        <v>5.0000000000000001E-4</v>
      </c>
      <c r="P3562" s="7">
        <f>E3562/L3562</f>
        <v>10</v>
      </c>
      <c r="Q3562" t="str">
        <f t="shared" si="220"/>
        <v>games</v>
      </c>
      <c r="R3562" t="str">
        <f t="shared" si="221"/>
        <v>mobile games</v>
      </c>
      <c r="S3562" s="12">
        <f t="shared" si="222"/>
        <v>42649.924907407403</v>
      </c>
      <c r="T3562" s="12">
        <f t="shared" si="223"/>
        <v>42679.924907407403</v>
      </c>
    </row>
    <row r="3563" spans="1:20" ht="48" x14ac:dyDescent="0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>E3563/D3563</f>
        <v>5.0000000000000001E-4</v>
      </c>
      <c r="P3563" s="7">
        <f>E3563/L3563</f>
        <v>1</v>
      </c>
      <c r="Q3563" t="str">
        <f t="shared" si="220"/>
        <v>photography</v>
      </c>
      <c r="R3563" t="str">
        <f t="shared" si="221"/>
        <v>people</v>
      </c>
      <c r="S3563" s="12">
        <f t="shared" si="222"/>
        <v>42413.433831018512</v>
      </c>
      <c r="T3563" s="12">
        <f t="shared" si="223"/>
        <v>42443.392164351855</v>
      </c>
    </row>
    <row r="3564" spans="1:20" ht="48" x14ac:dyDescent="0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>E3564/D3564</f>
        <v>5.0000000000000001E-4</v>
      </c>
      <c r="P3564" s="7">
        <f>E3564/L3564</f>
        <v>5</v>
      </c>
      <c r="Q3564" t="str">
        <f t="shared" si="220"/>
        <v>games</v>
      </c>
      <c r="R3564" t="str">
        <f t="shared" si="221"/>
        <v>video games</v>
      </c>
      <c r="S3564" s="12">
        <f t="shared" si="222"/>
        <v>41951.973229166666</v>
      </c>
      <c r="T3564" s="12">
        <f t="shared" si="223"/>
        <v>41981.973229166666</v>
      </c>
    </row>
    <row r="3565" spans="1:20" ht="48" x14ac:dyDescent="0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>E3565/D3565</f>
        <v>5.0000000000000001E-4</v>
      </c>
      <c r="P3565" s="7">
        <f>E3565/L3565</f>
        <v>50</v>
      </c>
      <c r="Q3565" t="str">
        <f t="shared" si="220"/>
        <v>technology</v>
      </c>
      <c r="R3565" t="str">
        <f t="shared" si="221"/>
        <v>web</v>
      </c>
      <c r="S3565" s="12">
        <f t="shared" si="222"/>
        <v>42194.648344907408</v>
      </c>
      <c r="T3565" s="12">
        <f t="shared" si="223"/>
        <v>42224.648344907408</v>
      </c>
    </row>
    <row r="3566" spans="1:20" ht="48" x14ac:dyDescent="0.2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>E3566/D3566</f>
        <v>5.0000000000000001E-4</v>
      </c>
      <c r="P3566" s="7">
        <f>E3566/L3566</f>
        <v>5</v>
      </c>
      <c r="Q3566" t="str">
        <f t="shared" si="220"/>
        <v>theater</v>
      </c>
      <c r="R3566" t="str">
        <f t="shared" si="221"/>
        <v>spaces</v>
      </c>
      <c r="S3566" s="12">
        <f t="shared" si="222"/>
        <v>42060.04550925926</v>
      </c>
      <c r="T3566" s="12">
        <f t="shared" si="223"/>
        <v>42090.003842592589</v>
      </c>
    </row>
    <row r="3567" spans="1:20" ht="48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>E3567/D3567</f>
        <v>4.6999999999999999E-4</v>
      </c>
      <c r="P3567" s="7">
        <f>E3567/L3567</f>
        <v>6.7142857142857144</v>
      </c>
      <c r="Q3567" t="str">
        <f t="shared" si="220"/>
        <v>games</v>
      </c>
      <c r="R3567" t="str">
        <f t="shared" si="221"/>
        <v>video games</v>
      </c>
      <c r="S3567" s="12">
        <f t="shared" si="222"/>
        <v>41660.792557870373</v>
      </c>
      <c r="T3567" s="12">
        <f t="shared" si="223"/>
        <v>41700.792557870373</v>
      </c>
    </row>
    <row r="3568" spans="1:20" ht="48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>E3568/D3568</f>
        <v>4.5454545454545455E-4</v>
      </c>
      <c r="P3568" s="7">
        <f>E3568/L3568</f>
        <v>10</v>
      </c>
      <c r="Q3568" t="str">
        <f t="shared" si="220"/>
        <v>technology</v>
      </c>
      <c r="R3568" t="str">
        <f t="shared" si="221"/>
        <v>web</v>
      </c>
      <c r="S3568" s="12">
        <f t="shared" si="222"/>
        <v>42017.843287037031</v>
      </c>
      <c r="T3568" s="12">
        <f t="shared" si="223"/>
        <v>42047.843287037031</v>
      </c>
    </row>
    <row r="3569" spans="1:20" ht="32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>E3569/D3569</f>
        <v>4.3333333333333331E-4</v>
      </c>
      <c r="P3569" s="7">
        <f>E3569/L3569</f>
        <v>16.25</v>
      </c>
      <c r="Q3569" t="str">
        <f t="shared" si="220"/>
        <v>food</v>
      </c>
      <c r="R3569" t="str">
        <f t="shared" si="221"/>
        <v>restaurants</v>
      </c>
      <c r="S3569" s="12">
        <f t="shared" si="222"/>
        <v>41809.155138888891</v>
      </c>
      <c r="T3569" s="12">
        <f t="shared" si="223"/>
        <v>41839.155138888891</v>
      </c>
    </row>
    <row r="3570" spans="1:20" ht="32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>E3570/D3570</f>
        <v>4.0999999999999999E-4</v>
      </c>
      <c r="P3570" s="7">
        <f>E3570/L3570</f>
        <v>6.833333333333333</v>
      </c>
      <c r="Q3570" t="str">
        <f t="shared" si="220"/>
        <v>games</v>
      </c>
      <c r="R3570" t="str">
        <f t="shared" si="221"/>
        <v>video games</v>
      </c>
      <c r="S3570" s="12">
        <f t="shared" si="222"/>
        <v>42538.77243055556</v>
      </c>
      <c r="T3570" s="12">
        <f t="shared" si="223"/>
        <v>42565.758333333331</v>
      </c>
    </row>
    <row r="3571" spans="1:20" ht="48" x14ac:dyDescent="0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>E3571/D3571</f>
        <v>4.0000000000000002E-4</v>
      </c>
      <c r="P3571" s="7">
        <f>E3571/L3571</f>
        <v>20</v>
      </c>
      <c r="Q3571" t="str">
        <f t="shared" si="220"/>
        <v>film &amp; video</v>
      </c>
      <c r="R3571" t="str">
        <f t="shared" si="221"/>
        <v>drama</v>
      </c>
      <c r="S3571" s="12">
        <f t="shared" si="222"/>
        <v>42202.594293981485</v>
      </c>
      <c r="T3571" s="12">
        <f t="shared" si="223"/>
        <v>42232.587974537033</v>
      </c>
    </row>
    <row r="3572" spans="1:20" ht="48" x14ac:dyDescent="0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>E3572/D3572</f>
        <v>4.0000000000000002E-4</v>
      </c>
      <c r="P3572" s="7">
        <f>E3572/L3572</f>
        <v>1</v>
      </c>
      <c r="Q3572" t="str">
        <f t="shared" si="220"/>
        <v>technology</v>
      </c>
      <c r="R3572" t="str">
        <f t="shared" si="221"/>
        <v>wearables</v>
      </c>
      <c r="S3572" s="12">
        <f t="shared" si="222"/>
        <v>42639.805601851855</v>
      </c>
      <c r="T3572" s="12">
        <f t="shared" si="223"/>
        <v>42669.805601851855</v>
      </c>
    </row>
    <row r="3573" spans="1:20" ht="48" x14ac:dyDescent="0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>E3573/D3573</f>
        <v>4.0000000000000002E-4</v>
      </c>
      <c r="P3573" s="7">
        <f>E3573/L3573</f>
        <v>1</v>
      </c>
      <c r="Q3573" t="str">
        <f t="shared" si="220"/>
        <v>games</v>
      </c>
      <c r="R3573" t="str">
        <f t="shared" si="221"/>
        <v>video games</v>
      </c>
      <c r="S3573" s="12">
        <f t="shared" si="222"/>
        <v>42347.203587962969</v>
      </c>
      <c r="T3573" s="12">
        <f t="shared" si="223"/>
        <v>42377.203587962969</v>
      </c>
    </row>
    <row r="3574" spans="1:20" ht="48" x14ac:dyDescent="0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>E3574/D3574</f>
        <v>4.0000000000000002E-4</v>
      </c>
      <c r="P3574" s="7">
        <f>E3574/L3574</f>
        <v>2</v>
      </c>
      <c r="Q3574" t="str">
        <f t="shared" si="220"/>
        <v>technology</v>
      </c>
      <c r="R3574" t="str">
        <f t="shared" si="221"/>
        <v>web</v>
      </c>
      <c r="S3574" s="12">
        <f t="shared" si="222"/>
        <v>42377.70694444445</v>
      </c>
      <c r="T3574" s="12">
        <f t="shared" si="223"/>
        <v>42407.70694444445</v>
      </c>
    </row>
    <row r="3575" spans="1:20" ht="48" x14ac:dyDescent="0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>E3575/D3575</f>
        <v>4.0000000000000002E-4</v>
      </c>
      <c r="P3575" s="7">
        <f>E3575/L3575</f>
        <v>20</v>
      </c>
      <c r="Q3575" t="str">
        <f t="shared" si="220"/>
        <v>theater</v>
      </c>
      <c r="R3575" t="str">
        <f t="shared" si="221"/>
        <v>plays</v>
      </c>
      <c r="S3575" s="12">
        <f t="shared" si="222"/>
        <v>41831.675034722226</v>
      </c>
      <c r="T3575" s="12">
        <f t="shared" si="223"/>
        <v>41891.675034722226</v>
      </c>
    </row>
    <row r="3576" spans="1:20" ht="48" x14ac:dyDescent="0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>E3576/D3576</f>
        <v>4.0000000000000002E-4</v>
      </c>
      <c r="P3576" s="7">
        <f>E3576/L3576</f>
        <v>5</v>
      </c>
      <c r="Q3576" t="str">
        <f t="shared" si="220"/>
        <v>theater</v>
      </c>
      <c r="R3576" t="str">
        <f t="shared" si="221"/>
        <v>spaces</v>
      </c>
      <c r="S3576" s="12">
        <f t="shared" si="222"/>
        <v>41825.055231481485</v>
      </c>
      <c r="T3576" s="12">
        <f t="shared" si="223"/>
        <v>41850.055231481485</v>
      </c>
    </row>
    <row r="3577" spans="1:20" ht="48" x14ac:dyDescent="0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>E3577/D3577</f>
        <v>4.0000000000000002E-4</v>
      </c>
      <c r="P3577" s="7">
        <f>E3577/L3577</f>
        <v>10</v>
      </c>
      <c r="Q3577" t="str">
        <f t="shared" si="220"/>
        <v>theater</v>
      </c>
      <c r="R3577" t="str">
        <f t="shared" si="221"/>
        <v>spaces</v>
      </c>
      <c r="S3577" s="12">
        <f t="shared" si="222"/>
        <v>42745.031469907408</v>
      </c>
      <c r="T3577" s="12">
        <f t="shared" si="223"/>
        <v>42785.031469907408</v>
      </c>
    </row>
    <row r="3578" spans="1:20" ht="48" x14ac:dyDescent="0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>E3578/D3578</f>
        <v>4.0000000000000002E-4</v>
      </c>
      <c r="P3578" s="7">
        <f>E3578/L3578</f>
        <v>1</v>
      </c>
      <c r="Q3578" t="str">
        <f t="shared" si="220"/>
        <v>theater</v>
      </c>
      <c r="R3578" t="str">
        <f t="shared" si="221"/>
        <v>plays</v>
      </c>
      <c r="S3578" s="12">
        <f t="shared" si="222"/>
        <v>41789.893599537041</v>
      </c>
      <c r="T3578" s="12">
        <f t="shared" si="223"/>
        <v>41815.875</v>
      </c>
    </row>
    <row r="3579" spans="1:20" ht="48" x14ac:dyDescent="0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>E3579/D3579</f>
        <v>4.0000000000000002E-4</v>
      </c>
      <c r="P3579" s="7">
        <f>E3579/L3579</f>
        <v>1</v>
      </c>
      <c r="Q3579" t="str">
        <f t="shared" si="220"/>
        <v>theater</v>
      </c>
      <c r="R3579" t="str">
        <f t="shared" si="221"/>
        <v>plays</v>
      </c>
      <c r="S3579" s="12">
        <f t="shared" si="222"/>
        <v>42400.946597222224</v>
      </c>
      <c r="T3579" s="12">
        <f t="shared" si="223"/>
        <v>42428</v>
      </c>
    </row>
    <row r="3580" spans="1:20" ht="48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>E3580/D3580</f>
        <v>3.8464497269020693E-4</v>
      </c>
      <c r="P3580" s="7">
        <f>E3580/L3580</f>
        <v>5</v>
      </c>
      <c r="Q3580" t="str">
        <f t="shared" si="220"/>
        <v>games</v>
      </c>
      <c r="R3580" t="str">
        <f t="shared" si="221"/>
        <v>video games</v>
      </c>
      <c r="S3580" s="12">
        <f t="shared" si="222"/>
        <v>42123.185798611114</v>
      </c>
      <c r="T3580" s="12">
        <f t="shared" si="223"/>
        <v>42153.185798611114</v>
      </c>
    </row>
    <row r="3581" spans="1:20" ht="48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>E3581/D3581</f>
        <v>3.8461538461538462E-4</v>
      </c>
      <c r="P3581" s="7">
        <f>E3581/L3581</f>
        <v>22.5</v>
      </c>
      <c r="Q3581" t="str">
        <f t="shared" si="220"/>
        <v>food</v>
      </c>
      <c r="R3581" t="str">
        <f t="shared" si="221"/>
        <v>food trucks</v>
      </c>
      <c r="S3581" s="12">
        <f t="shared" si="222"/>
        <v>42338.615393518514</v>
      </c>
      <c r="T3581" s="12">
        <f t="shared" si="223"/>
        <v>42398.615393518514</v>
      </c>
    </row>
    <row r="3582" spans="1:20" ht="32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>E3582/D3582</f>
        <v>3.5704000000000004E-4</v>
      </c>
      <c r="P3582" s="7">
        <f>E3582/L3582</f>
        <v>17.852</v>
      </c>
      <c r="Q3582" t="str">
        <f t="shared" si="220"/>
        <v>games</v>
      </c>
      <c r="R3582" t="str">
        <f t="shared" si="221"/>
        <v>video games</v>
      </c>
      <c r="S3582" s="12">
        <f t="shared" si="222"/>
        <v>41009.847314814811</v>
      </c>
      <c r="T3582" s="12">
        <f t="shared" si="223"/>
        <v>41069.847314814811</v>
      </c>
    </row>
    <row r="3583" spans="1:20" ht="48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>E3583/D3583</f>
        <v>3.5E-4</v>
      </c>
      <c r="P3583" s="7">
        <f>E3583/L3583</f>
        <v>2.3333333333333335</v>
      </c>
      <c r="Q3583" t="str">
        <f t="shared" si="220"/>
        <v>theater</v>
      </c>
      <c r="R3583" t="str">
        <f t="shared" si="221"/>
        <v>plays</v>
      </c>
      <c r="S3583" s="12">
        <f t="shared" si="222"/>
        <v>42465.128391203703</v>
      </c>
      <c r="T3583" s="12">
        <f t="shared" si="223"/>
        <v>42495.128391203703</v>
      </c>
    </row>
    <row r="3584" spans="1:20" ht="48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>E3584/D3584</f>
        <v>3.4722222222222224E-4</v>
      </c>
      <c r="P3584" s="7">
        <f>E3584/L3584</f>
        <v>1</v>
      </c>
      <c r="Q3584" t="str">
        <f t="shared" si="220"/>
        <v>music</v>
      </c>
      <c r="R3584" t="str">
        <f t="shared" si="221"/>
        <v>faith</v>
      </c>
      <c r="S3584" s="12">
        <f t="shared" si="222"/>
        <v>42425.960983796293</v>
      </c>
      <c r="T3584" s="12">
        <f t="shared" si="223"/>
        <v>42463.006944444445</v>
      </c>
    </row>
    <row r="3585" spans="1:20" ht="48" x14ac:dyDescent="0.2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>E3585/D3585</f>
        <v>3.3333333333333332E-4</v>
      </c>
      <c r="P3585" s="7">
        <f>E3585/L3585</f>
        <v>1</v>
      </c>
      <c r="Q3585" t="str">
        <f t="shared" si="220"/>
        <v>film &amp; video</v>
      </c>
      <c r="R3585" t="str">
        <f t="shared" si="221"/>
        <v>science fiction</v>
      </c>
      <c r="S3585" s="12">
        <f t="shared" si="222"/>
        <v>42096.704976851848</v>
      </c>
      <c r="T3585" s="12">
        <f t="shared" si="223"/>
        <v>42112.427777777775</v>
      </c>
    </row>
    <row r="3586" spans="1:20" ht="48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>E3586/D3586</f>
        <v>3.3333333333333332E-4</v>
      </c>
      <c r="P3586" s="7">
        <f>E3586/L3586</f>
        <v>1</v>
      </c>
      <c r="Q3586" t="str">
        <f t="shared" si="220"/>
        <v>technology</v>
      </c>
      <c r="R3586" t="str">
        <f t="shared" si="221"/>
        <v>web</v>
      </c>
      <c r="S3586" s="12">
        <f t="shared" si="222"/>
        <v>42605.908182870371</v>
      </c>
      <c r="T3586" s="12">
        <f t="shared" si="223"/>
        <v>42635.908182870371</v>
      </c>
    </row>
    <row r="3587" spans="1:20" ht="48" x14ac:dyDescent="0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>E3587/D3587</f>
        <v>3.3333333333333332E-4</v>
      </c>
      <c r="P3587" s="7">
        <f>E3587/L3587</f>
        <v>3</v>
      </c>
      <c r="Q3587" t="str">
        <f t="shared" ref="Q3587:Q3650" si="224">LEFT(N3587, SEARCH("/",N3587)-1)</f>
        <v>photography</v>
      </c>
      <c r="R3587" t="str">
        <f t="shared" ref="R3587:R3650" si="225">RIGHT(N3587,LEN(N3587)-SEARCH("/",N3587,1))</f>
        <v>nature</v>
      </c>
      <c r="S3587" s="12">
        <f t="shared" ref="S3587:S3650" si="226">(((J3587/60)/60)/24)+DATE(1970,1,1)</f>
        <v>41974.712245370371</v>
      </c>
      <c r="T3587" s="12">
        <f t="shared" ref="T3587:T3650" si="227">(((I3587/60)/60)/24)+DATE(1970,1,1)</f>
        <v>42004.712245370371</v>
      </c>
    </row>
    <row r="3588" spans="1:20" ht="48" x14ac:dyDescent="0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>E3588/D3588</f>
        <v>3.3333333333333332E-4</v>
      </c>
      <c r="P3588" s="7">
        <f>E3588/L3588</f>
        <v>1</v>
      </c>
      <c r="Q3588" t="str">
        <f t="shared" si="224"/>
        <v>photography</v>
      </c>
      <c r="R3588" t="str">
        <f t="shared" si="225"/>
        <v>nature</v>
      </c>
      <c r="S3588" s="12">
        <f t="shared" si="226"/>
        <v>42031.884652777779</v>
      </c>
      <c r="T3588" s="12">
        <f t="shared" si="227"/>
        <v>42065.886111111111</v>
      </c>
    </row>
    <row r="3589" spans="1:20" ht="48" x14ac:dyDescent="0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>E3589/D3589</f>
        <v>3.3333333333333332E-4</v>
      </c>
      <c r="P3589" s="7">
        <f>E3589/L3589</f>
        <v>1</v>
      </c>
      <c r="Q3589" t="str">
        <f t="shared" si="224"/>
        <v>music</v>
      </c>
      <c r="R3589" t="str">
        <f t="shared" si="225"/>
        <v>faith</v>
      </c>
      <c r="S3589" s="12">
        <f t="shared" si="226"/>
        <v>42044.927974537044</v>
      </c>
      <c r="T3589" s="12">
        <f t="shared" si="227"/>
        <v>42099.458333333328</v>
      </c>
    </row>
    <row r="3590" spans="1:20" ht="32" x14ac:dyDescent="0.2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>E3590/D3590</f>
        <v>3.3333333333333332E-4</v>
      </c>
      <c r="P3590" s="7">
        <f>E3590/L3590</f>
        <v>10</v>
      </c>
      <c r="Q3590" t="str">
        <f t="shared" si="224"/>
        <v>theater</v>
      </c>
      <c r="R3590" t="str">
        <f t="shared" si="225"/>
        <v>plays</v>
      </c>
      <c r="S3590" s="12">
        <f t="shared" si="226"/>
        <v>42786.350231481483</v>
      </c>
      <c r="T3590" s="12">
        <f t="shared" si="227"/>
        <v>42846.308564814812</v>
      </c>
    </row>
    <row r="3591" spans="1:20" ht="48" x14ac:dyDescent="0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>E3591/D3591</f>
        <v>3.3333333333333332E-4</v>
      </c>
      <c r="P3591" s="7">
        <f>E3591/L3591</f>
        <v>1</v>
      </c>
      <c r="Q3591" t="str">
        <f t="shared" si="224"/>
        <v>theater</v>
      </c>
      <c r="R3591" t="str">
        <f t="shared" si="225"/>
        <v>musical</v>
      </c>
      <c r="S3591" s="12">
        <f t="shared" si="226"/>
        <v>41942.84710648148</v>
      </c>
      <c r="T3591" s="12">
        <f t="shared" si="227"/>
        <v>41972.888773148152</v>
      </c>
    </row>
    <row r="3592" spans="1:20" ht="48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>E3592/D3592</f>
        <v>3.0303030303030303E-4</v>
      </c>
      <c r="P3592" s="7">
        <f>E3592/L3592</f>
        <v>1</v>
      </c>
      <c r="Q3592" t="str">
        <f t="shared" si="224"/>
        <v>film &amp; video</v>
      </c>
      <c r="R3592" t="str">
        <f t="shared" si="225"/>
        <v>animation</v>
      </c>
      <c r="S3592" s="12">
        <f t="shared" si="226"/>
        <v>42753.329039351855</v>
      </c>
      <c r="T3592" s="12">
        <f t="shared" si="227"/>
        <v>42783.329039351855</v>
      </c>
    </row>
    <row r="3593" spans="1:20" ht="32" x14ac:dyDescent="0.2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>E3593/D3593</f>
        <v>2.9999999999999997E-4</v>
      </c>
      <c r="P3593" s="7">
        <f>E3593/L3593</f>
        <v>3</v>
      </c>
      <c r="Q3593" t="str">
        <f t="shared" si="224"/>
        <v>technology</v>
      </c>
      <c r="R3593" t="str">
        <f t="shared" si="225"/>
        <v>web</v>
      </c>
      <c r="S3593" s="12">
        <f t="shared" si="226"/>
        <v>42646.896898148145</v>
      </c>
      <c r="T3593" s="12">
        <f t="shared" si="227"/>
        <v>42676.896898148145</v>
      </c>
    </row>
    <row r="3594" spans="1:20" ht="32" x14ac:dyDescent="0.2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>E3594/D3594</f>
        <v>2.9999999999999997E-4</v>
      </c>
      <c r="P3594" s="7">
        <f>E3594/L3594</f>
        <v>7.5</v>
      </c>
      <c r="Q3594" t="str">
        <f t="shared" si="224"/>
        <v>technology</v>
      </c>
      <c r="R3594" t="str">
        <f t="shared" si="225"/>
        <v>wearables</v>
      </c>
      <c r="S3594" s="12">
        <f t="shared" si="226"/>
        <v>41803.116053240738</v>
      </c>
      <c r="T3594" s="12">
        <f t="shared" si="227"/>
        <v>41863.116053240738</v>
      </c>
    </row>
    <row r="3595" spans="1:20" ht="16" x14ac:dyDescent="0.2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>E3595/D3595</f>
        <v>2.9999999999999997E-4</v>
      </c>
      <c r="P3595" s="7">
        <f>E3595/L3595</f>
        <v>1.5</v>
      </c>
      <c r="Q3595" t="str">
        <f t="shared" si="224"/>
        <v>theater</v>
      </c>
      <c r="R3595" t="str">
        <f t="shared" si="225"/>
        <v>plays</v>
      </c>
      <c r="S3595" s="12">
        <f t="shared" si="226"/>
        <v>42095.229166666672</v>
      </c>
      <c r="T3595" s="12">
        <f t="shared" si="227"/>
        <v>42109.211111111115</v>
      </c>
    </row>
    <row r="3596" spans="1:20" ht="48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>E3596/D3596</f>
        <v>2.8571428571428574E-4</v>
      </c>
      <c r="P3596" s="7">
        <f>E3596/L3596</f>
        <v>1</v>
      </c>
      <c r="Q3596" t="str">
        <f t="shared" si="224"/>
        <v>food</v>
      </c>
      <c r="R3596" t="str">
        <f t="shared" si="225"/>
        <v>food trucks</v>
      </c>
      <c r="S3596" s="12">
        <f t="shared" si="226"/>
        <v>42502.913761574076</v>
      </c>
      <c r="T3596" s="12">
        <f t="shared" si="227"/>
        <v>42517.919444444444</v>
      </c>
    </row>
    <row r="3597" spans="1:20" ht="48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>E3597/D3597</f>
        <v>2.740447957839262E-4</v>
      </c>
      <c r="P3597" s="7">
        <f>E3597/L3597</f>
        <v>13</v>
      </c>
      <c r="Q3597" t="str">
        <f t="shared" si="224"/>
        <v>film &amp; video</v>
      </c>
      <c r="R3597" t="str">
        <f t="shared" si="225"/>
        <v>animation</v>
      </c>
      <c r="S3597" s="12">
        <f t="shared" si="226"/>
        <v>42038.824988425928</v>
      </c>
      <c r="T3597" s="12">
        <f t="shared" si="227"/>
        <v>42054.824988425928</v>
      </c>
    </row>
    <row r="3598" spans="1:20" ht="48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>E3598/D3598</f>
        <v>2.631578947368421E-4</v>
      </c>
      <c r="P3598" s="7">
        <f>E3598/L3598</f>
        <v>10</v>
      </c>
      <c r="Q3598" t="str">
        <f t="shared" si="224"/>
        <v>publishing</v>
      </c>
      <c r="R3598" t="str">
        <f t="shared" si="225"/>
        <v>fiction</v>
      </c>
      <c r="S3598" s="12">
        <f t="shared" si="226"/>
        <v>42349.824097222227</v>
      </c>
      <c r="T3598" s="12">
        <f t="shared" si="227"/>
        <v>42399.824097222227</v>
      </c>
    </row>
    <row r="3599" spans="1:20" ht="32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>E3599/D3599</f>
        <v>2.5999999999999998E-4</v>
      </c>
      <c r="P3599" s="7">
        <f>E3599/L3599</f>
        <v>13</v>
      </c>
      <c r="Q3599" t="str">
        <f t="shared" si="224"/>
        <v>theater</v>
      </c>
      <c r="R3599" t="str">
        <f t="shared" si="225"/>
        <v>plays</v>
      </c>
      <c r="S3599" s="12">
        <f t="shared" si="226"/>
        <v>41848.84002314815</v>
      </c>
      <c r="T3599" s="12">
        <f t="shared" si="227"/>
        <v>41883.84002314815</v>
      </c>
    </row>
    <row r="3600" spans="1:20" ht="48" x14ac:dyDescent="0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>E3600/D3600</f>
        <v>2.5000000000000001E-4</v>
      </c>
      <c r="P3600" s="7">
        <f>E3600/L3600</f>
        <v>5</v>
      </c>
      <c r="Q3600" t="str">
        <f t="shared" si="224"/>
        <v>food</v>
      </c>
      <c r="R3600" t="str">
        <f t="shared" si="225"/>
        <v>food trucks</v>
      </c>
      <c r="S3600" s="12">
        <f t="shared" si="226"/>
        <v>42019.737766203703</v>
      </c>
      <c r="T3600" s="12">
        <f t="shared" si="227"/>
        <v>42077.625</v>
      </c>
    </row>
    <row r="3601" spans="1:20" ht="32" x14ac:dyDescent="0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>E3601/D3601</f>
        <v>2.5000000000000001E-4</v>
      </c>
      <c r="P3601" s="7">
        <f>E3601/L3601</f>
        <v>25</v>
      </c>
      <c r="Q3601" t="str">
        <f t="shared" si="224"/>
        <v>theater</v>
      </c>
      <c r="R3601" t="str">
        <f t="shared" si="225"/>
        <v>spaces</v>
      </c>
      <c r="S3601" s="12">
        <f t="shared" si="226"/>
        <v>42207.795787037037</v>
      </c>
      <c r="T3601" s="12">
        <f t="shared" si="227"/>
        <v>42267.795787037037</v>
      </c>
    </row>
    <row r="3602" spans="1:20" ht="48" x14ac:dyDescent="0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>E3602/D3602</f>
        <v>2.5000000000000001E-4</v>
      </c>
      <c r="P3602" s="7">
        <f>E3602/L3602</f>
        <v>7</v>
      </c>
      <c r="Q3602" t="str">
        <f t="shared" si="224"/>
        <v>theater</v>
      </c>
      <c r="R3602" t="str">
        <f t="shared" si="225"/>
        <v>plays</v>
      </c>
      <c r="S3602" s="12">
        <f t="shared" si="226"/>
        <v>42513.976319444439</v>
      </c>
      <c r="T3602" s="12">
        <f t="shared" si="227"/>
        <v>42559.976319444439</v>
      </c>
    </row>
    <row r="3603" spans="1:20" ht="48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>E3603/D3603</f>
        <v>2.4000000000000001E-4</v>
      </c>
      <c r="P3603" s="7">
        <f>E3603/L3603</f>
        <v>30</v>
      </c>
      <c r="Q3603" t="str">
        <f t="shared" si="224"/>
        <v>food</v>
      </c>
      <c r="R3603" t="str">
        <f t="shared" si="225"/>
        <v>food trucks</v>
      </c>
      <c r="S3603" s="12">
        <f t="shared" si="226"/>
        <v>42184.185844907406</v>
      </c>
      <c r="T3603" s="12">
        <f t="shared" si="227"/>
        <v>42219.185844907406</v>
      </c>
    </row>
    <row r="3604" spans="1:20" ht="48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>E3604/D3604</f>
        <v>2.3529411764705883E-4</v>
      </c>
      <c r="P3604" s="7">
        <f>E3604/L3604</f>
        <v>10</v>
      </c>
      <c r="Q3604" t="str">
        <f t="shared" si="224"/>
        <v>technology</v>
      </c>
      <c r="R3604" t="str">
        <f t="shared" si="225"/>
        <v>gadgets</v>
      </c>
      <c r="S3604" s="12">
        <f t="shared" si="226"/>
        <v>41830.033958333333</v>
      </c>
      <c r="T3604" s="12">
        <f t="shared" si="227"/>
        <v>41860.033958333333</v>
      </c>
    </row>
    <row r="3605" spans="1:20" ht="48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>E3605/D3605</f>
        <v>2.3035714285714285E-4</v>
      </c>
      <c r="P3605" s="7">
        <f>E3605/L3605</f>
        <v>92.142857142857139</v>
      </c>
      <c r="Q3605" t="str">
        <f t="shared" si="224"/>
        <v>theater</v>
      </c>
      <c r="R3605" t="str">
        <f t="shared" si="225"/>
        <v>spaces</v>
      </c>
      <c r="S3605" s="12">
        <f t="shared" si="226"/>
        <v>42111.684027777781</v>
      </c>
      <c r="T3605" s="12">
        <f t="shared" si="227"/>
        <v>42169.804861111115</v>
      </c>
    </row>
    <row r="3606" spans="1:20" ht="48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>E3606/D3606</f>
        <v>2.2222222222222223E-4</v>
      </c>
      <c r="P3606" s="7">
        <f>E3606/L3606</f>
        <v>1</v>
      </c>
      <c r="Q3606" t="str">
        <f t="shared" si="224"/>
        <v>music</v>
      </c>
      <c r="R3606" t="str">
        <f t="shared" si="225"/>
        <v>faith</v>
      </c>
      <c r="S3606" s="12">
        <f t="shared" si="226"/>
        <v>42102.036527777775</v>
      </c>
      <c r="T3606" s="12">
        <f t="shared" si="227"/>
        <v>42132.036527777775</v>
      </c>
    </row>
    <row r="3607" spans="1:20" ht="48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>E3607/D3607</f>
        <v>2.0833333333333335E-4</v>
      </c>
      <c r="P3607" s="7">
        <f>E3607/L3607</f>
        <v>50</v>
      </c>
      <c r="Q3607" t="str">
        <f t="shared" si="224"/>
        <v>technology</v>
      </c>
      <c r="R3607" t="str">
        <f t="shared" si="225"/>
        <v>web</v>
      </c>
      <c r="S3607" s="12">
        <f t="shared" si="226"/>
        <v>42321.283101851848</v>
      </c>
      <c r="T3607" s="12">
        <f t="shared" si="227"/>
        <v>42351.283101851848</v>
      </c>
    </row>
    <row r="3608" spans="1:20" ht="48" x14ac:dyDescent="0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>E3608/D3608</f>
        <v>2.0000000000000001E-4</v>
      </c>
      <c r="P3608" s="7">
        <f>E3608/L3608</f>
        <v>1</v>
      </c>
      <c r="Q3608" t="str">
        <f t="shared" si="224"/>
        <v>technology</v>
      </c>
      <c r="R3608" t="str">
        <f t="shared" si="225"/>
        <v>web</v>
      </c>
      <c r="S3608" s="12">
        <f t="shared" si="226"/>
        <v>42535.68440972222</v>
      </c>
      <c r="T3608" s="12">
        <f t="shared" si="227"/>
        <v>42565.68440972222</v>
      </c>
    </row>
    <row r="3609" spans="1:20" ht="48" x14ac:dyDescent="0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>E3609/D3609</f>
        <v>2.0000000000000001E-4</v>
      </c>
      <c r="P3609" s="7">
        <f>E3609/L3609</f>
        <v>90</v>
      </c>
      <c r="Q3609" t="str">
        <f t="shared" si="224"/>
        <v>technology</v>
      </c>
      <c r="R3609" t="str">
        <f t="shared" si="225"/>
        <v>web</v>
      </c>
      <c r="S3609" s="12">
        <f t="shared" si="226"/>
        <v>42384.306840277779</v>
      </c>
      <c r="T3609" s="12">
        <f t="shared" si="227"/>
        <v>42443.958333333328</v>
      </c>
    </row>
    <row r="3610" spans="1:20" ht="32" x14ac:dyDescent="0.2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>E3610/D3610</f>
        <v>2.0000000000000001E-4</v>
      </c>
      <c r="P3610" s="7">
        <f>E3610/L3610</f>
        <v>1</v>
      </c>
      <c r="Q3610" t="str">
        <f t="shared" si="224"/>
        <v>technology</v>
      </c>
      <c r="R3610" t="str">
        <f t="shared" si="225"/>
        <v>web</v>
      </c>
      <c r="S3610" s="12">
        <f t="shared" si="226"/>
        <v>42031.928576388891</v>
      </c>
      <c r="T3610" s="12">
        <f t="shared" si="227"/>
        <v>42061.928576388891</v>
      </c>
    </row>
    <row r="3611" spans="1:20" ht="48" x14ac:dyDescent="0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>E3611/D3611</f>
        <v>2.0000000000000001E-4</v>
      </c>
      <c r="P3611" s="7">
        <f>E3611/L3611</f>
        <v>1</v>
      </c>
      <c r="Q3611" t="str">
        <f t="shared" si="224"/>
        <v>games</v>
      </c>
      <c r="R3611" t="str">
        <f t="shared" si="225"/>
        <v>video games</v>
      </c>
      <c r="S3611" s="12">
        <f t="shared" si="226"/>
        <v>42397.679513888885</v>
      </c>
      <c r="T3611" s="12">
        <f t="shared" si="227"/>
        <v>42411.679513888885</v>
      </c>
    </row>
    <row r="3612" spans="1:20" ht="16" x14ac:dyDescent="0.2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>E3612/D3612</f>
        <v>2.0000000000000001E-4</v>
      </c>
      <c r="P3612" s="7">
        <f>E3612/L3612</f>
        <v>1</v>
      </c>
      <c r="Q3612" t="str">
        <f t="shared" si="224"/>
        <v>food</v>
      </c>
      <c r="R3612" t="str">
        <f t="shared" si="225"/>
        <v>food trucks</v>
      </c>
      <c r="S3612" s="12">
        <f t="shared" si="226"/>
        <v>42027.856990740736</v>
      </c>
      <c r="T3612" s="12">
        <f t="shared" si="227"/>
        <v>42087.815324074079</v>
      </c>
    </row>
    <row r="3613" spans="1:20" ht="48" x14ac:dyDescent="0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>E3613/D3613</f>
        <v>2.0000000000000001E-4</v>
      </c>
      <c r="P3613" s="7">
        <f>E3613/L3613</f>
        <v>10</v>
      </c>
      <c r="Q3613" t="str">
        <f t="shared" si="224"/>
        <v>food</v>
      </c>
      <c r="R3613" t="str">
        <f t="shared" si="225"/>
        <v>food trucks</v>
      </c>
      <c r="S3613" s="12">
        <f t="shared" si="226"/>
        <v>42061.69594907407</v>
      </c>
      <c r="T3613" s="12">
        <f t="shared" si="227"/>
        <v>42121.654282407413</v>
      </c>
    </row>
    <row r="3614" spans="1:20" ht="48" x14ac:dyDescent="0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>E3614/D3614</f>
        <v>2.0000000000000001E-4</v>
      </c>
      <c r="P3614" s="7">
        <f>E3614/L3614</f>
        <v>1</v>
      </c>
      <c r="Q3614" t="str">
        <f t="shared" si="224"/>
        <v>theater</v>
      </c>
      <c r="R3614" t="str">
        <f t="shared" si="225"/>
        <v>plays</v>
      </c>
      <c r="S3614" s="12">
        <f t="shared" si="226"/>
        <v>41828.922905092593</v>
      </c>
      <c r="T3614" s="12">
        <f t="shared" si="227"/>
        <v>41888.922905092593</v>
      </c>
    </row>
    <row r="3615" spans="1:20" ht="48" x14ac:dyDescent="0.2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>E3615/D3615</f>
        <v>2.0000000000000001E-4</v>
      </c>
      <c r="P3615" s="7">
        <f>E3615/L3615</f>
        <v>1</v>
      </c>
      <c r="Q3615" t="str">
        <f t="shared" si="224"/>
        <v>theater</v>
      </c>
      <c r="R3615" t="str">
        <f t="shared" si="225"/>
        <v>plays</v>
      </c>
      <c r="S3615" s="12">
        <f t="shared" si="226"/>
        <v>42041.743090277778</v>
      </c>
      <c r="T3615" s="12">
        <f t="shared" si="227"/>
        <v>42071.701423611114</v>
      </c>
    </row>
    <row r="3616" spans="1:20" ht="48" x14ac:dyDescent="0.2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>E3616/D3616</f>
        <v>2.0000000000000001E-4</v>
      </c>
      <c r="P3616" s="7">
        <f>E3616/L3616</f>
        <v>1</v>
      </c>
      <c r="Q3616" t="str">
        <f t="shared" si="224"/>
        <v>theater</v>
      </c>
      <c r="R3616" t="str">
        <f t="shared" si="225"/>
        <v>plays</v>
      </c>
      <c r="S3616" s="12">
        <f t="shared" si="226"/>
        <v>41842.201261574075</v>
      </c>
      <c r="T3616" s="12">
        <f t="shared" si="227"/>
        <v>41872.201261574075</v>
      </c>
    </row>
    <row r="3617" spans="1:20" ht="48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>E3617/D3617</f>
        <v>1.8799999999999999E-4</v>
      </c>
      <c r="P3617" s="7">
        <f>E3617/L3617</f>
        <v>53.714285714285715</v>
      </c>
      <c r="Q3617" t="str">
        <f t="shared" si="224"/>
        <v>theater</v>
      </c>
      <c r="R3617" t="str">
        <f t="shared" si="225"/>
        <v>spaces</v>
      </c>
      <c r="S3617" s="12">
        <f t="shared" si="226"/>
        <v>41940.028287037036</v>
      </c>
      <c r="T3617" s="12">
        <f t="shared" si="227"/>
        <v>42000.0699537037</v>
      </c>
    </row>
    <row r="3618" spans="1:20" ht="48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>E3618/D3618</f>
        <v>1.8181818181818181E-4</v>
      </c>
      <c r="P3618" s="7">
        <f>E3618/L3618</f>
        <v>20</v>
      </c>
      <c r="Q3618" t="str">
        <f t="shared" si="224"/>
        <v>theater</v>
      </c>
      <c r="R3618" t="str">
        <f t="shared" si="225"/>
        <v>plays</v>
      </c>
      <c r="S3618" s="12">
        <f t="shared" si="226"/>
        <v>42039.194988425923</v>
      </c>
      <c r="T3618" s="12">
        <f t="shared" si="227"/>
        <v>42099.153321759266</v>
      </c>
    </row>
    <row r="3619" spans="1:20" ht="48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>E3619/D3619</f>
        <v>1.7647058823529413E-4</v>
      </c>
      <c r="P3619" s="7">
        <f>E3619/L3619</f>
        <v>3</v>
      </c>
      <c r="Q3619" t="str">
        <f t="shared" si="224"/>
        <v>games</v>
      </c>
      <c r="R3619" t="str">
        <f t="shared" si="225"/>
        <v>video games</v>
      </c>
      <c r="S3619" s="12">
        <f t="shared" si="226"/>
        <v>42002.926990740743</v>
      </c>
      <c r="T3619" s="12">
        <f t="shared" si="227"/>
        <v>42032.926990740743</v>
      </c>
    </row>
    <row r="3620" spans="1:20" ht="32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>E3620/D3620</f>
        <v>1.7142857142857143E-4</v>
      </c>
      <c r="P3620" s="7">
        <f>E3620/L3620</f>
        <v>1</v>
      </c>
      <c r="Q3620" t="str">
        <f t="shared" si="224"/>
        <v>technology</v>
      </c>
      <c r="R3620" t="str">
        <f t="shared" si="225"/>
        <v>wearables</v>
      </c>
      <c r="S3620" s="12">
        <f t="shared" si="226"/>
        <v>42615.753310185188</v>
      </c>
      <c r="T3620" s="12">
        <f t="shared" si="227"/>
        <v>42645.753310185188</v>
      </c>
    </row>
    <row r="3621" spans="1:20" ht="48" x14ac:dyDescent="0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>E3621/D3621</f>
        <v>1.6666666666666666E-4</v>
      </c>
      <c r="P3621" s="7">
        <f>E3621/L3621</f>
        <v>5</v>
      </c>
      <c r="Q3621" t="str">
        <f t="shared" si="224"/>
        <v>film &amp; video</v>
      </c>
      <c r="R3621" t="str">
        <f t="shared" si="225"/>
        <v>animation</v>
      </c>
      <c r="S3621" s="12">
        <f t="shared" si="226"/>
        <v>41331.555127314816</v>
      </c>
      <c r="T3621" s="12">
        <f t="shared" si="227"/>
        <v>41356.513460648144</v>
      </c>
    </row>
    <row r="3622" spans="1:20" ht="48" x14ac:dyDescent="0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>E3622/D3622</f>
        <v>1.6666666666666666E-4</v>
      </c>
      <c r="P3622" s="7">
        <f>E3622/L3622</f>
        <v>1</v>
      </c>
      <c r="Q3622" t="str">
        <f t="shared" si="224"/>
        <v>publishing</v>
      </c>
      <c r="R3622" t="str">
        <f t="shared" si="225"/>
        <v>translations</v>
      </c>
      <c r="S3622" s="12">
        <f t="shared" si="226"/>
        <v>42479.318518518514</v>
      </c>
      <c r="T3622" s="12">
        <f t="shared" si="227"/>
        <v>42524.318518518514</v>
      </c>
    </row>
    <row r="3623" spans="1:20" ht="32" x14ac:dyDescent="0.2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>E3623/D3623</f>
        <v>1.6666666666666666E-4</v>
      </c>
      <c r="P3623" s="7">
        <f>E3623/L3623</f>
        <v>1</v>
      </c>
      <c r="Q3623" t="str">
        <f t="shared" si="224"/>
        <v>food</v>
      </c>
      <c r="R3623" t="str">
        <f t="shared" si="225"/>
        <v>food trucks</v>
      </c>
      <c r="S3623" s="12">
        <f t="shared" si="226"/>
        <v>42026.687453703707</v>
      </c>
      <c r="T3623" s="12">
        <f t="shared" si="227"/>
        <v>42056.687453703707</v>
      </c>
    </row>
    <row r="3624" spans="1:20" ht="32" x14ac:dyDescent="0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>E3624/D3624</f>
        <v>1.6666666666666666E-4</v>
      </c>
      <c r="P3624" s="7">
        <f>E3624/L3624</f>
        <v>25</v>
      </c>
      <c r="Q3624" t="str">
        <f t="shared" si="224"/>
        <v>theater</v>
      </c>
      <c r="R3624" t="str">
        <f t="shared" si="225"/>
        <v>plays</v>
      </c>
      <c r="S3624" s="12">
        <f t="shared" si="226"/>
        <v>42210.439768518518</v>
      </c>
      <c r="T3624" s="12">
        <f t="shared" si="227"/>
        <v>42240.439768518518</v>
      </c>
    </row>
    <row r="3625" spans="1:20" ht="48" x14ac:dyDescent="0.2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>E3625/D3625</f>
        <v>1.6666666666666666E-4</v>
      </c>
      <c r="P3625" s="7">
        <f>E3625/L3625</f>
        <v>1</v>
      </c>
      <c r="Q3625" t="str">
        <f t="shared" si="224"/>
        <v>theater</v>
      </c>
      <c r="R3625" t="str">
        <f t="shared" si="225"/>
        <v>spaces</v>
      </c>
      <c r="S3625" s="12">
        <f t="shared" si="226"/>
        <v>42460.374305555553</v>
      </c>
      <c r="T3625" s="12">
        <f t="shared" si="227"/>
        <v>42510.374305555553</v>
      </c>
    </row>
    <row r="3626" spans="1:20" ht="48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>E3626/D3626</f>
        <v>1.6666666666666666E-4</v>
      </c>
      <c r="P3626" s="7">
        <f>E3626/L3626</f>
        <v>1</v>
      </c>
      <c r="Q3626" t="str">
        <f t="shared" si="224"/>
        <v>theater</v>
      </c>
      <c r="R3626" t="str">
        <f t="shared" si="225"/>
        <v>spaces</v>
      </c>
      <c r="S3626" s="12">
        <f t="shared" si="226"/>
        <v>42658.690532407403</v>
      </c>
      <c r="T3626" s="12">
        <f t="shared" si="227"/>
        <v>42673.073611111111</v>
      </c>
    </row>
    <row r="3627" spans="1:20" ht="48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>E3627/D3627</f>
        <v>1.6249999999999999E-4</v>
      </c>
      <c r="P3627" s="7">
        <f>E3627/L3627</f>
        <v>13</v>
      </c>
      <c r="Q3627" t="str">
        <f t="shared" si="224"/>
        <v>games</v>
      </c>
      <c r="R3627" t="str">
        <f t="shared" si="225"/>
        <v>mobile games</v>
      </c>
      <c r="S3627" s="12">
        <f t="shared" si="226"/>
        <v>42529.969131944439</v>
      </c>
      <c r="T3627" s="12">
        <f t="shared" si="227"/>
        <v>42549.969131944439</v>
      </c>
    </row>
    <row r="3628" spans="1:20" ht="32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>E3628/D3628</f>
        <v>1.5873015873015873E-4</v>
      </c>
      <c r="P3628" s="7">
        <f>E3628/L3628</f>
        <v>1</v>
      </c>
      <c r="Q3628" t="str">
        <f t="shared" si="224"/>
        <v>film &amp; video</v>
      </c>
      <c r="R3628" t="str">
        <f t="shared" si="225"/>
        <v>drama</v>
      </c>
      <c r="S3628" s="12">
        <f t="shared" si="226"/>
        <v>42416.881018518514</v>
      </c>
      <c r="T3628" s="12">
        <f t="shared" si="227"/>
        <v>42476.839351851857</v>
      </c>
    </row>
    <row r="3629" spans="1:20" ht="32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>E3629/D3629</f>
        <v>1.4999999999999999E-4</v>
      </c>
      <c r="P3629" s="7">
        <f>E3629/L3629</f>
        <v>25</v>
      </c>
      <c r="Q3629" t="str">
        <f t="shared" si="224"/>
        <v>publishing</v>
      </c>
      <c r="R3629" t="str">
        <f t="shared" si="225"/>
        <v>translations</v>
      </c>
      <c r="S3629" s="12">
        <f t="shared" si="226"/>
        <v>42529.730717592596</v>
      </c>
      <c r="T3629" s="12">
        <f t="shared" si="227"/>
        <v>42559.730717592596</v>
      </c>
    </row>
    <row r="3630" spans="1:20" ht="48" x14ac:dyDescent="0.2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>E3630/D3630</f>
        <v>1.4285714285714287E-4</v>
      </c>
      <c r="P3630" s="7">
        <f>E3630/L3630</f>
        <v>10</v>
      </c>
      <c r="Q3630" t="str">
        <f t="shared" si="224"/>
        <v>film &amp; video</v>
      </c>
      <c r="R3630" t="str">
        <f t="shared" si="225"/>
        <v>science fiction</v>
      </c>
      <c r="S3630" s="12">
        <f t="shared" si="226"/>
        <v>42616.049849537041</v>
      </c>
      <c r="T3630" s="12">
        <f t="shared" si="227"/>
        <v>42646.049849537041</v>
      </c>
    </row>
    <row r="3631" spans="1:20" ht="48" x14ac:dyDescent="0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>E3631/D3631</f>
        <v>1.4285714285714287E-4</v>
      </c>
      <c r="P3631" s="7">
        <f>E3631/L3631</f>
        <v>1</v>
      </c>
      <c r="Q3631" t="str">
        <f t="shared" si="224"/>
        <v>food</v>
      </c>
      <c r="R3631" t="str">
        <f t="shared" si="225"/>
        <v>food trucks</v>
      </c>
      <c r="S3631" s="12">
        <f t="shared" si="226"/>
        <v>42041.218715277777</v>
      </c>
      <c r="T3631" s="12">
        <f t="shared" si="227"/>
        <v>42071.218715277777</v>
      </c>
    </row>
    <row r="3632" spans="1:20" ht="48" x14ac:dyDescent="0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>E3632/D3632</f>
        <v>1.4285714285714287E-4</v>
      </c>
      <c r="P3632" s="7">
        <f>E3632/L3632</f>
        <v>1</v>
      </c>
      <c r="Q3632" t="str">
        <f t="shared" si="224"/>
        <v>theater</v>
      </c>
      <c r="R3632" t="str">
        <f t="shared" si="225"/>
        <v>plays</v>
      </c>
      <c r="S3632" s="12">
        <f t="shared" si="226"/>
        <v>42174.780821759254</v>
      </c>
      <c r="T3632" s="12">
        <f t="shared" si="227"/>
        <v>42204.780821759254</v>
      </c>
    </row>
    <row r="3633" spans="1:20" ht="48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>E3633/D3633</f>
        <v>1.3750000000000001E-4</v>
      </c>
      <c r="P3633" s="7">
        <f>E3633/L3633</f>
        <v>550</v>
      </c>
      <c r="Q3633" t="str">
        <f t="shared" si="224"/>
        <v>technology</v>
      </c>
      <c r="R3633" t="str">
        <f t="shared" si="225"/>
        <v>makerspaces</v>
      </c>
      <c r="S3633" s="12">
        <f t="shared" si="226"/>
        <v>42241.798206018517</v>
      </c>
      <c r="T3633" s="12">
        <f t="shared" si="227"/>
        <v>42271.798206018517</v>
      </c>
    </row>
    <row r="3634" spans="1:20" ht="32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>E3634/D3634</f>
        <v>1.3636363636363637E-4</v>
      </c>
      <c r="P3634" s="7">
        <f>E3634/L3634</f>
        <v>1</v>
      </c>
      <c r="Q3634" t="str">
        <f t="shared" si="224"/>
        <v>photography</v>
      </c>
      <c r="R3634" t="str">
        <f t="shared" si="225"/>
        <v>places</v>
      </c>
      <c r="S3634" s="12">
        <f t="shared" si="226"/>
        <v>42033.845543981486</v>
      </c>
      <c r="T3634" s="12">
        <f t="shared" si="227"/>
        <v>42063.845543981486</v>
      </c>
    </row>
    <row r="3635" spans="1:20" ht="16" x14ac:dyDescent="0.2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>E3635/D3635</f>
        <v>1.3333333333333334E-4</v>
      </c>
      <c r="P3635" s="7">
        <f>E3635/L3635</f>
        <v>1</v>
      </c>
      <c r="Q3635" t="str">
        <f t="shared" si="224"/>
        <v>technology</v>
      </c>
      <c r="R3635" t="str">
        <f t="shared" si="225"/>
        <v>web</v>
      </c>
      <c r="S3635" s="12">
        <f t="shared" si="226"/>
        <v>42178.614571759259</v>
      </c>
      <c r="T3635" s="12">
        <f t="shared" si="227"/>
        <v>42193.614571759259</v>
      </c>
    </row>
    <row r="3636" spans="1:20" ht="48" x14ac:dyDescent="0.2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>E3636/D3636</f>
        <v>1.3333333333333334E-4</v>
      </c>
      <c r="P3636" s="7">
        <f>E3636/L3636</f>
        <v>1</v>
      </c>
      <c r="Q3636" t="str">
        <f t="shared" si="224"/>
        <v>photography</v>
      </c>
      <c r="R3636" t="str">
        <f t="shared" si="225"/>
        <v>places</v>
      </c>
      <c r="S3636" s="12">
        <f t="shared" si="226"/>
        <v>41956.950983796298</v>
      </c>
      <c r="T3636" s="12">
        <f t="shared" si="227"/>
        <v>41986.950983796298</v>
      </c>
    </row>
    <row r="3637" spans="1:20" ht="48" x14ac:dyDescent="0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>E3637/D3637</f>
        <v>1.3333333333333334E-4</v>
      </c>
      <c r="P3637" s="7">
        <f>E3637/L3637</f>
        <v>8</v>
      </c>
      <c r="Q3637" t="str">
        <f t="shared" si="224"/>
        <v>food</v>
      </c>
      <c r="R3637" t="str">
        <f t="shared" si="225"/>
        <v>food trucks</v>
      </c>
      <c r="S3637" s="12">
        <f t="shared" si="226"/>
        <v>41974.704745370371</v>
      </c>
      <c r="T3637" s="12">
        <f t="shared" si="227"/>
        <v>42004.704745370371</v>
      </c>
    </row>
    <row r="3638" spans="1:20" ht="32" x14ac:dyDescent="0.2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>E3638/D3638</f>
        <v>1.3333333333333334E-4</v>
      </c>
      <c r="P3638" s="7">
        <f>E3638/L3638</f>
        <v>1</v>
      </c>
      <c r="Q3638" t="str">
        <f t="shared" si="224"/>
        <v>theater</v>
      </c>
      <c r="R3638" t="str">
        <f t="shared" si="225"/>
        <v>plays</v>
      </c>
      <c r="S3638" s="12">
        <f t="shared" si="226"/>
        <v>42611.261064814811</v>
      </c>
      <c r="T3638" s="12">
        <f t="shared" si="227"/>
        <v>42625.707638888889</v>
      </c>
    </row>
    <row r="3639" spans="1:20" ht="48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>E3639/D3639</f>
        <v>1.2375123751237513E-4</v>
      </c>
      <c r="P3639" s="7">
        <f>E3639/L3639</f>
        <v>2.75</v>
      </c>
      <c r="Q3639" t="str">
        <f t="shared" si="224"/>
        <v>technology</v>
      </c>
      <c r="R3639" t="str">
        <f t="shared" si="225"/>
        <v>wearables</v>
      </c>
      <c r="S3639" s="12">
        <f t="shared" si="226"/>
        <v>41830.947013888886</v>
      </c>
      <c r="T3639" s="12">
        <f t="shared" si="227"/>
        <v>41860.947013888886</v>
      </c>
    </row>
    <row r="3640" spans="1:20" ht="48" x14ac:dyDescent="0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>E3640/D3640</f>
        <v>1.2E-4</v>
      </c>
      <c r="P3640" s="7">
        <f>E3640/L3640</f>
        <v>3</v>
      </c>
      <c r="Q3640" t="str">
        <f t="shared" si="224"/>
        <v>film &amp; video</v>
      </c>
      <c r="R3640" t="str">
        <f t="shared" si="225"/>
        <v>animation</v>
      </c>
      <c r="S3640" s="12">
        <f t="shared" si="226"/>
        <v>42275.861157407402</v>
      </c>
      <c r="T3640" s="12">
        <f t="shared" si="227"/>
        <v>42335.902824074074</v>
      </c>
    </row>
    <row r="3641" spans="1:20" ht="48" x14ac:dyDescent="0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>E3641/D3641</f>
        <v>1.2E-4</v>
      </c>
      <c r="P3641" s="7">
        <f>E3641/L3641</f>
        <v>4</v>
      </c>
      <c r="Q3641" t="str">
        <f t="shared" si="224"/>
        <v>technology</v>
      </c>
      <c r="R3641" t="str">
        <f t="shared" si="225"/>
        <v>web</v>
      </c>
      <c r="S3641" s="12">
        <f t="shared" si="226"/>
        <v>41960.771354166667</v>
      </c>
      <c r="T3641" s="12">
        <f t="shared" si="227"/>
        <v>41990.771354166667</v>
      </c>
    </row>
    <row r="3642" spans="1:20" ht="48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>E3642/D3642</f>
        <v>1.16E-4</v>
      </c>
      <c r="P3642" s="7">
        <f>E3642/L3642</f>
        <v>5.8</v>
      </c>
      <c r="Q3642" t="str">
        <f t="shared" si="224"/>
        <v>games</v>
      </c>
      <c r="R3642" t="str">
        <f t="shared" si="225"/>
        <v>video games</v>
      </c>
      <c r="S3642" s="12">
        <f t="shared" si="226"/>
        <v>42412.934212962966</v>
      </c>
      <c r="T3642" s="12">
        <f t="shared" si="227"/>
        <v>42442.892546296294</v>
      </c>
    </row>
    <row r="3643" spans="1:20" ht="32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>E3643/D3643</f>
        <v>1.12E-4</v>
      </c>
      <c r="P3643" s="7">
        <f>E3643/L3643</f>
        <v>2</v>
      </c>
      <c r="Q3643" t="str">
        <f t="shared" si="224"/>
        <v>technology</v>
      </c>
      <c r="R3643" t="str">
        <f t="shared" si="225"/>
        <v>web</v>
      </c>
      <c r="S3643" s="12">
        <f t="shared" si="226"/>
        <v>42230.578622685185</v>
      </c>
      <c r="T3643" s="12">
        <f t="shared" si="227"/>
        <v>42254.578622685185</v>
      </c>
    </row>
    <row r="3644" spans="1:20" ht="32" x14ac:dyDescent="0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>E3644/D3644</f>
        <v>1.1111111111111112E-4</v>
      </c>
      <c r="P3644" s="7">
        <f>E3644/L3644</f>
        <v>1</v>
      </c>
      <c r="Q3644" t="str">
        <f t="shared" si="224"/>
        <v>technology</v>
      </c>
      <c r="R3644" t="str">
        <f t="shared" si="225"/>
        <v>web</v>
      </c>
      <c r="S3644" s="12">
        <f t="shared" si="226"/>
        <v>42052.93850694444</v>
      </c>
      <c r="T3644" s="12">
        <f t="shared" si="227"/>
        <v>42082.896840277783</v>
      </c>
    </row>
    <row r="3645" spans="1:20" ht="48" x14ac:dyDescent="0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>E3645/D3645</f>
        <v>1.1111111111111112E-4</v>
      </c>
      <c r="P3645" s="7">
        <f>E3645/L3645</f>
        <v>20</v>
      </c>
      <c r="Q3645" t="str">
        <f t="shared" si="224"/>
        <v>theater</v>
      </c>
      <c r="R3645" t="str">
        <f t="shared" si="225"/>
        <v>plays</v>
      </c>
      <c r="S3645" s="12">
        <f t="shared" si="226"/>
        <v>41929.266215277778</v>
      </c>
      <c r="T3645" s="12">
        <f t="shared" si="227"/>
        <v>41968.823611111111</v>
      </c>
    </row>
    <row r="3646" spans="1:20" ht="32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>E3646/D3646</f>
        <v>1.0554089709762533E-4</v>
      </c>
      <c r="P3646" s="7">
        <f>E3646/L3646</f>
        <v>1</v>
      </c>
      <c r="Q3646" t="str">
        <f t="shared" si="224"/>
        <v>publishing</v>
      </c>
      <c r="R3646" t="str">
        <f t="shared" si="225"/>
        <v>translations</v>
      </c>
      <c r="S3646" s="12">
        <f t="shared" si="226"/>
        <v>41931.959016203706</v>
      </c>
      <c r="T3646" s="12">
        <f t="shared" si="227"/>
        <v>41962.00068287037</v>
      </c>
    </row>
    <row r="3647" spans="1:20" ht="48" x14ac:dyDescent="0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>E3647/D3647</f>
        <v>1E-4</v>
      </c>
      <c r="P3647" s="7">
        <f>E3647/L3647</f>
        <v>5</v>
      </c>
      <c r="Q3647" t="str">
        <f t="shared" si="224"/>
        <v>film &amp; video</v>
      </c>
      <c r="R3647" t="str">
        <f t="shared" si="225"/>
        <v>drama</v>
      </c>
      <c r="S3647" s="12">
        <f t="shared" si="226"/>
        <v>41792.687442129631</v>
      </c>
      <c r="T3647" s="12">
        <f t="shared" si="227"/>
        <v>41822.687442129631</v>
      </c>
    </row>
    <row r="3648" spans="1:20" ht="48" x14ac:dyDescent="0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>E3648/D3648</f>
        <v>1E-4</v>
      </c>
      <c r="P3648" s="7">
        <f>E3648/L3648</f>
        <v>5.5</v>
      </c>
      <c r="Q3648" t="str">
        <f t="shared" si="224"/>
        <v>film &amp; video</v>
      </c>
      <c r="R3648" t="str">
        <f t="shared" si="225"/>
        <v>drama</v>
      </c>
      <c r="S3648" s="12">
        <f t="shared" si="226"/>
        <v>42160.927488425921</v>
      </c>
      <c r="T3648" s="12">
        <f t="shared" si="227"/>
        <v>42220.927488425921</v>
      </c>
    </row>
    <row r="3649" spans="1:20" ht="48" x14ac:dyDescent="0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>E3649/D3649</f>
        <v>1E-4</v>
      </c>
      <c r="P3649" s="7">
        <f>E3649/L3649</f>
        <v>5</v>
      </c>
      <c r="Q3649" t="str">
        <f t="shared" si="224"/>
        <v>food</v>
      </c>
      <c r="R3649" t="str">
        <f t="shared" si="225"/>
        <v>food trucks</v>
      </c>
      <c r="S3649" s="12">
        <f t="shared" si="226"/>
        <v>42422.536192129628</v>
      </c>
      <c r="T3649" s="12">
        <f t="shared" si="227"/>
        <v>42452.494525462964</v>
      </c>
    </row>
    <row r="3650" spans="1:20" ht="48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>E3650/D3650</f>
        <v>9.8461538461538464E-5</v>
      </c>
      <c r="P3650" s="7">
        <f>E3650/L3650</f>
        <v>12.8</v>
      </c>
      <c r="Q3650" t="str">
        <f t="shared" si="224"/>
        <v>theater</v>
      </c>
      <c r="R3650" t="str">
        <f t="shared" si="225"/>
        <v>spaces</v>
      </c>
      <c r="S3650" s="12">
        <f t="shared" si="226"/>
        <v>42435.942083333335</v>
      </c>
      <c r="T3650" s="12">
        <f t="shared" si="227"/>
        <v>42495.900416666671</v>
      </c>
    </row>
    <row r="3651" spans="1:20" ht="48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>E3651/D3651</f>
        <v>9.1244548809124457E-5</v>
      </c>
      <c r="P3651" s="7">
        <f>E3651/L3651</f>
        <v>8.5</v>
      </c>
      <c r="Q3651" t="str">
        <f t="shared" ref="Q3651:Q3714" si="228">LEFT(N3651, SEARCH("/",N3651)-1)</f>
        <v>games</v>
      </c>
      <c r="R3651" t="str">
        <f t="shared" ref="R3651:R3714" si="229">RIGHT(N3651,LEN(N3651)-SEARCH("/",N3651,1))</f>
        <v>video games</v>
      </c>
      <c r="S3651" s="12">
        <f t="shared" ref="S3651:S3714" si="230">(((J3651/60)/60)/24)+DATE(1970,1,1)</f>
        <v>41974.911087962959</v>
      </c>
      <c r="T3651" s="12">
        <f t="shared" ref="T3651:T3714" si="231">(((I3651/60)/60)/24)+DATE(1970,1,1)</f>
        <v>42014.332638888889</v>
      </c>
    </row>
    <row r="3652" spans="1:20" ht="48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>E3652/D3652</f>
        <v>9.0909090909090904E-5</v>
      </c>
      <c r="P3652" s="7">
        <f>E3652/L3652</f>
        <v>50</v>
      </c>
      <c r="Q3652" t="str">
        <f t="shared" si="228"/>
        <v>film &amp; video</v>
      </c>
      <c r="R3652" t="str">
        <f t="shared" si="229"/>
        <v>animation</v>
      </c>
      <c r="S3652" s="12">
        <f t="shared" si="230"/>
        <v>41761.94258101852</v>
      </c>
      <c r="T3652" s="12">
        <f t="shared" si="231"/>
        <v>41791.94258101852</v>
      </c>
    </row>
    <row r="3653" spans="1:20" ht="16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>E3653/D3653</f>
        <v>9.0000000000000006E-5</v>
      </c>
      <c r="P3653" s="7">
        <f>E3653/L3653</f>
        <v>3</v>
      </c>
      <c r="Q3653" t="str">
        <f t="shared" si="228"/>
        <v>technology</v>
      </c>
      <c r="R3653" t="str">
        <f t="shared" si="229"/>
        <v>web</v>
      </c>
      <c r="S3653" s="12">
        <f t="shared" si="230"/>
        <v>42759.593310185184</v>
      </c>
      <c r="T3653" s="12">
        <f t="shared" si="231"/>
        <v>42819.55164351852</v>
      </c>
    </row>
    <row r="3654" spans="1:20" ht="48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>E3654/D3654</f>
        <v>8.3333333333333331E-5</v>
      </c>
      <c r="P3654" s="7">
        <f>E3654/L3654</f>
        <v>1</v>
      </c>
      <c r="Q3654" t="str">
        <f t="shared" si="228"/>
        <v>theater</v>
      </c>
      <c r="R3654" t="str">
        <f t="shared" si="229"/>
        <v>plays</v>
      </c>
      <c r="S3654" s="12">
        <f t="shared" si="230"/>
        <v>42415.168564814812</v>
      </c>
      <c r="T3654" s="12">
        <f t="shared" si="231"/>
        <v>42445.126898148148</v>
      </c>
    </row>
    <row r="3655" spans="1:20" ht="48" x14ac:dyDescent="0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>E3655/D3655</f>
        <v>8.0000000000000007E-5</v>
      </c>
      <c r="P3655" s="7">
        <f>E3655/L3655</f>
        <v>1</v>
      </c>
      <c r="Q3655" t="str">
        <f t="shared" si="228"/>
        <v>film &amp; video</v>
      </c>
      <c r="R3655" t="str">
        <f t="shared" si="229"/>
        <v>drama</v>
      </c>
      <c r="S3655" s="12">
        <f t="shared" si="230"/>
        <v>42009.64061342593</v>
      </c>
      <c r="T3655" s="12">
        <f t="shared" si="231"/>
        <v>42069.64061342593</v>
      </c>
    </row>
    <row r="3656" spans="1:20" ht="32" x14ac:dyDescent="0.2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>E3656/D3656</f>
        <v>8.0000000000000007E-5</v>
      </c>
      <c r="P3656" s="7">
        <f>E3656/L3656</f>
        <v>2</v>
      </c>
      <c r="Q3656" t="str">
        <f t="shared" si="228"/>
        <v>technology</v>
      </c>
      <c r="R3656" t="str">
        <f t="shared" si="229"/>
        <v>web</v>
      </c>
      <c r="S3656" s="12">
        <f t="shared" si="230"/>
        <v>42076.092152777783</v>
      </c>
      <c r="T3656" s="12">
        <f t="shared" si="231"/>
        <v>42106.092152777783</v>
      </c>
    </row>
    <row r="3657" spans="1:20" ht="16" x14ac:dyDescent="0.2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>E3657/D3657</f>
        <v>8.0000000000000007E-5</v>
      </c>
      <c r="P3657" s="7">
        <f>E3657/L3657</f>
        <v>1.3333333333333333</v>
      </c>
      <c r="Q3657" t="str">
        <f t="shared" si="228"/>
        <v>food</v>
      </c>
      <c r="R3657" t="str">
        <f t="shared" si="229"/>
        <v>food trucks</v>
      </c>
      <c r="S3657" s="12">
        <f t="shared" si="230"/>
        <v>42034.339363425926</v>
      </c>
      <c r="T3657" s="12">
        <f t="shared" si="231"/>
        <v>42064.339363425926</v>
      </c>
    </row>
    <row r="3658" spans="1:20" ht="32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>E3658/D3658</f>
        <v>7.8947368421052633E-5</v>
      </c>
      <c r="P3658" s="7">
        <f>E3658/L3658</f>
        <v>15</v>
      </c>
      <c r="Q3658" t="str">
        <f t="shared" si="228"/>
        <v>film &amp; video</v>
      </c>
      <c r="R3658" t="str">
        <f t="shared" si="229"/>
        <v>science fiction</v>
      </c>
      <c r="S3658" s="12">
        <f t="shared" si="230"/>
        <v>41875.077546296299</v>
      </c>
      <c r="T3658" s="12">
        <f t="shared" si="231"/>
        <v>41905.077546296299</v>
      </c>
    </row>
    <row r="3659" spans="1:20" ht="48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>E3659/D3659</f>
        <v>7.6923076923076926E-5</v>
      </c>
      <c r="P3659" s="7">
        <f>E3659/L3659</f>
        <v>1</v>
      </c>
      <c r="Q3659" t="str">
        <f t="shared" si="228"/>
        <v>publishing</v>
      </c>
      <c r="R3659" t="str">
        <f t="shared" si="229"/>
        <v>translations</v>
      </c>
      <c r="S3659" s="12">
        <f t="shared" si="230"/>
        <v>42486.748414351852</v>
      </c>
      <c r="T3659" s="12">
        <f t="shared" si="231"/>
        <v>42516.748414351852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>E3660/D3660</f>
        <v>6.666666666666667E-5</v>
      </c>
      <c r="P3660" s="7">
        <f>E3660/L3660</f>
        <v>1</v>
      </c>
      <c r="Q3660" t="str">
        <f t="shared" si="228"/>
        <v>technology</v>
      </c>
      <c r="R3660" t="str">
        <f t="shared" si="229"/>
        <v>web</v>
      </c>
      <c r="S3660" s="12">
        <f t="shared" si="230"/>
        <v>42009.817199074074</v>
      </c>
      <c r="T3660" s="12">
        <f t="shared" si="231"/>
        <v>42039.817199074074</v>
      </c>
    </row>
    <row r="3661" spans="1:20" ht="48" x14ac:dyDescent="0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>E3661/D3661</f>
        <v>6.666666666666667E-5</v>
      </c>
      <c r="P3661" s="7">
        <f>E3661/L3661</f>
        <v>5</v>
      </c>
      <c r="Q3661" t="str">
        <f t="shared" si="228"/>
        <v>food</v>
      </c>
      <c r="R3661" t="str">
        <f t="shared" si="229"/>
        <v>food trucks</v>
      </c>
      <c r="S3661" s="12">
        <f t="shared" si="230"/>
        <v>41837.905694444446</v>
      </c>
      <c r="T3661" s="12">
        <f t="shared" si="231"/>
        <v>41867.905694444446</v>
      </c>
    </row>
    <row r="3662" spans="1:20" ht="48" x14ac:dyDescent="0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>E3662/D3662</f>
        <v>6.666666666666667E-5</v>
      </c>
      <c r="P3662" s="7">
        <f>E3662/L3662</f>
        <v>1</v>
      </c>
      <c r="Q3662" t="str">
        <f t="shared" si="228"/>
        <v>publishing</v>
      </c>
      <c r="R3662" t="str">
        <f t="shared" si="229"/>
        <v>fiction</v>
      </c>
      <c r="S3662" s="12">
        <f t="shared" si="230"/>
        <v>41444.64261574074</v>
      </c>
      <c r="T3662" s="12">
        <f t="shared" si="231"/>
        <v>41486.821527777778</v>
      </c>
    </row>
    <row r="3663" spans="1:20" ht="48" x14ac:dyDescent="0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>E3663/D3663</f>
        <v>6.666666666666667E-5</v>
      </c>
      <c r="P3663" s="7">
        <f>E3663/L3663</f>
        <v>1</v>
      </c>
      <c r="Q3663" t="str">
        <f t="shared" si="228"/>
        <v>theater</v>
      </c>
      <c r="R3663" t="str">
        <f t="shared" si="229"/>
        <v>plays</v>
      </c>
      <c r="S3663" s="12">
        <f t="shared" si="230"/>
        <v>42059.270023148143</v>
      </c>
      <c r="T3663" s="12">
        <f t="shared" si="231"/>
        <v>42119.190972222219</v>
      </c>
    </row>
    <row r="3664" spans="1:20" ht="48" x14ac:dyDescent="0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>E3664/D3664</f>
        <v>6.666666666666667E-5</v>
      </c>
      <c r="P3664" s="7">
        <f>E3664/L3664</f>
        <v>2</v>
      </c>
      <c r="Q3664" t="str">
        <f t="shared" si="228"/>
        <v>theater</v>
      </c>
      <c r="R3664" t="str">
        <f t="shared" si="229"/>
        <v>plays</v>
      </c>
      <c r="S3664" s="12">
        <f t="shared" si="230"/>
        <v>42391.772997685184</v>
      </c>
      <c r="T3664" s="12">
        <f t="shared" si="231"/>
        <v>42416.772997685184</v>
      </c>
    </row>
    <row r="3665" spans="1:20" ht="16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>E3665/D3665</f>
        <v>6.0606060606060605E-5</v>
      </c>
      <c r="P3665" s="7">
        <f>E3665/L3665</f>
        <v>1</v>
      </c>
      <c r="Q3665" t="str">
        <f t="shared" si="228"/>
        <v>music</v>
      </c>
      <c r="R3665" t="str">
        <f t="shared" si="229"/>
        <v>faith</v>
      </c>
      <c r="S3665" s="12">
        <f t="shared" si="230"/>
        <v>42063.869791666672</v>
      </c>
      <c r="T3665" s="12">
        <f t="shared" si="231"/>
        <v>42093.828125</v>
      </c>
    </row>
    <row r="3666" spans="1:20" ht="64" x14ac:dyDescent="0.2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>E3666/D3666</f>
        <v>6.0000000000000002E-5</v>
      </c>
      <c r="P3666" s="7">
        <f>E3666/L3666</f>
        <v>20.25</v>
      </c>
      <c r="Q3666" t="str">
        <f t="shared" si="228"/>
        <v>film &amp; video</v>
      </c>
      <c r="R3666" t="str">
        <f t="shared" si="229"/>
        <v>science fiction</v>
      </c>
      <c r="S3666" s="12">
        <f t="shared" si="230"/>
        <v>42168.559432870374</v>
      </c>
      <c r="T3666" s="12">
        <f t="shared" si="231"/>
        <v>42208.559432870374</v>
      </c>
    </row>
    <row r="3667" spans="1:20" ht="48" x14ac:dyDescent="0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>E3667/D3667</f>
        <v>6.0000000000000002E-5</v>
      </c>
      <c r="P3667" s="7">
        <f>E3667/L3667</f>
        <v>3</v>
      </c>
      <c r="Q3667" t="str">
        <f t="shared" si="228"/>
        <v>theater</v>
      </c>
      <c r="R3667" t="str">
        <f t="shared" si="229"/>
        <v>plays</v>
      </c>
      <c r="S3667" s="12">
        <f t="shared" si="230"/>
        <v>42107.864722222221</v>
      </c>
      <c r="T3667" s="12">
        <f t="shared" si="231"/>
        <v>42137.864722222221</v>
      </c>
    </row>
    <row r="3668" spans="1:20" ht="32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>E3668/D3668</f>
        <v>5.8823529411764708E-5</v>
      </c>
      <c r="P3668" s="7">
        <f>E3668/L3668</f>
        <v>50</v>
      </c>
      <c r="Q3668" t="str">
        <f t="shared" si="228"/>
        <v>technology</v>
      </c>
      <c r="R3668" t="str">
        <f t="shared" si="229"/>
        <v>web</v>
      </c>
      <c r="S3668" s="12">
        <f t="shared" si="230"/>
        <v>42215.662314814821</v>
      </c>
      <c r="T3668" s="12">
        <f t="shared" si="231"/>
        <v>42245.662314814821</v>
      </c>
    </row>
    <row r="3669" spans="1:20" ht="64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>E3669/D3669</f>
        <v>5.7142857142857142E-5</v>
      </c>
      <c r="P3669" s="7">
        <f>E3669/L3669</f>
        <v>10</v>
      </c>
      <c r="Q3669" t="str">
        <f t="shared" si="228"/>
        <v>food</v>
      </c>
      <c r="R3669" t="str">
        <f t="shared" si="229"/>
        <v>food trucks</v>
      </c>
      <c r="S3669" s="12">
        <f t="shared" si="230"/>
        <v>42746.019652777773</v>
      </c>
      <c r="T3669" s="12">
        <f t="shared" si="231"/>
        <v>42800.541666666672</v>
      </c>
    </row>
    <row r="3670" spans="1:20" ht="48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>E3670/D3670</f>
        <v>5.5555555555555558E-5</v>
      </c>
      <c r="P3670" s="7">
        <f>E3670/L3670</f>
        <v>1</v>
      </c>
      <c r="Q3670" t="str">
        <f t="shared" si="228"/>
        <v>technology</v>
      </c>
      <c r="R3670" t="str">
        <f t="shared" si="229"/>
        <v>web</v>
      </c>
      <c r="S3670" s="12">
        <f t="shared" si="230"/>
        <v>42411.942997685182</v>
      </c>
      <c r="T3670" s="12">
        <f t="shared" si="231"/>
        <v>42441.942997685182</v>
      </c>
    </row>
    <row r="3671" spans="1:20" ht="48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>E3671/D3671</f>
        <v>5.0000000000000002E-5</v>
      </c>
      <c r="P3671" s="7">
        <f>E3671/L3671</f>
        <v>1</v>
      </c>
      <c r="Q3671" t="str">
        <f t="shared" si="228"/>
        <v>theater</v>
      </c>
      <c r="R3671" t="str">
        <f t="shared" si="229"/>
        <v>spaces</v>
      </c>
      <c r="S3671" s="12">
        <f t="shared" si="230"/>
        <v>41953.95821759259</v>
      </c>
      <c r="T3671" s="12">
        <f t="shared" si="231"/>
        <v>42013.95821759259</v>
      </c>
    </row>
    <row r="3672" spans="1:20" ht="48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>E3672/D3672</f>
        <v>4.8000000000000001E-5</v>
      </c>
      <c r="P3672" s="7">
        <f>E3672/L3672</f>
        <v>2.6666666666666665</v>
      </c>
      <c r="Q3672" t="str">
        <f t="shared" si="228"/>
        <v>theater</v>
      </c>
      <c r="R3672" t="str">
        <f t="shared" si="229"/>
        <v>spaces</v>
      </c>
      <c r="S3672" s="12">
        <f t="shared" si="230"/>
        <v>42097.649224537032</v>
      </c>
      <c r="T3672" s="12">
        <f t="shared" si="231"/>
        <v>42157.649224537032</v>
      </c>
    </row>
    <row r="3673" spans="1:20" ht="48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>E3673/D3673</f>
        <v>4.4444444444444447E-5</v>
      </c>
      <c r="P3673" s="7">
        <f>E3673/L3673</f>
        <v>1</v>
      </c>
      <c r="Q3673" t="str">
        <f t="shared" si="228"/>
        <v>theater</v>
      </c>
      <c r="R3673" t="str">
        <f t="shared" si="229"/>
        <v>musical</v>
      </c>
      <c r="S3673" s="12">
        <f t="shared" si="230"/>
        <v>42689.029583333337</v>
      </c>
      <c r="T3673" s="12">
        <f t="shared" si="231"/>
        <v>42749.029583333337</v>
      </c>
    </row>
    <row r="3674" spans="1:20" ht="48" x14ac:dyDescent="0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>E3674/D3674</f>
        <v>4.0000000000000003E-5</v>
      </c>
      <c r="P3674" s="7">
        <f>E3674/L3674</f>
        <v>2</v>
      </c>
      <c r="Q3674" t="str">
        <f t="shared" si="228"/>
        <v>technology</v>
      </c>
      <c r="R3674" t="str">
        <f t="shared" si="229"/>
        <v>wearables</v>
      </c>
      <c r="S3674" s="12">
        <f t="shared" si="230"/>
        <v>41838.832152777781</v>
      </c>
      <c r="T3674" s="12">
        <f t="shared" si="231"/>
        <v>41868.832152777781</v>
      </c>
    </row>
    <row r="3675" spans="1:20" ht="48" x14ac:dyDescent="0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>E3675/D3675</f>
        <v>4.0000000000000003E-5</v>
      </c>
      <c r="P3675" s="7">
        <f>E3675/L3675</f>
        <v>1</v>
      </c>
      <c r="Q3675" t="str">
        <f t="shared" si="228"/>
        <v>games</v>
      </c>
      <c r="R3675" t="str">
        <f t="shared" si="229"/>
        <v>mobile games</v>
      </c>
      <c r="S3675" s="12">
        <f t="shared" si="230"/>
        <v>41958.285046296296</v>
      </c>
      <c r="T3675" s="12">
        <f t="shared" si="231"/>
        <v>41972.189583333333</v>
      </c>
    </row>
    <row r="3676" spans="1:20" ht="32" x14ac:dyDescent="0.2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>E3676/D3676</f>
        <v>4.0000000000000003E-5</v>
      </c>
      <c r="P3676" s="7">
        <f>E3676/L3676</f>
        <v>1</v>
      </c>
      <c r="Q3676" t="str">
        <f t="shared" si="228"/>
        <v>theater</v>
      </c>
      <c r="R3676" t="str">
        <f t="shared" si="229"/>
        <v>plays</v>
      </c>
      <c r="S3676" s="12">
        <f t="shared" si="230"/>
        <v>42017.907337962963</v>
      </c>
      <c r="T3676" s="12">
        <f t="shared" si="231"/>
        <v>42077.865671296298</v>
      </c>
    </row>
    <row r="3677" spans="1:20" ht="48" x14ac:dyDescent="0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>E3677/D3677</f>
        <v>4.0000000000000003E-5</v>
      </c>
      <c r="P3677" s="7">
        <f>E3677/L3677</f>
        <v>1</v>
      </c>
      <c r="Q3677" t="str">
        <f t="shared" si="228"/>
        <v>theater</v>
      </c>
      <c r="R3677" t="str">
        <f t="shared" si="229"/>
        <v>spaces</v>
      </c>
      <c r="S3677" s="12">
        <f t="shared" si="230"/>
        <v>42034.960127314815</v>
      </c>
      <c r="T3677" s="12">
        <f t="shared" si="231"/>
        <v>42064.960127314815</v>
      </c>
    </row>
    <row r="3678" spans="1:20" ht="48" x14ac:dyDescent="0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>E3678/D3678</f>
        <v>4.0000000000000003E-5</v>
      </c>
      <c r="P3678" s="7">
        <f>E3678/L3678</f>
        <v>1</v>
      </c>
      <c r="Q3678" t="str">
        <f t="shared" si="228"/>
        <v>theater</v>
      </c>
      <c r="R3678" t="str">
        <f t="shared" si="229"/>
        <v>musical</v>
      </c>
      <c r="S3678" s="12">
        <f t="shared" si="230"/>
        <v>42590.677152777775</v>
      </c>
      <c r="T3678" s="12">
        <f t="shared" si="231"/>
        <v>42650.632638888885</v>
      </c>
    </row>
    <row r="3679" spans="1:20" ht="48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>E3679/D3679</f>
        <v>3.6363636363636364E-5</v>
      </c>
      <c r="P3679" s="7">
        <f>E3679/L3679</f>
        <v>2</v>
      </c>
      <c r="Q3679" t="str">
        <f t="shared" si="228"/>
        <v>games</v>
      </c>
      <c r="R3679" t="str">
        <f t="shared" si="229"/>
        <v>mobile games</v>
      </c>
      <c r="S3679" s="12">
        <f t="shared" si="230"/>
        <v>42645.367442129631</v>
      </c>
      <c r="T3679" s="12">
        <f t="shared" si="231"/>
        <v>42680.409108796302</v>
      </c>
    </row>
    <row r="3680" spans="1:20" ht="48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>E3680/D3680</f>
        <v>3.3333333333333335E-5</v>
      </c>
      <c r="P3680" s="7">
        <f>E3680/L3680</f>
        <v>1</v>
      </c>
      <c r="Q3680" t="str">
        <f t="shared" si="228"/>
        <v>film &amp; video</v>
      </c>
      <c r="R3680" t="str">
        <f t="shared" si="229"/>
        <v>animation</v>
      </c>
      <c r="S3680" s="12">
        <f t="shared" si="230"/>
        <v>42130.335358796292</v>
      </c>
      <c r="T3680" s="12">
        <f t="shared" si="231"/>
        <v>42145.335358796292</v>
      </c>
    </row>
    <row r="3681" spans="1:20" ht="48" x14ac:dyDescent="0.2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>E3681/D3681</f>
        <v>3.3333333333333335E-5</v>
      </c>
      <c r="P3681" s="7">
        <f>E3681/L3681</f>
        <v>1</v>
      </c>
      <c r="Q3681" t="str">
        <f t="shared" si="228"/>
        <v>food</v>
      </c>
      <c r="R3681" t="str">
        <f t="shared" si="229"/>
        <v>food trucks</v>
      </c>
      <c r="S3681" s="12">
        <f t="shared" si="230"/>
        <v>41878.140497685185</v>
      </c>
      <c r="T3681" s="12">
        <f t="shared" si="231"/>
        <v>41908.140497685185</v>
      </c>
    </row>
    <row r="3682" spans="1:20" ht="48" x14ac:dyDescent="0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>E3682/D3682</f>
        <v>3.3333333333333335E-5</v>
      </c>
      <c r="P3682" s="7">
        <f>E3682/L3682</f>
        <v>1</v>
      </c>
      <c r="Q3682" t="str">
        <f t="shared" si="228"/>
        <v>theater</v>
      </c>
      <c r="R3682" t="str">
        <f t="shared" si="229"/>
        <v>plays</v>
      </c>
      <c r="S3682" s="12">
        <f t="shared" si="230"/>
        <v>42107.841284722221</v>
      </c>
      <c r="T3682" s="12">
        <f t="shared" si="231"/>
        <v>42167.841284722221</v>
      </c>
    </row>
    <row r="3683" spans="1:20" ht="32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>E3683/D3683</f>
        <v>3.2499999999999997E-5</v>
      </c>
      <c r="P3683" s="7">
        <f>E3683/L3683</f>
        <v>6.5</v>
      </c>
      <c r="Q3683" t="str">
        <f t="shared" si="228"/>
        <v>theater</v>
      </c>
      <c r="R3683" t="str">
        <f t="shared" si="229"/>
        <v>spaces</v>
      </c>
      <c r="S3683" s="12">
        <f t="shared" si="230"/>
        <v>41977.780104166668</v>
      </c>
      <c r="T3683" s="12">
        <f t="shared" si="231"/>
        <v>42037.780104166668</v>
      </c>
    </row>
    <row r="3684" spans="1:20" ht="32" x14ac:dyDescent="0.2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>E3684/D3684</f>
        <v>2.8571428571428571E-5</v>
      </c>
      <c r="P3684" s="7">
        <f>E3684/L3684</f>
        <v>1</v>
      </c>
      <c r="Q3684" t="str">
        <f t="shared" si="228"/>
        <v>food</v>
      </c>
      <c r="R3684" t="str">
        <f t="shared" si="229"/>
        <v>food trucks</v>
      </c>
      <c r="S3684" s="12">
        <f t="shared" si="230"/>
        <v>42045.784155092595</v>
      </c>
      <c r="T3684" s="12">
        <f t="shared" si="231"/>
        <v>42075.742488425924</v>
      </c>
    </row>
    <row r="3685" spans="1:20" ht="48" x14ac:dyDescent="0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>E3685/D3685</f>
        <v>2.8571428571428571E-5</v>
      </c>
      <c r="P3685" s="7">
        <f>E3685/L3685</f>
        <v>1</v>
      </c>
      <c r="Q3685" t="str">
        <f t="shared" si="228"/>
        <v>food</v>
      </c>
      <c r="R3685" t="str">
        <f t="shared" si="229"/>
        <v>food trucks</v>
      </c>
      <c r="S3685" s="12">
        <f t="shared" si="230"/>
        <v>42551.961689814809</v>
      </c>
      <c r="T3685" s="12">
        <f t="shared" si="231"/>
        <v>42581.961689814809</v>
      </c>
    </row>
    <row r="3686" spans="1:20" ht="48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>E3686/D3686</f>
        <v>2.7272727272727273E-5</v>
      </c>
      <c r="P3686" s="7">
        <f>E3686/L3686</f>
        <v>1</v>
      </c>
      <c r="Q3686" t="str">
        <f t="shared" si="228"/>
        <v>film &amp; video</v>
      </c>
      <c r="R3686" t="str">
        <f t="shared" si="229"/>
        <v>animation</v>
      </c>
      <c r="S3686" s="12">
        <f t="shared" si="230"/>
        <v>41500.747453703705</v>
      </c>
      <c r="T3686" s="12">
        <f t="shared" si="231"/>
        <v>41530.747453703705</v>
      </c>
    </row>
    <row r="3687" spans="1:20" ht="48" x14ac:dyDescent="0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>E3687/D3687</f>
        <v>2.0000000000000002E-5</v>
      </c>
      <c r="P3687" s="7">
        <f>E3687/L3687</f>
        <v>10</v>
      </c>
      <c r="Q3687" t="str">
        <f t="shared" si="228"/>
        <v>film &amp; video</v>
      </c>
      <c r="R3687" t="str">
        <f t="shared" si="229"/>
        <v>science fiction</v>
      </c>
      <c r="S3687" s="12">
        <f t="shared" si="230"/>
        <v>42514.434548611112</v>
      </c>
      <c r="T3687" s="12">
        <f t="shared" si="231"/>
        <v>42554.434548611112</v>
      </c>
    </row>
    <row r="3688" spans="1:20" ht="48" x14ac:dyDescent="0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>E3688/D3688</f>
        <v>2.0000000000000002E-5</v>
      </c>
      <c r="P3688" s="7">
        <f>E3688/L3688</f>
        <v>1</v>
      </c>
      <c r="Q3688" t="str">
        <f t="shared" si="228"/>
        <v>film &amp; video</v>
      </c>
      <c r="R3688" t="str">
        <f t="shared" si="229"/>
        <v>drama</v>
      </c>
      <c r="S3688" s="12">
        <f t="shared" si="230"/>
        <v>42534.180717592593</v>
      </c>
      <c r="T3688" s="12">
        <f t="shared" si="231"/>
        <v>42594.180717592593</v>
      </c>
    </row>
    <row r="3689" spans="1:20" ht="32" x14ac:dyDescent="0.2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>E3689/D3689</f>
        <v>2.0000000000000002E-5</v>
      </c>
      <c r="P3689" s="7">
        <f>E3689/L3689</f>
        <v>1</v>
      </c>
      <c r="Q3689" t="str">
        <f t="shared" si="228"/>
        <v>food</v>
      </c>
      <c r="R3689" t="str">
        <f t="shared" si="229"/>
        <v>food trucks</v>
      </c>
      <c r="S3689" s="12">
        <f t="shared" si="230"/>
        <v>42412.318668981476</v>
      </c>
      <c r="T3689" s="12">
        <f t="shared" si="231"/>
        <v>42452.277002314819</v>
      </c>
    </row>
    <row r="3690" spans="1:20" ht="32" x14ac:dyDescent="0.2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>E3690/D3690</f>
        <v>2.0000000000000002E-5</v>
      </c>
      <c r="P3690" s="7">
        <f>E3690/L3690</f>
        <v>1</v>
      </c>
      <c r="Q3690" t="str">
        <f t="shared" si="228"/>
        <v>food</v>
      </c>
      <c r="R3690" t="str">
        <f t="shared" si="229"/>
        <v>food trucks</v>
      </c>
      <c r="S3690" s="12">
        <f t="shared" si="230"/>
        <v>42489.099687499998</v>
      </c>
      <c r="T3690" s="12">
        <f t="shared" si="231"/>
        <v>42549.099687499998</v>
      </c>
    </row>
    <row r="3691" spans="1:20" ht="48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>E3691/D3691</f>
        <v>2.0000000000000002E-5</v>
      </c>
      <c r="P3691" s="7">
        <f>E3691/L3691</f>
        <v>1</v>
      </c>
      <c r="Q3691" t="str">
        <f t="shared" si="228"/>
        <v>theater</v>
      </c>
      <c r="R3691" t="str">
        <f t="shared" si="229"/>
        <v>musical</v>
      </c>
      <c r="S3691" s="12">
        <f t="shared" si="230"/>
        <v>42460.320613425924</v>
      </c>
      <c r="T3691" s="12">
        <f t="shared" si="231"/>
        <v>42490.231944444444</v>
      </c>
    </row>
    <row r="3692" spans="1:20" ht="48" x14ac:dyDescent="0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>E3692/D3692</f>
        <v>2.0000000000000002E-5</v>
      </c>
      <c r="P3692" s="7">
        <f>E3692/L3692</f>
        <v>1.5</v>
      </c>
      <c r="Q3692" t="str">
        <f t="shared" si="228"/>
        <v>theater</v>
      </c>
      <c r="R3692" t="str">
        <f t="shared" si="229"/>
        <v>musical</v>
      </c>
      <c r="S3692" s="12">
        <f t="shared" si="230"/>
        <v>41849.887037037035</v>
      </c>
      <c r="T3692" s="12">
        <f t="shared" si="231"/>
        <v>41909.887037037035</v>
      </c>
    </row>
    <row r="3693" spans="1:20" ht="48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>E3693/D3693</f>
        <v>1.7E-5</v>
      </c>
      <c r="P3693" s="7">
        <f>E3693/L3693</f>
        <v>5.666666666666667</v>
      </c>
      <c r="Q3693" t="str">
        <f t="shared" si="228"/>
        <v>film &amp; video</v>
      </c>
      <c r="R3693" t="str">
        <f t="shared" si="229"/>
        <v>drama</v>
      </c>
      <c r="S3693" s="12">
        <f t="shared" si="230"/>
        <v>41899.792037037041</v>
      </c>
      <c r="T3693" s="12">
        <f t="shared" si="231"/>
        <v>41929.792037037041</v>
      </c>
    </row>
    <row r="3694" spans="1:20" ht="32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>E3694/D3694</f>
        <v>1.6666666666666667E-5</v>
      </c>
      <c r="P3694" s="7">
        <f>E3694/L3694</f>
        <v>1</v>
      </c>
      <c r="Q3694" t="str">
        <f t="shared" si="228"/>
        <v>film &amp; video</v>
      </c>
      <c r="R3694" t="str">
        <f t="shared" si="229"/>
        <v>animation</v>
      </c>
      <c r="S3694" s="12">
        <f t="shared" si="230"/>
        <v>41620.93141203704</v>
      </c>
      <c r="T3694" s="12">
        <f t="shared" si="231"/>
        <v>41680.93141203704</v>
      </c>
    </row>
    <row r="3695" spans="1:20" ht="48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>E3695/D3695</f>
        <v>1.3333333333333333E-5</v>
      </c>
      <c r="P3695" s="7">
        <f>E3695/L3695</f>
        <v>1</v>
      </c>
      <c r="Q3695" t="str">
        <f t="shared" si="228"/>
        <v>technology</v>
      </c>
      <c r="R3695" t="str">
        <f t="shared" si="229"/>
        <v>wearables</v>
      </c>
      <c r="S3695" s="12">
        <f t="shared" si="230"/>
        <v>42393.961909722217</v>
      </c>
      <c r="T3695" s="12">
        <f t="shared" si="231"/>
        <v>42428.961909722217</v>
      </c>
    </row>
    <row r="3696" spans="1:20" ht="48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>E3696/D3696</f>
        <v>1.2500000000000001E-5</v>
      </c>
      <c r="P3696" s="7">
        <f>E3696/L3696</f>
        <v>1</v>
      </c>
      <c r="Q3696" t="str">
        <f t="shared" si="228"/>
        <v>technology</v>
      </c>
      <c r="R3696" t="str">
        <f t="shared" si="229"/>
        <v>web</v>
      </c>
      <c r="S3696" s="12">
        <f t="shared" si="230"/>
        <v>42031.471666666665</v>
      </c>
      <c r="T3696" s="12">
        <f t="shared" si="231"/>
        <v>42091.43</v>
      </c>
    </row>
    <row r="3697" spans="1:20" ht="48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>E3697/D3697</f>
        <v>1.2500000000000001E-5</v>
      </c>
      <c r="P3697" s="7">
        <f>E3697/L3697</f>
        <v>1</v>
      </c>
      <c r="Q3697" t="str">
        <f t="shared" si="228"/>
        <v>food</v>
      </c>
      <c r="R3697" t="str">
        <f t="shared" si="229"/>
        <v>food trucks</v>
      </c>
      <c r="S3697" s="12">
        <f t="shared" si="230"/>
        <v>41828.967916666668</v>
      </c>
      <c r="T3697" s="12">
        <f t="shared" si="231"/>
        <v>41858.967916666668</v>
      </c>
    </row>
    <row r="3698" spans="1:20" ht="32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>E3698/D3698</f>
        <v>1.1111111111111112E-5</v>
      </c>
      <c r="P3698" s="7">
        <f>E3698/L3698</f>
        <v>1</v>
      </c>
      <c r="Q3698" t="str">
        <f t="shared" si="228"/>
        <v>food</v>
      </c>
      <c r="R3698" t="str">
        <f t="shared" si="229"/>
        <v>food trucks</v>
      </c>
      <c r="S3698" s="12">
        <f t="shared" si="230"/>
        <v>42642.988819444443</v>
      </c>
      <c r="T3698" s="12">
        <f t="shared" si="231"/>
        <v>42672.988819444443</v>
      </c>
    </row>
    <row r="3699" spans="1:20" ht="48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>E3699/D3699</f>
        <v>1.0000000000000001E-5</v>
      </c>
      <c r="P3699" s="7">
        <f>E3699/L3699</f>
        <v>1</v>
      </c>
      <c r="Q3699" t="str">
        <f t="shared" si="228"/>
        <v>publishing</v>
      </c>
      <c r="R3699" t="str">
        <f t="shared" si="229"/>
        <v>translations</v>
      </c>
      <c r="S3699" s="12">
        <f t="shared" si="230"/>
        <v>42390.171261574069</v>
      </c>
      <c r="T3699" s="12">
        <f t="shared" si="231"/>
        <v>42420.171261574069</v>
      </c>
    </row>
    <row r="3700" spans="1:20" ht="32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>E3700/D3700</f>
        <v>5.7142857142857145E-6</v>
      </c>
      <c r="P3700" s="7">
        <f>E3700/L3700</f>
        <v>1</v>
      </c>
      <c r="Q3700" t="str">
        <f t="shared" si="228"/>
        <v>technology</v>
      </c>
      <c r="R3700" t="str">
        <f t="shared" si="229"/>
        <v>wearables</v>
      </c>
      <c r="S3700" s="12">
        <f t="shared" si="230"/>
        <v>41815.927106481482</v>
      </c>
      <c r="T3700" s="12">
        <f t="shared" si="231"/>
        <v>41845.927106481482</v>
      </c>
    </row>
    <row r="3701" spans="1:20" ht="48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>E3701/D3701</f>
        <v>5.0000000000000004E-6</v>
      </c>
      <c r="P3701" s="7">
        <f>E3701/L3701</f>
        <v>1</v>
      </c>
      <c r="Q3701" t="str">
        <f t="shared" si="228"/>
        <v>theater</v>
      </c>
      <c r="R3701" t="str">
        <f t="shared" si="229"/>
        <v>plays</v>
      </c>
      <c r="S3701" s="12">
        <f t="shared" si="230"/>
        <v>42433.825717592597</v>
      </c>
      <c r="T3701" s="12">
        <f t="shared" si="231"/>
        <v>42493.784050925926</v>
      </c>
    </row>
    <row r="3702" spans="1:20" ht="48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>E3702/D3702</f>
        <v>3.9999999999999998E-6</v>
      </c>
      <c r="P3702" s="7">
        <f>E3702/L3702</f>
        <v>1</v>
      </c>
      <c r="Q3702" t="str">
        <f t="shared" si="228"/>
        <v>technology</v>
      </c>
      <c r="R3702" t="str">
        <f t="shared" si="229"/>
        <v>web</v>
      </c>
      <c r="S3702" s="12">
        <f t="shared" si="230"/>
        <v>42433.737453703703</v>
      </c>
      <c r="T3702" s="12">
        <f t="shared" si="231"/>
        <v>42493.695787037039</v>
      </c>
    </row>
    <row r="3703" spans="1:20" ht="48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>E3703/D3703</f>
        <v>1.9999999999999999E-6</v>
      </c>
      <c r="P3703" s="7">
        <f>E3703/L3703</f>
        <v>1</v>
      </c>
      <c r="Q3703" t="str">
        <f t="shared" si="228"/>
        <v>theater</v>
      </c>
      <c r="R3703" t="str">
        <f t="shared" si="229"/>
        <v>musical</v>
      </c>
      <c r="S3703" s="12">
        <f t="shared" si="230"/>
        <v>42437.094490740739</v>
      </c>
      <c r="T3703" s="12">
        <f t="shared" si="231"/>
        <v>42495.708333333328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>E3704/D3704</f>
        <v>9.9999999999999995E-7</v>
      </c>
      <c r="P3704" s="7">
        <f>E3704/L3704</f>
        <v>1</v>
      </c>
      <c r="Q3704" t="str">
        <f t="shared" si="228"/>
        <v>technology</v>
      </c>
      <c r="R3704" t="str">
        <f t="shared" si="229"/>
        <v>web</v>
      </c>
      <c r="S3704" s="12">
        <f t="shared" si="230"/>
        <v>41865.583275462966</v>
      </c>
      <c r="T3704" s="12">
        <f t="shared" si="231"/>
        <v>41925.583275462966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>E3705/D3705</f>
        <v>3.9999999999999998E-7</v>
      </c>
      <c r="P3705" s="7">
        <f>E3705/L3705</f>
        <v>1</v>
      </c>
      <c r="Q3705" t="str">
        <f t="shared" si="228"/>
        <v>technology</v>
      </c>
      <c r="R3705" t="str">
        <f t="shared" si="229"/>
        <v>web</v>
      </c>
      <c r="S3705" s="12">
        <f t="shared" si="230"/>
        <v>41908.650347222225</v>
      </c>
      <c r="T3705" s="12">
        <f t="shared" si="231"/>
        <v>41968.692013888889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>E3706/D3706</f>
        <v>0</v>
      </c>
      <c r="P3706" s="7" t="e">
        <f>E3706/L3706</f>
        <v>#DIV/0!</v>
      </c>
      <c r="Q3706" t="str">
        <f t="shared" si="228"/>
        <v>film &amp; video</v>
      </c>
      <c r="R3706" t="str">
        <f t="shared" si="229"/>
        <v>science fiction</v>
      </c>
      <c r="S3706" s="12">
        <f t="shared" si="230"/>
        <v>42593.431793981479</v>
      </c>
      <c r="T3706" s="12">
        <f t="shared" si="231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>E3707/D3707</f>
        <v>0</v>
      </c>
      <c r="P3707" s="7" t="e">
        <f>E3707/L3707</f>
        <v>#DIV/0!</v>
      </c>
      <c r="Q3707" t="str">
        <f t="shared" si="228"/>
        <v>film &amp; video</v>
      </c>
      <c r="R3707" t="str">
        <f t="shared" si="229"/>
        <v>science fiction</v>
      </c>
      <c r="S3707" s="12">
        <f t="shared" si="230"/>
        <v>42114.928726851853</v>
      </c>
      <c r="T3707" s="12">
        <f t="shared" si="231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>E3708/D3708</f>
        <v>0</v>
      </c>
      <c r="P3708" s="7" t="e">
        <f>E3708/L3708</f>
        <v>#DIV/0!</v>
      </c>
      <c r="Q3708" t="str">
        <f t="shared" si="228"/>
        <v>film &amp; video</v>
      </c>
      <c r="R3708" t="str">
        <f t="shared" si="229"/>
        <v>science fiction</v>
      </c>
      <c r="S3708" s="12">
        <f t="shared" si="230"/>
        <v>41882.937303240738</v>
      </c>
      <c r="T3708" s="12">
        <f t="shared" si="231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>E3709/D3709</f>
        <v>0</v>
      </c>
      <c r="P3709" s="7" t="e">
        <f>E3709/L3709</f>
        <v>#DIV/0!</v>
      </c>
      <c r="Q3709" t="str">
        <f t="shared" si="228"/>
        <v>film &amp; video</v>
      </c>
      <c r="R3709" t="str">
        <f t="shared" si="229"/>
        <v>science fiction</v>
      </c>
      <c r="S3709" s="12">
        <f t="shared" si="230"/>
        <v>41778.915416666663</v>
      </c>
      <c r="T3709" s="12">
        <f t="shared" si="231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>E3710/D3710</f>
        <v>0</v>
      </c>
      <c r="P3710" s="7" t="e">
        <f>E3710/L3710</f>
        <v>#DIV/0!</v>
      </c>
      <c r="Q3710" t="str">
        <f t="shared" si="228"/>
        <v>film &amp; video</v>
      </c>
      <c r="R3710" t="str">
        <f t="shared" si="229"/>
        <v>science fiction</v>
      </c>
      <c r="S3710" s="12">
        <f t="shared" si="230"/>
        <v>42541.837511574078</v>
      </c>
      <c r="T3710" s="12">
        <f t="shared" si="231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>E3711/D3711</f>
        <v>0</v>
      </c>
      <c r="P3711" s="7" t="e">
        <f>E3711/L3711</f>
        <v>#DIV/0!</v>
      </c>
      <c r="Q3711" t="str">
        <f t="shared" si="228"/>
        <v>film &amp; video</v>
      </c>
      <c r="R3711" t="str">
        <f t="shared" si="229"/>
        <v>science fiction</v>
      </c>
      <c r="S3711" s="12">
        <f t="shared" si="230"/>
        <v>42491.80768518518</v>
      </c>
      <c r="T3711" s="12">
        <f t="shared" si="231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>E3712/D3712</f>
        <v>0</v>
      </c>
      <c r="P3712" s="7" t="e">
        <f>E3712/L3712</f>
        <v>#DIV/0!</v>
      </c>
      <c r="Q3712" t="str">
        <f t="shared" si="228"/>
        <v>film &amp; video</v>
      </c>
      <c r="R3712" t="str">
        <f t="shared" si="229"/>
        <v>science fiction</v>
      </c>
      <c r="S3712" s="12">
        <f t="shared" si="230"/>
        <v>42221.909930555557</v>
      </c>
      <c r="T3712" s="12">
        <f t="shared" si="231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>E3713/D3713</f>
        <v>0</v>
      </c>
      <c r="P3713" s="7" t="e">
        <f>E3713/L3713</f>
        <v>#DIV/0!</v>
      </c>
      <c r="Q3713" t="str">
        <f t="shared" si="228"/>
        <v>film &amp; video</v>
      </c>
      <c r="R3713" t="str">
        <f t="shared" si="229"/>
        <v>science fiction</v>
      </c>
      <c r="S3713" s="12">
        <f t="shared" si="230"/>
        <v>42096.410115740742</v>
      </c>
      <c r="T3713" s="12">
        <f t="shared" si="231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>E3714/D3714</f>
        <v>0</v>
      </c>
      <c r="P3714" s="7" t="e">
        <f>E3714/L3714</f>
        <v>#DIV/0!</v>
      </c>
      <c r="Q3714" t="str">
        <f t="shared" si="228"/>
        <v>film &amp; video</v>
      </c>
      <c r="R3714" t="str">
        <f t="shared" si="229"/>
        <v>science fiction</v>
      </c>
      <c r="S3714" s="12">
        <f t="shared" si="230"/>
        <v>42239.573993055557</v>
      </c>
      <c r="T3714" s="12">
        <f t="shared" si="231"/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>E3715/D3715</f>
        <v>0</v>
      </c>
      <c r="P3715" s="7" t="e">
        <f>E3715/L3715</f>
        <v>#DIV/0!</v>
      </c>
      <c r="Q3715" t="str">
        <f t="shared" ref="Q3715:Q3778" si="232">LEFT(N3715, SEARCH("/",N3715)-1)</f>
        <v>film &amp; video</v>
      </c>
      <c r="R3715" t="str">
        <f t="shared" ref="R3715:R3778" si="233">RIGHT(N3715,LEN(N3715)-SEARCH("/",N3715,1))</f>
        <v>science fiction</v>
      </c>
      <c r="S3715" s="12">
        <f t="shared" ref="S3715:S3778" si="234">(((J3715/60)/60)/24)+DATE(1970,1,1)</f>
        <v>42053.198287037041</v>
      </c>
      <c r="T3715" s="12">
        <f t="shared" ref="T3715:T3778" si="235"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>E3716/D3716</f>
        <v>0</v>
      </c>
      <c r="P3716" s="7" t="e">
        <f>E3716/L3716</f>
        <v>#DIV/0!</v>
      </c>
      <c r="Q3716" t="str">
        <f t="shared" si="232"/>
        <v>film &amp; video</v>
      </c>
      <c r="R3716" t="str">
        <f t="shared" si="233"/>
        <v>science fiction</v>
      </c>
      <c r="S3716" s="12">
        <f t="shared" si="234"/>
        <v>42559.064143518524</v>
      </c>
      <c r="T3716" s="12">
        <f t="shared" si="235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>E3717/D3717</f>
        <v>0</v>
      </c>
      <c r="P3717" s="7" t="e">
        <f>E3717/L3717</f>
        <v>#DIV/0!</v>
      </c>
      <c r="Q3717" t="str">
        <f t="shared" si="232"/>
        <v>film &amp; video</v>
      </c>
      <c r="R3717" t="str">
        <f t="shared" si="233"/>
        <v>science fiction</v>
      </c>
      <c r="S3717" s="12">
        <f t="shared" si="234"/>
        <v>41969.767824074079</v>
      </c>
      <c r="T3717" s="12">
        <f t="shared" si="235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>E3718/D3718</f>
        <v>0</v>
      </c>
      <c r="P3718" s="7" t="e">
        <f>E3718/L3718</f>
        <v>#DIV/0!</v>
      </c>
      <c r="Q3718" t="str">
        <f t="shared" si="232"/>
        <v>film &amp; video</v>
      </c>
      <c r="R3718" t="str">
        <f t="shared" si="233"/>
        <v>science fiction</v>
      </c>
      <c r="S3718" s="12">
        <f t="shared" si="234"/>
        <v>41904.07671296296</v>
      </c>
      <c r="T3718" s="12">
        <f t="shared" si="235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>E3719/D3719</f>
        <v>0</v>
      </c>
      <c r="P3719" s="7" t="e">
        <f>E3719/L3719</f>
        <v>#DIV/0!</v>
      </c>
      <c r="Q3719" t="str">
        <f t="shared" si="232"/>
        <v>film &amp; video</v>
      </c>
      <c r="R3719" t="str">
        <f t="shared" si="233"/>
        <v>drama</v>
      </c>
      <c r="S3719" s="12">
        <f t="shared" si="234"/>
        <v>42171.913090277783</v>
      </c>
      <c r="T3719" s="12">
        <f t="shared" si="235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>E3720/D3720</f>
        <v>0</v>
      </c>
      <c r="P3720" s="7" t="e">
        <f>E3720/L3720</f>
        <v>#DIV/0!</v>
      </c>
      <c r="Q3720" t="str">
        <f t="shared" si="232"/>
        <v>film &amp; video</v>
      </c>
      <c r="R3720" t="str">
        <f t="shared" si="233"/>
        <v>drama</v>
      </c>
      <c r="S3720" s="12">
        <f t="shared" si="234"/>
        <v>42243.961273148147</v>
      </c>
      <c r="T3720" s="12">
        <f t="shared" si="235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>E3721/D3721</f>
        <v>0</v>
      </c>
      <c r="P3721" s="7" t="e">
        <f>E3721/L3721</f>
        <v>#DIV/0!</v>
      </c>
      <c r="Q3721" t="str">
        <f t="shared" si="232"/>
        <v>film &amp; video</v>
      </c>
      <c r="R3721" t="str">
        <f t="shared" si="233"/>
        <v>drama</v>
      </c>
      <c r="S3721" s="12">
        <f t="shared" si="234"/>
        <v>42351.658842592587</v>
      </c>
      <c r="T3721" s="12">
        <f t="shared" si="235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>E3722/D3722</f>
        <v>0</v>
      </c>
      <c r="P3722" s="7" t="e">
        <f>E3722/L3722</f>
        <v>#DIV/0!</v>
      </c>
      <c r="Q3722" t="str">
        <f t="shared" si="232"/>
        <v>film &amp; video</v>
      </c>
      <c r="R3722" t="str">
        <f t="shared" si="233"/>
        <v>drama</v>
      </c>
      <c r="S3722" s="12">
        <f t="shared" si="234"/>
        <v>42047.394942129627</v>
      </c>
      <c r="T3722" s="12">
        <f t="shared" si="235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>E3723/D3723</f>
        <v>0</v>
      </c>
      <c r="P3723" s="7" t="e">
        <f>E3723/L3723</f>
        <v>#DIV/0!</v>
      </c>
      <c r="Q3723" t="str">
        <f t="shared" si="232"/>
        <v>film &amp; video</v>
      </c>
      <c r="R3723" t="str">
        <f t="shared" si="233"/>
        <v>drama</v>
      </c>
      <c r="S3723" s="12">
        <f t="shared" si="234"/>
        <v>42033.573009259257</v>
      </c>
      <c r="T3723" s="12">
        <f t="shared" si="235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>E3724/D3724</f>
        <v>0</v>
      </c>
      <c r="P3724" s="7" t="e">
        <f>E3724/L3724</f>
        <v>#DIV/0!</v>
      </c>
      <c r="Q3724" t="str">
        <f t="shared" si="232"/>
        <v>film &amp; video</v>
      </c>
      <c r="R3724" t="str">
        <f t="shared" si="233"/>
        <v>drama</v>
      </c>
      <c r="S3724" s="12">
        <f t="shared" si="234"/>
        <v>42072.758981481486</v>
      </c>
      <c r="T3724" s="12">
        <f t="shared" si="235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>E3725/D3725</f>
        <v>0</v>
      </c>
      <c r="P3725" s="7" t="e">
        <f>E3725/L3725</f>
        <v>#DIV/0!</v>
      </c>
      <c r="Q3725" t="str">
        <f t="shared" si="232"/>
        <v>film &amp; video</v>
      </c>
      <c r="R3725" t="str">
        <f t="shared" si="233"/>
        <v>drama</v>
      </c>
      <c r="S3725" s="12">
        <f t="shared" si="234"/>
        <v>42191.824062500003</v>
      </c>
      <c r="T3725" s="12">
        <f t="shared" si="235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>E3726/D3726</f>
        <v>0</v>
      </c>
      <c r="P3726" s="7" t="e">
        <f>E3726/L3726</f>
        <v>#DIV/0!</v>
      </c>
      <c r="Q3726" t="str">
        <f t="shared" si="232"/>
        <v>film &amp; video</v>
      </c>
      <c r="R3726" t="str">
        <f t="shared" si="233"/>
        <v>drama</v>
      </c>
      <c r="S3726" s="12">
        <f t="shared" si="234"/>
        <v>42304.955381944441</v>
      </c>
      <c r="T3726" s="12">
        <f t="shared" si="235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>E3727/D3727</f>
        <v>0</v>
      </c>
      <c r="P3727" s="7" t="e">
        <f>E3727/L3727</f>
        <v>#DIV/0!</v>
      </c>
      <c r="Q3727" t="str">
        <f t="shared" si="232"/>
        <v>film &amp; video</v>
      </c>
      <c r="R3727" t="str">
        <f t="shared" si="233"/>
        <v>drama</v>
      </c>
      <c r="S3727" s="12">
        <f t="shared" si="234"/>
        <v>42712.011944444443</v>
      </c>
      <c r="T3727" s="12">
        <f t="shared" si="235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>E3728/D3728</f>
        <v>0</v>
      </c>
      <c r="P3728" s="7" t="e">
        <f>E3728/L3728</f>
        <v>#DIV/0!</v>
      </c>
      <c r="Q3728" t="str">
        <f t="shared" si="232"/>
        <v>film &amp; video</v>
      </c>
      <c r="R3728" t="str">
        <f t="shared" si="233"/>
        <v>drama</v>
      </c>
      <c r="S3728" s="12">
        <f t="shared" si="234"/>
        <v>42767.812893518523</v>
      </c>
      <c r="T3728" s="12">
        <f t="shared" si="235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>E3729/D3729</f>
        <v>0</v>
      </c>
      <c r="P3729" s="7" t="e">
        <f>E3729/L3729</f>
        <v>#DIV/0!</v>
      </c>
      <c r="Q3729" t="str">
        <f t="shared" si="232"/>
        <v>film &amp; video</v>
      </c>
      <c r="R3729" t="str">
        <f t="shared" si="233"/>
        <v>drama</v>
      </c>
      <c r="S3729" s="12">
        <f t="shared" si="234"/>
        <v>41857.18304398148</v>
      </c>
      <c r="T3729" s="12">
        <f t="shared" si="235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>E3730/D3730</f>
        <v>0</v>
      </c>
      <c r="P3730" s="7" t="e">
        <f>E3730/L3730</f>
        <v>#DIV/0!</v>
      </c>
      <c r="Q3730" t="str">
        <f t="shared" si="232"/>
        <v>film &amp; video</v>
      </c>
      <c r="R3730" t="str">
        <f t="shared" si="233"/>
        <v>drama</v>
      </c>
      <c r="S3730" s="12">
        <f t="shared" si="234"/>
        <v>41911.934791666667</v>
      </c>
      <c r="T3730" s="12">
        <f t="shared" si="235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>E3731/D3731</f>
        <v>0</v>
      </c>
      <c r="P3731" s="7" t="e">
        <f>E3731/L3731</f>
        <v>#DIV/0!</v>
      </c>
      <c r="Q3731" t="str">
        <f t="shared" si="232"/>
        <v>film &amp; video</v>
      </c>
      <c r="R3731" t="str">
        <f t="shared" si="233"/>
        <v>drama</v>
      </c>
      <c r="S3731" s="12">
        <f t="shared" si="234"/>
        <v>42135.67050925926</v>
      </c>
      <c r="T3731" s="12">
        <f t="shared" si="235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>E3732/D3732</f>
        <v>0</v>
      </c>
      <c r="P3732" s="7" t="e">
        <f>E3732/L3732</f>
        <v>#DIV/0!</v>
      </c>
      <c r="Q3732" t="str">
        <f t="shared" si="232"/>
        <v>film &amp; video</v>
      </c>
      <c r="R3732" t="str">
        <f t="shared" si="233"/>
        <v>drama</v>
      </c>
      <c r="S3732" s="12">
        <f t="shared" si="234"/>
        <v>42584.123865740738</v>
      </c>
      <c r="T3732" s="12">
        <f t="shared" si="235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>E3733/D3733</f>
        <v>0</v>
      </c>
      <c r="P3733" s="7" t="e">
        <f>E3733/L3733</f>
        <v>#DIV/0!</v>
      </c>
      <c r="Q3733" t="str">
        <f t="shared" si="232"/>
        <v>film &amp; video</v>
      </c>
      <c r="R3733" t="str">
        <f t="shared" si="233"/>
        <v>drama</v>
      </c>
      <c r="S3733" s="12">
        <f t="shared" si="234"/>
        <v>42255.927824074075</v>
      </c>
      <c r="T3733" s="12">
        <f t="shared" si="235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>E3734/D3734</f>
        <v>0</v>
      </c>
      <c r="P3734" s="7" t="e">
        <f>E3734/L3734</f>
        <v>#DIV/0!</v>
      </c>
      <c r="Q3734" t="str">
        <f t="shared" si="232"/>
        <v>film &amp; video</v>
      </c>
      <c r="R3734" t="str">
        <f t="shared" si="233"/>
        <v>drama</v>
      </c>
      <c r="S3734" s="12">
        <f t="shared" si="234"/>
        <v>42567.004432870366</v>
      </c>
      <c r="T3734" s="12">
        <f t="shared" si="235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>E3735/D3735</f>
        <v>0</v>
      </c>
      <c r="P3735" s="7" t="e">
        <f>E3735/L3735</f>
        <v>#DIV/0!</v>
      </c>
      <c r="Q3735" t="str">
        <f t="shared" si="232"/>
        <v>film &amp; video</v>
      </c>
      <c r="R3735" t="str">
        <f t="shared" si="233"/>
        <v>drama</v>
      </c>
      <c r="S3735" s="12">
        <f t="shared" si="234"/>
        <v>41959.369988425926</v>
      </c>
      <c r="T3735" s="12">
        <f t="shared" si="235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>E3736/D3736</f>
        <v>0</v>
      </c>
      <c r="P3736" s="7" t="e">
        <f>E3736/L3736</f>
        <v>#DIV/0!</v>
      </c>
      <c r="Q3736" t="str">
        <f t="shared" si="232"/>
        <v>film &amp; video</v>
      </c>
      <c r="R3736" t="str">
        <f t="shared" si="233"/>
        <v>drama</v>
      </c>
      <c r="S3736" s="12">
        <f t="shared" si="234"/>
        <v>42165.922858796301</v>
      </c>
      <c r="T3736" s="12">
        <f t="shared" si="235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>E3737/D3737</f>
        <v>0</v>
      </c>
      <c r="P3737" s="7" t="e">
        <f>E3737/L3737</f>
        <v>#DIV/0!</v>
      </c>
      <c r="Q3737" t="str">
        <f t="shared" si="232"/>
        <v>film &amp; video</v>
      </c>
      <c r="R3737" t="str">
        <f t="shared" si="233"/>
        <v>drama</v>
      </c>
      <c r="S3737" s="12">
        <f t="shared" si="234"/>
        <v>42031.837546296301</v>
      </c>
      <c r="T3737" s="12">
        <f t="shared" si="235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>E3738/D3738</f>
        <v>0</v>
      </c>
      <c r="P3738" s="7" t="e">
        <f>E3738/L3738</f>
        <v>#DIV/0!</v>
      </c>
      <c r="Q3738" t="str">
        <f t="shared" si="232"/>
        <v>film &amp; video</v>
      </c>
      <c r="R3738" t="str">
        <f t="shared" si="233"/>
        <v>drama</v>
      </c>
      <c r="S3738" s="12">
        <f t="shared" si="234"/>
        <v>42482.048032407409</v>
      </c>
      <c r="T3738" s="12">
        <f t="shared" si="235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>E3739/D3739</f>
        <v>0</v>
      </c>
      <c r="P3739" s="7" t="e">
        <f>E3739/L3739</f>
        <v>#DIV/0!</v>
      </c>
      <c r="Q3739" t="str">
        <f t="shared" si="232"/>
        <v>film &amp; video</v>
      </c>
      <c r="R3739" t="str">
        <f t="shared" si="233"/>
        <v>drama</v>
      </c>
      <c r="S3739" s="12">
        <f t="shared" si="234"/>
        <v>42135.235254629632</v>
      </c>
      <c r="T3739" s="12">
        <f t="shared" si="235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>E3740/D3740</f>
        <v>0</v>
      </c>
      <c r="P3740" s="7" t="e">
        <f>E3740/L3740</f>
        <v>#DIV/0!</v>
      </c>
      <c r="Q3740" t="str">
        <f t="shared" si="232"/>
        <v>film &amp; video</v>
      </c>
      <c r="R3740" t="str">
        <f t="shared" si="233"/>
        <v>drama</v>
      </c>
      <c r="S3740" s="12">
        <f t="shared" si="234"/>
        <v>42438.961273148147</v>
      </c>
      <c r="T3740" s="12">
        <f t="shared" si="235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>E3741/D3741</f>
        <v>0</v>
      </c>
      <c r="P3741" s="7" t="e">
        <f>E3741/L3741</f>
        <v>#DIV/0!</v>
      </c>
      <c r="Q3741" t="str">
        <f t="shared" si="232"/>
        <v>film &amp; video</v>
      </c>
      <c r="R3741" t="str">
        <f t="shared" si="233"/>
        <v>drama</v>
      </c>
      <c r="S3741" s="12">
        <f t="shared" si="234"/>
        <v>42164.893993055557</v>
      </c>
      <c r="T3741" s="12">
        <f t="shared" si="235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>E3742/D3742</f>
        <v>0</v>
      </c>
      <c r="P3742" s="7" t="e">
        <f>E3742/L3742</f>
        <v>#DIV/0!</v>
      </c>
      <c r="Q3742" t="str">
        <f t="shared" si="232"/>
        <v>film &amp; video</v>
      </c>
      <c r="R3742" t="str">
        <f t="shared" si="233"/>
        <v>drama</v>
      </c>
      <c r="S3742" s="12">
        <f t="shared" si="234"/>
        <v>42096.686400462961</v>
      </c>
      <c r="T3742" s="12">
        <f t="shared" si="235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>E3743/D3743</f>
        <v>0</v>
      </c>
      <c r="P3743" s="7" t="e">
        <f>E3743/L3743</f>
        <v>#DIV/0!</v>
      </c>
      <c r="Q3743" t="str">
        <f t="shared" si="232"/>
        <v>film &amp; video</v>
      </c>
      <c r="R3743" t="str">
        <f t="shared" si="233"/>
        <v>drama</v>
      </c>
      <c r="S3743" s="12">
        <f t="shared" si="234"/>
        <v>42383.933993055558</v>
      </c>
      <c r="T3743" s="12">
        <f t="shared" si="235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>E3744/D3744</f>
        <v>0</v>
      </c>
      <c r="P3744" s="7" t="e">
        <f>E3744/L3744</f>
        <v>#DIV/0!</v>
      </c>
      <c r="Q3744" t="str">
        <f t="shared" si="232"/>
        <v>film &amp; video</v>
      </c>
      <c r="R3744" t="str">
        <f t="shared" si="233"/>
        <v>drama</v>
      </c>
      <c r="S3744" s="12">
        <f t="shared" si="234"/>
        <v>42341.958923611113</v>
      </c>
      <c r="T3744" s="12">
        <f t="shared" si="235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>E3745/D3745</f>
        <v>0</v>
      </c>
      <c r="P3745" s="7" t="e">
        <f>E3745/L3745</f>
        <v>#DIV/0!</v>
      </c>
      <c r="Q3745" t="str">
        <f t="shared" si="232"/>
        <v>film &amp; video</v>
      </c>
      <c r="R3745" t="str">
        <f t="shared" si="233"/>
        <v>drama</v>
      </c>
      <c r="S3745" s="12">
        <f t="shared" si="234"/>
        <v>42612.911712962959</v>
      </c>
      <c r="T3745" s="12">
        <f t="shared" si="235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>E3746/D3746</f>
        <v>0</v>
      </c>
      <c r="P3746" s="7" t="e">
        <f>E3746/L3746</f>
        <v>#DIV/0!</v>
      </c>
      <c r="Q3746" t="str">
        <f t="shared" si="232"/>
        <v>film &amp; video</v>
      </c>
      <c r="R3746" t="str">
        <f t="shared" si="233"/>
        <v>drama</v>
      </c>
      <c r="S3746" s="12">
        <f t="shared" si="234"/>
        <v>42164.908530092594</v>
      </c>
      <c r="T3746" s="12">
        <f t="shared" si="235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>E3747/D3747</f>
        <v>0</v>
      </c>
      <c r="P3747" s="7" t="e">
        <f>E3747/L3747</f>
        <v>#DIV/0!</v>
      </c>
      <c r="Q3747" t="str">
        <f t="shared" si="232"/>
        <v>film &amp; video</v>
      </c>
      <c r="R3747" t="str">
        <f t="shared" si="233"/>
        <v>drama</v>
      </c>
      <c r="S3747" s="12">
        <f t="shared" si="234"/>
        <v>42321.08447916666</v>
      </c>
      <c r="T3747" s="12">
        <f t="shared" si="235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>E3748/D3748</f>
        <v>0</v>
      </c>
      <c r="P3748" s="7" t="e">
        <f>E3748/L3748</f>
        <v>#DIV/0!</v>
      </c>
      <c r="Q3748" t="str">
        <f t="shared" si="232"/>
        <v>film &amp; video</v>
      </c>
      <c r="R3748" t="str">
        <f t="shared" si="233"/>
        <v>drama</v>
      </c>
      <c r="S3748" s="12">
        <f t="shared" si="234"/>
        <v>42713.962499999994</v>
      </c>
      <c r="T3748" s="12">
        <f t="shared" si="235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>E3749/D3749</f>
        <v>0</v>
      </c>
      <c r="P3749" s="7" t="e">
        <f>E3749/L3749</f>
        <v>#DIV/0!</v>
      </c>
      <c r="Q3749" t="str">
        <f t="shared" si="232"/>
        <v>film &amp; video</v>
      </c>
      <c r="R3749" t="str">
        <f t="shared" si="233"/>
        <v>animation</v>
      </c>
      <c r="S3749" s="12">
        <f t="shared" si="234"/>
        <v>42285.909027777772</v>
      </c>
      <c r="T3749" s="12">
        <f t="shared" si="235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>E3750/D3750</f>
        <v>0</v>
      </c>
      <c r="P3750" s="7" t="e">
        <f>E3750/L3750</f>
        <v>#DIV/0!</v>
      </c>
      <c r="Q3750" t="str">
        <f t="shared" si="232"/>
        <v>film &amp; video</v>
      </c>
      <c r="R3750" t="str">
        <f t="shared" si="233"/>
        <v>animation</v>
      </c>
      <c r="S3750" s="12">
        <f t="shared" si="234"/>
        <v>40070.901412037041</v>
      </c>
      <c r="T3750" s="12">
        <f t="shared" si="235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>E3751/D3751</f>
        <v>0</v>
      </c>
      <c r="P3751" s="7" t="e">
        <f>E3751/L3751</f>
        <v>#DIV/0!</v>
      </c>
      <c r="Q3751" t="str">
        <f t="shared" si="232"/>
        <v>film &amp; video</v>
      </c>
      <c r="R3751" t="str">
        <f t="shared" si="233"/>
        <v>animation</v>
      </c>
      <c r="S3751" s="12">
        <f t="shared" si="234"/>
        <v>42228.629884259266</v>
      </c>
      <c r="T3751" s="12">
        <f t="shared" si="235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>E3752/D3752</f>
        <v>0</v>
      </c>
      <c r="P3752" s="7" t="e">
        <f>E3752/L3752</f>
        <v>#DIV/0!</v>
      </c>
      <c r="Q3752" t="str">
        <f t="shared" si="232"/>
        <v>film &amp; video</v>
      </c>
      <c r="R3752" t="str">
        <f t="shared" si="233"/>
        <v>animation</v>
      </c>
      <c r="S3752" s="12">
        <f t="shared" si="234"/>
        <v>41456.36241898148</v>
      </c>
      <c r="T3752" s="12">
        <f t="shared" si="235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>E3753/D3753</f>
        <v>0</v>
      </c>
      <c r="P3753" s="7" t="e">
        <f>E3753/L3753</f>
        <v>#DIV/0!</v>
      </c>
      <c r="Q3753" t="str">
        <f t="shared" si="232"/>
        <v>film &amp; video</v>
      </c>
      <c r="R3753" t="str">
        <f t="shared" si="233"/>
        <v>animation</v>
      </c>
      <c r="S3753" s="12">
        <f t="shared" si="234"/>
        <v>42591.31858796296</v>
      </c>
      <c r="T3753" s="12">
        <f t="shared" si="235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>E3754/D3754</f>
        <v>0</v>
      </c>
      <c r="P3754" s="7" t="e">
        <f>E3754/L3754</f>
        <v>#DIV/0!</v>
      </c>
      <c r="Q3754" t="str">
        <f t="shared" si="232"/>
        <v>film &amp; video</v>
      </c>
      <c r="R3754" t="str">
        <f t="shared" si="233"/>
        <v>animation</v>
      </c>
      <c r="S3754" s="12">
        <f t="shared" si="234"/>
        <v>41919.761782407404</v>
      </c>
      <c r="T3754" s="12">
        <f t="shared" si="235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>E3755/D3755</f>
        <v>0</v>
      </c>
      <c r="P3755" s="7" t="e">
        <f>E3755/L3755</f>
        <v>#DIV/0!</v>
      </c>
      <c r="Q3755" t="str">
        <f t="shared" si="232"/>
        <v>film &amp; video</v>
      </c>
      <c r="R3755" t="str">
        <f t="shared" si="233"/>
        <v>animation</v>
      </c>
      <c r="S3755" s="12">
        <f t="shared" si="234"/>
        <v>41550.793935185182</v>
      </c>
      <c r="T3755" s="12">
        <f t="shared" si="235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>E3756/D3756</f>
        <v>0</v>
      </c>
      <c r="P3756" s="7" t="e">
        <f>E3756/L3756</f>
        <v>#DIV/0!</v>
      </c>
      <c r="Q3756" t="str">
        <f t="shared" si="232"/>
        <v>film &amp; video</v>
      </c>
      <c r="R3756" t="str">
        <f t="shared" si="233"/>
        <v>animation</v>
      </c>
      <c r="S3756" s="12">
        <f t="shared" si="234"/>
        <v>41634.715173611112</v>
      </c>
      <c r="T3756" s="12">
        <f t="shared" si="235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>E3757/D3757</f>
        <v>0</v>
      </c>
      <c r="P3757" s="7" t="e">
        <f>E3757/L3757</f>
        <v>#DIV/0!</v>
      </c>
      <c r="Q3757" t="str">
        <f t="shared" si="232"/>
        <v>film &amp; video</v>
      </c>
      <c r="R3757" t="str">
        <f t="shared" si="233"/>
        <v>animation</v>
      </c>
      <c r="S3757" s="12">
        <f t="shared" si="234"/>
        <v>41837.767500000002</v>
      </c>
      <c r="T3757" s="12">
        <f t="shared" si="235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>E3758/D3758</f>
        <v>0</v>
      </c>
      <c r="P3758" s="7" t="e">
        <f>E3758/L3758</f>
        <v>#DIV/0!</v>
      </c>
      <c r="Q3758" t="str">
        <f t="shared" si="232"/>
        <v>film &amp; video</v>
      </c>
      <c r="R3758" t="str">
        <f t="shared" si="233"/>
        <v>animation</v>
      </c>
      <c r="S3758" s="12">
        <f t="shared" si="234"/>
        <v>41407.84684027778</v>
      </c>
      <c r="T3758" s="12">
        <f t="shared" si="235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>E3759/D3759</f>
        <v>0</v>
      </c>
      <c r="P3759" s="7" t="e">
        <f>E3759/L3759</f>
        <v>#DIV/0!</v>
      </c>
      <c r="Q3759" t="str">
        <f t="shared" si="232"/>
        <v>film &amp; video</v>
      </c>
      <c r="R3759" t="str">
        <f t="shared" si="233"/>
        <v>animation</v>
      </c>
      <c r="S3759" s="12">
        <f t="shared" si="234"/>
        <v>40705.126631944448</v>
      </c>
      <c r="T3759" s="12">
        <f t="shared" si="235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>E3760/D3760</f>
        <v>0</v>
      </c>
      <c r="P3760" s="7" t="e">
        <f>E3760/L3760</f>
        <v>#DIV/0!</v>
      </c>
      <c r="Q3760" t="str">
        <f t="shared" si="232"/>
        <v>film &amp; video</v>
      </c>
      <c r="R3760" t="str">
        <f t="shared" si="233"/>
        <v>animation</v>
      </c>
      <c r="S3760" s="12">
        <f t="shared" si="234"/>
        <v>41041.167627314811</v>
      </c>
      <c r="T3760" s="12">
        <f t="shared" si="235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>E3761/D3761</f>
        <v>0</v>
      </c>
      <c r="P3761" s="7" t="e">
        <f>E3761/L3761</f>
        <v>#DIV/0!</v>
      </c>
      <c r="Q3761" t="str">
        <f t="shared" si="232"/>
        <v>film &amp; video</v>
      </c>
      <c r="R3761" t="str">
        <f t="shared" si="233"/>
        <v>animation</v>
      </c>
      <c r="S3761" s="12">
        <f t="shared" si="234"/>
        <v>41827.989861111113</v>
      </c>
      <c r="T3761" s="12">
        <f t="shared" si="235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>E3762/D3762</f>
        <v>0</v>
      </c>
      <c r="P3762" s="7" t="e">
        <f>E3762/L3762</f>
        <v>#DIV/0!</v>
      </c>
      <c r="Q3762" t="str">
        <f t="shared" si="232"/>
        <v>film &amp; video</v>
      </c>
      <c r="R3762" t="str">
        <f t="shared" si="233"/>
        <v>animation</v>
      </c>
      <c r="S3762" s="12">
        <f t="shared" si="234"/>
        <v>42100.086145833338</v>
      </c>
      <c r="T3762" s="12">
        <f t="shared" si="235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>E3763/D3763</f>
        <v>0</v>
      </c>
      <c r="P3763" s="7" t="e">
        <f>E3763/L3763</f>
        <v>#DIV/0!</v>
      </c>
      <c r="Q3763" t="str">
        <f t="shared" si="232"/>
        <v>film &amp; video</v>
      </c>
      <c r="R3763" t="str">
        <f t="shared" si="233"/>
        <v>animation</v>
      </c>
      <c r="S3763" s="12">
        <f t="shared" si="234"/>
        <v>40987.83488425926</v>
      </c>
      <c r="T3763" s="12">
        <f t="shared" si="235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>E3764/D3764</f>
        <v>0</v>
      </c>
      <c r="P3764" s="7" t="e">
        <f>E3764/L3764</f>
        <v>#DIV/0!</v>
      </c>
      <c r="Q3764" t="str">
        <f t="shared" si="232"/>
        <v>film &amp; video</v>
      </c>
      <c r="R3764" t="str">
        <f t="shared" si="233"/>
        <v>animation</v>
      </c>
      <c r="S3764" s="12">
        <f t="shared" si="234"/>
        <v>42065.910983796297</v>
      </c>
      <c r="T3764" s="12">
        <f t="shared" si="235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>E3765/D3765</f>
        <v>0</v>
      </c>
      <c r="P3765" s="7" t="e">
        <f>E3765/L3765</f>
        <v>#DIV/0!</v>
      </c>
      <c r="Q3765" t="str">
        <f t="shared" si="232"/>
        <v>film &amp; video</v>
      </c>
      <c r="R3765" t="str">
        <f t="shared" si="233"/>
        <v>animation</v>
      </c>
      <c r="S3765" s="12">
        <f t="shared" si="234"/>
        <v>42669.594837962963</v>
      </c>
      <c r="T3765" s="12">
        <f t="shared" si="235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>E3766/D3766</f>
        <v>0</v>
      </c>
      <c r="P3766" s="7" t="e">
        <f>E3766/L3766</f>
        <v>#DIV/0!</v>
      </c>
      <c r="Q3766" t="str">
        <f t="shared" si="232"/>
        <v>film &amp; video</v>
      </c>
      <c r="R3766" t="str">
        <f t="shared" si="233"/>
        <v>animation</v>
      </c>
      <c r="S3766" s="12">
        <f t="shared" si="234"/>
        <v>42714.054398148146</v>
      </c>
      <c r="T3766" s="12">
        <f t="shared" si="235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>E3767/D3767</f>
        <v>0</v>
      </c>
      <c r="P3767" s="7" t="e">
        <f>E3767/L3767</f>
        <v>#DIV/0!</v>
      </c>
      <c r="Q3767" t="str">
        <f t="shared" si="232"/>
        <v>film &amp; video</v>
      </c>
      <c r="R3767" t="str">
        <f t="shared" si="233"/>
        <v>animation</v>
      </c>
      <c r="S3767" s="12">
        <f t="shared" si="234"/>
        <v>41113.968576388892</v>
      </c>
      <c r="T3767" s="12">
        <f t="shared" si="235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>E3768/D3768</f>
        <v>0</v>
      </c>
      <c r="P3768" s="7" t="e">
        <f>E3768/L3768</f>
        <v>#DIV/0!</v>
      </c>
      <c r="Q3768" t="str">
        <f t="shared" si="232"/>
        <v>film &amp; video</v>
      </c>
      <c r="R3768" t="str">
        <f t="shared" si="233"/>
        <v>animation</v>
      </c>
      <c r="S3768" s="12">
        <f t="shared" si="234"/>
        <v>42366.982627314821</v>
      </c>
      <c r="T3768" s="12">
        <f t="shared" si="235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>E3769/D3769</f>
        <v>0</v>
      </c>
      <c r="P3769" s="7" t="e">
        <f>E3769/L3769</f>
        <v>#DIV/0!</v>
      </c>
      <c r="Q3769" t="str">
        <f t="shared" si="232"/>
        <v>film &amp; video</v>
      </c>
      <c r="R3769" t="str">
        <f t="shared" si="233"/>
        <v>animation</v>
      </c>
      <c r="S3769" s="12">
        <f t="shared" si="234"/>
        <v>42596.03506944445</v>
      </c>
      <c r="T3769" s="12">
        <f t="shared" si="235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>E3770/D3770</f>
        <v>0</v>
      </c>
      <c r="P3770" s="7" t="e">
        <f>E3770/L3770</f>
        <v>#DIV/0!</v>
      </c>
      <c r="Q3770" t="str">
        <f t="shared" si="232"/>
        <v>film &amp; video</v>
      </c>
      <c r="R3770" t="str">
        <f t="shared" si="233"/>
        <v>animation</v>
      </c>
      <c r="S3770" s="12">
        <f t="shared" si="234"/>
        <v>42114.726134259254</v>
      </c>
      <c r="T3770" s="12">
        <f t="shared" si="235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>E3771/D3771</f>
        <v>0</v>
      </c>
      <c r="P3771" s="7" t="e">
        <f>E3771/L3771</f>
        <v>#DIV/0!</v>
      </c>
      <c r="Q3771" t="str">
        <f t="shared" si="232"/>
        <v>film &amp; video</v>
      </c>
      <c r="R3771" t="str">
        <f t="shared" si="233"/>
        <v>animation</v>
      </c>
      <c r="S3771" s="12">
        <f t="shared" si="234"/>
        <v>42171.827604166669</v>
      </c>
      <c r="T3771" s="12">
        <f t="shared" si="235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>E3772/D3772</f>
        <v>0</v>
      </c>
      <c r="P3772" s="7" t="e">
        <f>E3772/L3772</f>
        <v>#DIV/0!</v>
      </c>
      <c r="Q3772" t="str">
        <f t="shared" si="232"/>
        <v>film &amp; video</v>
      </c>
      <c r="R3772" t="str">
        <f t="shared" si="233"/>
        <v>animation</v>
      </c>
      <c r="S3772" s="12">
        <f t="shared" si="234"/>
        <v>40703.234386574077</v>
      </c>
      <c r="T3772" s="12">
        <f t="shared" si="235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>E3773/D3773</f>
        <v>0</v>
      </c>
      <c r="P3773" s="7" t="e">
        <f>E3773/L3773</f>
        <v>#DIV/0!</v>
      </c>
      <c r="Q3773" t="str">
        <f t="shared" si="232"/>
        <v>film &amp; video</v>
      </c>
      <c r="R3773" t="str">
        <f t="shared" si="233"/>
        <v>animation</v>
      </c>
      <c r="S3773" s="12">
        <f t="shared" si="234"/>
        <v>42400.176377314812</v>
      </c>
      <c r="T3773" s="12">
        <f t="shared" si="235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>E3774/D3774</f>
        <v>0</v>
      </c>
      <c r="P3774" s="7" t="e">
        <f>E3774/L3774</f>
        <v>#DIV/0!</v>
      </c>
      <c r="Q3774" t="str">
        <f t="shared" si="232"/>
        <v>film &amp; video</v>
      </c>
      <c r="R3774" t="str">
        <f t="shared" si="233"/>
        <v>animation</v>
      </c>
      <c r="S3774" s="12">
        <f t="shared" si="234"/>
        <v>42091.778703703705</v>
      </c>
      <c r="T3774" s="12">
        <f t="shared" si="235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>E3775/D3775</f>
        <v>0</v>
      </c>
      <c r="P3775" s="7" t="e">
        <f>E3775/L3775</f>
        <v>#DIV/0!</v>
      </c>
      <c r="Q3775" t="str">
        <f t="shared" si="232"/>
        <v>film &amp; video</v>
      </c>
      <c r="R3775" t="str">
        <f t="shared" si="233"/>
        <v>animation</v>
      </c>
      <c r="S3775" s="12">
        <f t="shared" si="234"/>
        <v>42223.616018518514</v>
      </c>
      <c r="T3775" s="12">
        <f t="shared" si="235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>E3776/D3776</f>
        <v>0</v>
      </c>
      <c r="P3776" s="7" t="e">
        <f>E3776/L3776</f>
        <v>#DIV/0!</v>
      </c>
      <c r="Q3776" t="str">
        <f t="shared" si="232"/>
        <v>technology</v>
      </c>
      <c r="R3776" t="str">
        <f t="shared" si="233"/>
        <v>web</v>
      </c>
      <c r="S3776" s="12">
        <f t="shared" si="234"/>
        <v>42380.696342592593</v>
      </c>
      <c r="T3776" s="12">
        <f t="shared" si="235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>E3777/D3777</f>
        <v>0</v>
      </c>
      <c r="P3777" s="7" t="e">
        <f>E3777/L3777</f>
        <v>#DIV/0!</v>
      </c>
      <c r="Q3777" t="str">
        <f t="shared" si="232"/>
        <v>technology</v>
      </c>
      <c r="R3777" t="str">
        <f t="shared" si="233"/>
        <v>web</v>
      </c>
      <c r="S3777" s="12">
        <f t="shared" si="234"/>
        <v>42318.616851851853</v>
      </c>
      <c r="T3777" s="12">
        <f t="shared" si="235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>E3778/D3778</f>
        <v>0</v>
      </c>
      <c r="P3778" s="7" t="e">
        <f>E3778/L3778</f>
        <v>#DIV/0!</v>
      </c>
      <c r="Q3778" t="str">
        <f t="shared" si="232"/>
        <v>technology</v>
      </c>
      <c r="R3778" t="str">
        <f t="shared" si="233"/>
        <v>web</v>
      </c>
      <c r="S3778" s="12">
        <f t="shared" si="234"/>
        <v>42503.353506944448</v>
      </c>
      <c r="T3778" s="12">
        <f t="shared" si="235"/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>E3779/D3779</f>
        <v>0</v>
      </c>
      <c r="P3779" s="7" t="e">
        <f>E3779/L3779</f>
        <v>#DIV/0!</v>
      </c>
      <c r="Q3779" t="str">
        <f t="shared" ref="Q3779:Q3842" si="236">LEFT(N3779, SEARCH("/",N3779)-1)</f>
        <v>technology</v>
      </c>
      <c r="R3779" t="str">
        <f t="shared" ref="R3779:R3842" si="237">RIGHT(N3779,LEN(N3779)-SEARCH("/",N3779,1))</f>
        <v>web</v>
      </c>
      <c r="S3779" s="12">
        <f t="shared" ref="S3779:S3842" si="238">(((J3779/60)/60)/24)+DATE(1970,1,1)</f>
        <v>42057.883159722223</v>
      </c>
      <c r="T3779" s="12">
        <f t="shared" ref="T3779:T3842" si="239">(((I3779/60)/60)/24)+DATE(1970,1,1)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>E3780/D3780</f>
        <v>0</v>
      </c>
      <c r="P3780" s="7" t="e">
        <f>E3780/L3780</f>
        <v>#DIV/0!</v>
      </c>
      <c r="Q3780" t="str">
        <f t="shared" si="236"/>
        <v>technology</v>
      </c>
      <c r="R3780" t="str">
        <f t="shared" si="237"/>
        <v>web</v>
      </c>
      <c r="S3780" s="12">
        <f t="shared" si="238"/>
        <v>42692.389062500006</v>
      </c>
      <c r="T3780" s="12">
        <f t="shared" si="239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>E3781/D3781</f>
        <v>0</v>
      </c>
      <c r="P3781" s="7" t="e">
        <f>E3781/L3781</f>
        <v>#DIV/0!</v>
      </c>
      <c r="Q3781" t="str">
        <f t="shared" si="236"/>
        <v>technology</v>
      </c>
      <c r="R3781" t="str">
        <f t="shared" si="237"/>
        <v>web</v>
      </c>
      <c r="S3781" s="12">
        <f t="shared" si="238"/>
        <v>42165.785289351858</v>
      </c>
      <c r="T3781" s="12">
        <f t="shared" si="239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>E3782/D3782</f>
        <v>0</v>
      </c>
      <c r="P3782" s="7" t="e">
        <f>E3782/L3782</f>
        <v>#DIV/0!</v>
      </c>
      <c r="Q3782" t="str">
        <f t="shared" si="236"/>
        <v>technology</v>
      </c>
      <c r="R3782" t="str">
        <f t="shared" si="237"/>
        <v>web</v>
      </c>
      <c r="S3782" s="12">
        <f t="shared" si="238"/>
        <v>41975.842523148152</v>
      </c>
      <c r="T3782" s="12">
        <f t="shared" si="239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>E3783/D3783</f>
        <v>0</v>
      </c>
      <c r="P3783" s="7" t="e">
        <f>E3783/L3783</f>
        <v>#DIV/0!</v>
      </c>
      <c r="Q3783" t="str">
        <f t="shared" si="236"/>
        <v>technology</v>
      </c>
      <c r="R3783" t="str">
        <f t="shared" si="237"/>
        <v>web</v>
      </c>
      <c r="S3783" s="12">
        <f t="shared" si="238"/>
        <v>42282.71629629629</v>
      </c>
      <c r="T3783" s="12">
        <f t="shared" si="239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>E3784/D3784</f>
        <v>0</v>
      </c>
      <c r="P3784" s="7" t="e">
        <f>E3784/L3784</f>
        <v>#DIV/0!</v>
      </c>
      <c r="Q3784" t="str">
        <f t="shared" si="236"/>
        <v>technology</v>
      </c>
      <c r="R3784" t="str">
        <f t="shared" si="237"/>
        <v>web</v>
      </c>
      <c r="S3784" s="12">
        <f t="shared" si="238"/>
        <v>42188.012777777782</v>
      </c>
      <c r="T3784" s="12">
        <f t="shared" si="239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>E3785/D3785</f>
        <v>0</v>
      </c>
      <c r="P3785" s="7" t="e">
        <f>E3785/L3785</f>
        <v>#DIV/0!</v>
      </c>
      <c r="Q3785" t="str">
        <f t="shared" si="236"/>
        <v>technology</v>
      </c>
      <c r="R3785" t="str">
        <f t="shared" si="237"/>
        <v>web</v>
      </c>
      <c r="S3785" s="12">
        <f t="shared" si="238"/>
        <v>42055.739803240736</v>
      </c>
      <c r="T3785" s="12">
        <f t="shared" si="239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>E3786/D3786</f>
        <v>0</v>
      </c>
      <c r="P3786" s="7" t="e">
        <f>E3786/L3786</f>
        <v>#DIV/0!</v>
      </c>
      <c r="Q3786" t="str">
        <f t="shared" si="236"/>
        <v>technology</v>
      </c>
      <c r="R3786" t="str">
        <f t="shared" si="237"/>
        <v>web</v>
      </c>
      <c r="S3786" s="12">
        <f t="shared" si="238"/>
        <v>42283.3909375</v>
      </c>
      <c r="T3786" s="12">
        <f t="shared" si="239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>E3787/D3787</f>
        <v>0</v>
      </c>
      <c r="P3787" s="7" t="e">
        <f>E3787/L3787</f>
        <v>#DIV/0!</v>
      </c>
      <c r="Q3787" t="str">
        <f t="shared" si="236"/>
        <v>technology</v>
      </c>
      <c r="R3787" t="str">
        <f t="shared" si="237"/>
        <v>web</v>
      </c>
      <c r="S3787" s="12">
        <f t="shared" si="238"/>
        <v>42143.79415509259</v>
      </c>
      <c r="T3787" s="12">
        <f t="shared" si="239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>E3788/D3788</f>
        <v>0</v>
      </c>
      <c r="P3788" s="7" t="e">
        <f>E3788/L3788</f>
        <v>#DIV/0!</v>
      </c>
      <c r="Q3788" t="str">
        <f t="shared" si="236"/>
        <v>technology</v>
      </c>
      <c r="R3788" t="str">
        <f t="shared" si="237"/>
        <v>web</v>
      </c>
      <c r="S3788" s="12">
        <f t="shared" si="238"/>
        <v>41849.035370370373</v>
      </c>
      <c r="T3788" s="12">
        <f t="shared" si="239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>E3789/D3789</f>
        <v>0</v>
      </c>
      <c r="P3789" s="7" t="e">
        <f>E3789/L3789</f>
        <v>#DIV/0!</v>
      </c>
      <c r="Q3789" t="str">
        <f t="shared" si="236"/>
        <v>technology</v>
      </c>
      <c r="R3789" t="str">
        <f t="shared" si="237"/>
        <v>web</v>
      </c>
      <c r="S3789" s="12">
        <f t="shared" si="238"/>
        <v>42300.825648148151</v>
      </c>
      <c r="T3789" s="12">
        <f t="shared" si="239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>E3790/D3790</f>
        <v>0</v>
      </c>
      <c r="P3790" s="7" t="e">
        <f>E3790/L3790</f>
        <v>#DIV/0!</v>
      </c>
      <c r="Q3790" t="str">
        <f t="shared" si="236"/>
        <v>technology</v>
      </c>
      <c r="R3790" t="str">
        <f t="shared" si="237"/>
        <v>web</v>
      </c>
      <c r="S3790" s="12">
        <f t="shared" si="238"/>
        <v>42086.83085648148</v>
      </c>
      <c r="T3790" s="12">
        <f t="shared" si="239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>E3791/D3791</f>
        <v>0</v>
      </c>
      <c r="P3791" s="7" t="e">
        <f>E3791/L3791</f>
        <v>#DIV/0!</v>
      </c>
      <c r="Q3791" t="str">
        <f t="shared" si="236"/>
        <v>technology</v>
      </c>
      <c r="R3791" t="str">
        <f t="shared" si="237"/>
        <v>web</v>
      </c>
      <c r="S3791" s="12">
        <f t="shared" si="238"/>
        <v>42328.560613425929</v>
      </c>
      <c r="T3791" s="12">
        <f t="shared" si="239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>E3792/D3792</f>
        <v>0</v>
      </c>
      <c r="P3792" s="7" t="e">
        <f>E3792/L3792</f>
        <v>#DIV/0!</v>
      </c>
      <c r="Q3792" t="str">
        <f t="shared" si="236"/>
        <v>technology</v>
      </c>
      <c r="R3792" t="str">
        <f t="shared" si="237"/>
        <v>web</v>
      </c>
      <c r="S3792" s="12">
        <f t="shared" si="238"/>
        <v>42585.031782407401</v>
      </c>
      <c r="T3792" s="12">
        <f t="shared" si="239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>E3793/D3793</f>
        <v>0</v>
      </c>
      <c r="P3793" s="7" t="e">
        <f>E3793/L3793</f>
        <v>#DIV/0!</v>
      </c>
      <c r="Q3793" t="str">
        <f t="shared" si="236"/>
        <v>technology</v>
      </c>
      <c r="R3793" t="str">
        <f t="shared" si="237"/>
        <v>web</v>
      </c>
      <c r="S3793" s="12">
        <f t="shared" si="238"/>
        <v>42515.061805555553</v>
      </c>
      <c r="T3793" s="12">
        <f t="shared" si="239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>E3794/D3794</f>
        <v>0</v>
      </c>
      <c r="P3794" s="7" t="e">
        <f>E3794/L3794</f>
        <v>#DIV/0!</v>
      </c>
      <c r="Q3794" t="str">
        <f t="shared" si="236"/>
        <v>technology</v>
      </c>
      <c r="R3794" t="str">
        <f t="shared" si="237"/>
        <v>web</v>
      </c>
      <c r="S3794" s="12">
        <f t="shared" si="238"/>
        <v>42242.122210648144</v>
      </c>
      <c r="T3794" s="12">
        <f t="shared" si="239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>E3795/D3795</f>
        <v>0</v>
      </c>
      <c r="P3795" s="7" t="e">
        <f>E3795/L3795</f>
        <v>#DIV/0!</v>
      </c>
      <c r="Q3795" t="str">
        <f t="shared" si="236"/>
        <v>technology</v>
      </c>
      <c r="R3795" t="str">
        <f t="shared" si="237"/>
        <v>web</v>
      </c>
      <c r="S3795" s="12">
        <f t="shared" si="238"/>
        <v>42761.376238425932</v>
      </c>
      <c r="T3795" s="12">
        <f t="shared" si="239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>E3796/D3796</f>
        <v>0</v>
      </c>
      <c r="P3796" s="7" t="e">
        <f>E3796/L3796</f>
        <v>#DIV/0!</v>
      </c>
      <c r="Q3796" t="str">
        <f t="shared" si="236"/>
        <v>technology</v>
      </c>
      <c r="R3796" t="str">
        <f t="shared" si="237"/>
        <v>web</v>
      </c>
      <c r="S3796" s="12">
        <f t="shared" si="238"/>
        <v>42317.810219907406</v>
      </c>
      <c r="T3796" s="12">
        <f t="shared" si="239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>E3797/D3797</f>
        <v>0</v>
      </c>
      <c r="P3797" s="7" t="e">
        <f>E3797/L3797</f>
        <v>#DIV/0!</v>
      </c>
      <c r="Q3797" t="str">
        <f t="shared" si="236"/>
        <v>technology</v>
      </c>
      <c r="R3797" t="str">
        <f t="shared" si="237"/>
        <v>web</v>
      </c>
      <c r="S3797" s="12">
        <f t="shared" si="238"/>
        <v>42122.009224537032</v>
      </c>
      <c r="T3797" s="12">
        <f t="shared" si="239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>E3798/D3798</f>
        <v>0</v>
      </c>
      <c r="P3798" s="7" t="e">
        <f>E3798/L3798</f>
        <v>#DIV/0!</v>
      </c>
      <c r="Q3798" t="str">
        <f t="shared" si="236"/>
        <v>technology</v>
      </c>
      <c r="R3798" t="str">
        <f t="shared" si="237"/>
        <v>web</v>
      </c>
      <c r="S3798" s="12">
        <f t="shared" si="238"/>
        <v>42108.988900462966</v>
      </c>
      <c r="T3798" s="12">
        <f t="shared" si="239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>E3799/D3799</f>
        <v>0</v>
      </c>
      <c r="P3799" s="7" t="e">
        <f>E3799/L3799</f>
        <v>#DIV/0!</v>
      </c>
      <c r="Q3799" t="str">
        <f t="shared" si="236"/>
        <v>technology</v>
      </c>
      <c r="R3799" t="str">
        <f t="shared" si="237"/>
        <v>web</v>
      </c>
      <c r="S3799" s="12">
        <f t="shared" si="238"/>
        <v>42790.895567129628</v>
      </c>
      <c r="T3799" s="12">
        <f t="shared" si="239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>E3800/D3800</f>
        <v>0</v>
      </c>
      <c r="P3800" s="7" t="e">
        <f>E3800/L3800</f>
        <v>#DIV/0!</v>
      </c>
      <c r="Q3800" t="str">
        <f t="shared" si="236"/>
        <v>technology</v>
      </c>
      <c r="R3800" t="str">
        <f t="shared" si="237"/>
        <v>web</v>
      </c>
      <c r="S3800" s="12">
        <f t="shared" si="238"/>
        <v>41803.692789351851</v>
      </c>
      <c r="T3800" s="12">
        <f t="shared" si="239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>E3801/D3801</f>
        <v>0</v>
      </c>
      <c r="P3801" s="7" t="e">
        <f>E3801/L3801</f>
        <v>#DIV/0!</v>
      </c>
      <c r="Q3801" t="str">
        <f t="shared" si="236"/>
        <v>technology</v>
      </c>
      <c r="R3801" t="str">
        <f t="shared" si="237"/>
        <v>web</v>
      </c>
      <c r="S3801" s="12">
        <f t="shared" si="238"/>
        <v>42303.659317129626</v>
      </c>
      <c r="T3801" s="12">
        <f t="shared" si="239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>E3802/D3802</f>
        <v>0</v>
      </c>
      <c r="P3802" s="7" t="e">
        <f>E3802/L3802</f>
        <v>#DIV/0!</v>
      </c>
      <c r="Q3802" t="str">
        <f t="shared" si="236"/>
        <v>technology</v>
      </c>
      <c r="R3802" t="str">
        <f t="shared" si="237"/>
        <v>web</v>
      </c>
      <c r="S3802" s="12">
        <f t="shared" si="238"/>
        <v>42762.962013888886</v>
      </c>
      <c r="T3802" s="12">
        <f t="shared" si="239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>E3803/D3803</f>
        <v>0</v>
      </c>
      <c r="P3803" s="7" t="e">
        <f>E3803/L3803</f>
        <v>#DIV/0!</v>
      </c>
      <c r="Q3803" t="str">
        <f t="shared" si="236"/>
        <v>technology</v>
      </c>
      <c r="R3803" t="str">
        <f t="shared" si="237"/>
        <v>wearables</v>
      </c>
      <c r="S3803" s="12">
        <f t="shared" si="238"/>
        <v>42189.673263888893</v>
      </c>
      <c r="T3803" s="12">
        <f t="shared" si="239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>E3804/D3804</f>
        <v>0</v>
      </c>
      <c r="P3804" s="7" t="e">
        <f>E3804/L3804</f>
        <v>#DIV/0!</v>
      </c>
      <c r="Q3804" t="str">
        <f t="shared" si="236"/>
        <v>technology</v>
      </c>
      <c r="R3804" t="str">
        <f t="shared" si="237"/>
        <v>wearables</v>
      </c>
      <c r="S3804" s="12">
        <f t="shared" si="238"/>
        <v>42676.995173611111</v>
      </c>
      <c r="T3804" s="12">
        <f t="shared" si="239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>E3805/D3805</f>
        <v>0</v>
      </c>
      <c r="P3805" s="7" t="e">
        <f>E3805/L3805</f>
        <v>#DIV/0!</v>
      </c>
      <c r="Q3805" t="str">
        <f t="shared" si="236"/>
        <v>technology</v>
      </c>
      <c r="R3805" t="str">
        <f t="shared" si="237"/>
        <v>wearables</v>
      </c>
      <c r="S3805" s="12">
        <f t="shared" si="238"/>
        <v>41837.984976851854</v>
      </c>
      <c r="T3805" s="12">
        <f t="shared" si="239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>E3806/D3806</f>
        <v>0</v>
      </c>
      <c r="P3806" s="7" t="e">
        <f>E3806/L3806</f>
        <v>#DIV/0!</v>
      </c>
      <c r="Q3806" t="str">
        <f t="shared" si="236"/>
        <v>publishing</v>
      </c>
      <c r="R3806" t="str">
        <f t="shared" si="237"/>
        <v>fiction</v>
      </c>
      <c r="S3806" s="12">
        <f t="shared" si="238"/>
        <v>42670.764039351852</v>
      </c>
      <c r="T3806" s="12">
        <f t="shared" si="239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>E3807/D3807</f>
        <v>0</v>
      </c>
      <c r="P3807" s="7" t="e">
        <f>E3807/L3807</f>
        <v>#DIV/0!</v>
      </c>
      <c r="Q3807" t="str">
        <f t="shared" si="236"/>
        <v>publishing</v>
      </c>
      <c r="R3807" t="str">
        <f t="shared" si="237"/>
        <v>fiction</v>
      </c>
      <c r="S3807" s="12">
        <f t="shared" si="238"/>
        <v>42690.858449074076</v>
      </c>
      <c r="T3807" s="12">
        <f t="shared" si="239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>E3808/D3808</f>
        <v>0</v>
      </c>
      <c r="P3808" s="7" t="e">
        <f>E3808/L3808</f>
        <v>#DIV/0!</v>
      </c>
      <c r="Q3808" t="str">
        <f t="shared" si="236"/>
        <v>publishing</v>
      </c>
      <c r="R3808" t="str">
        <f t="shared" si="237"/>
        <v>fiction</v>
      </c>
      <c r="S3808" s="12">
        <f t="shared" si="238"/>
        <v>42227.173159722224</v>
      </c>
      <c r="T3808" s="12">
        <f t="shared" si="239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>E3809/D3809</f>
        <v>0</v>
      </c>
      <c r="P3809" s="7" t="e">
        <f>E3809/L3809</f>
        <v>#DIV/0!</v>
      </c>
      <c r="Q3809" t="str">
        <f t="shared" si="236"/>
        <v>publishing</v>
      </c>
      <c r="R3809" t="str">
        <f t="shared" si="237"/>
        <v>fiction</v>
      </c>
      <c r="S3809" s="12">
        <f t="shared" si="238"/>
        <v>42021.783368055556</v>
      </c>
      <c r="T3809" s="12">
        <f t="shared" si="239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>E3810/D3810</f>
        <v>0</v>
      </c>
      <c r="P3810" s="7" t="e">
        <f>E3810/L3810</f>
        <v>#DIV/0!</v>
      </c>
      <c r="Q3810" t="str">
        <f t="shared" si="236"/>
        <v>publishing</v>
      </c>
      <c r="R3810" t="str">
        <f t="shared" si="237"/>
        <v>fiction</v>
      </c>
      <c r="S3810" s="12">
        <f t="shared" si="238"/>
        <v>41594.207060185188</v>
      </c>
      <c r="T3810" s="12">
        <f t="shared" si="239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>E3811/D3811</f>
        <v>0</v>
      </c>
      <c r="P3811" s="7" t="e">
        <f>E3811/L3811</f>
        <v>#DIV/0!</v>
      </c>
      <c r="Q3811" t="str">
        <f t="shared" si="236"/>
        <v>publishing</v>
      </c>
      <c r="R3811" t="str">
        <f t="shared" si="237"/>
        <v>fiction</v>
      </c>
      <c r="S3811" s="12">
        <f t="shared" si="238"/>
        <v>41289.999641203707</v>
      </c>
      <c r="T3811" s="12">
        <f t="shared" si="239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>E3812/D3812</f>
        <v>0</v>
      </c>
      <c r="P3812" s="7" t="e">
        <f>E3812/L3812</f>
        <v>#DIV/0!</v>
      </c>
      <c r="Q3812" t="str">
        <f t="shared" si="236"/>
        <v>music</v>
      </c>
      <c r="R3812" t="str">
        <f t="shared" si="237"/>
        <v>jazz</v>
      </c>
      <c r="S3812" s="12">
        <f t="shared" si="238"/>
        <v>42248.723738425921</v>
      </c>
      <c r="T3812" s="12">
        <f t="shared" si="239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>E3813/D3813</f>
        <v>0</v>
      </c>
      <c r="P3813" s="7" t="e">
        <f>E3813/L3813</f>
        <v>#DIV/0!</v>
      </c>
      <c r="Q3813" t="str">
        <f t="shared" si="236"/>
        <v>music</v>
      </c>
      <c r="R3813" t="str">
        <f t="shared" si="237"/>
        <v>indie rock</v>
      </c>
      <c r="S3813" s="12">
        <f t="shared" si="238"/>
        <v>41026.958969907406</v>
      </c>
      <c r="T3813" s="12">
        <f t="shared" si="239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>E3814/D3814</f>
        <v>0</v>
      </c>
      <c r="P3814" s="7" t="e">
        <f>E3814/L3814</f>
        <v>#DIV/0!</v>
      </c>
      <c r="Q3814" t="str">
        <f t="shared" si="236"/>
        <v>music</v>
      </c>
      <c r="R3814" t="str">
        <f t="shared" si="237"/>
        <v>indie rock</v>
      </c>
      <c r="S3814" s="12">
        <f t="shared" si="238"/>
        <v>41211.688750000001</v>
      </c>
      <c r="T3814" s="12">
        <f t="shared" si="239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>E3815/D3815</f>
        <v>0</v>
      </c>
      <c r="P3815" s="7" t="e">
        <f>E3815/L3815</f>
        <v>#DIV/0!</v>
      </c>
      <c r="Q3815" t="str">
        <f t="shared" si="236"/>
        <v>music</v>
      </c>
      <c r="R3815" t="str">
        <f t="shared" si="237"/>
        <v>jazz</v>
      </c>
      <c r="S3815" s="12">
        <f t="shared" si="238"/>
        <v>40291.81150462963</v>
      </c>
      <c r="T3815" s="12">
        <f t="shared" si="239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>E3816/D3816</f>
        <v>0</v>
      </c>
      <c r="P3816" s="7" t="e">
        <f>E3816/L3816</f>
        <v>#DIV/0!</v>
      </c>
      <c r="Q3816" t="str">
        <f t="shared" si="236"/>
        <v>music</v>
      </c>
      <c r="R3816" t="str">
        <f t="shared" si="237"/>
        <v>jazz</v>
      </c>
      <c r="S3816" s="12">
        <f t="shared" si="238"/>
        <v>41681.189699074072</v>
      </c>
      <c r="T3816" s="12">
        <f t="shared" si="239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>E3817/D3817</f>
        <v>0</v>
      </c>
      <c r="P3817" s="7" t="e">
        <f>E3817/L3817</f>
        <v>#DIV/0!</v>
      </c>
      <c r="Q3817" t="str">
        <f t="shared" si="236"/>
        <v>music</v>
      </c>
      <c r="R3817" t="str">
        <f t="shared" si="237"/>
        <v>jazz</v>
      </c>
      <c r="S3817" s="12">
        <f t="shared" si="238"/>
        <v>40767.192395833335</v>
      </c>
      <c r="T3817" s="12">
        <f t="shared" si="239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>E3818/D3818</f>
        <v>0</v>
      </c>
      <c r="P3818" s="7" t="e">
        <f>E3818/L3818</f>
        <v>#DIV/0!</v>
      </c>
      <c r="Q3818" t="str">
        <f t="shared" si="236"/>
        <v>music</v>
      </c>
      <c r="R3818" t="str">
        <f t="shared" si="237"/>
        <v>jazz</v>
      </c>
      <c r="S3818" s="12">
        <f t="shared" si="238"/>
        <v>40340.801562499997</v>
      </c>
      <c r="T3818" s="12">
        <f t="shared" si="239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>E3819/D3819</f>
        <v>0</v>
      </c>
      <c r="P3819" s="7" t="e">
        <f>E3819/L3819</f>
        <v>#DIV/0!</v>
      </c>
      <c r="Q3819" t="str">
        <f t="shared" si="236"/>
        <v>music</v>
      </c>
      <c r="R3819" t="str">
        <f t="shared" si="237"/>
        <v>jazz</v>
      </c>
      <c r="S3819" s="12">
        <f t="shared" si="238"/>
        <v>41642.005150462966</v>
      </c>
      <c r="T3819" s="12">
        <f t="shared" si="239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>E3820/D3820</f>
        <v>0</v>
      </c>
      <c r="P3820" s="7" t="e">
        <f>E3820/L3820</f>
        <v>#DIV/0!</v>
      </c>
      <c r="Q3820" t="str">
        <f t="shared" si="236"/>
        <v>music</v>
      </c>
      <c r="R3820" t="str">
        <f t="shared" si="237"/>
        <v>jazz</v>
      </c>
      <c r="S3820" s="12">
        <f t="shared" si="238"/>
        <v>41116.763275462967</v>
      </c>
      <c r="T3820" s="12">
        <f t="shared" si="239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>E3821/D3821</f>
        <v>0</v>
      </c>
      <c r="P3821" s="7" t="e">
        <f>E3821/L3821</f>
        <v>#DIV/0!</v>
      </c>
      <c r="Q3821" t="str">
        <f t="shared" si="236"/>
        <v>music</v>
      </c>
      <c r="R3821" t="str">
        <f t="shared" si="237"/>
        <v>jazz</v>
      </c>
      <c r="S3821" s="12">
        <f t="shared" si="238"/>
        <v>40434.853402777779</v>
      </c>
      <c r="T3821" s="12">
        <f t="shared" si="239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>E3822/D3822</f>
        <v>0</v>
      </c>
      <c r="P3822" s="7" t="e">
        <f>E3822/L3822</f>
        <v>#DIV/0!</v>
      </c>
      <c r="Q3822" t="str">
        <f t="shared" si="236"/>
        <v>music</v>
      </c>
      <c r="R3822" t="str">
        <f t="shared" si="237"/>
        <v>jazz</v>
      </c>
      <c r="S3822" s="12">
        <f t="shared" si="238"/>
        <v>41562.67155092593</v>
      </c>
      <c r="T3822" s="12">
        <f t="shared" si="239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>E3823/D3823</f>
        <v>0</v>
      </c>
      <c r="P3823" s="7" t="e">
        <f>E3823/L3823</f>
        <v>#DIV/0!</v>
      </c>
      <c r="Q3823" t="str">
        <f t="shared" si="236"/>
        <v>music</v>
      </c>
      <c r="R3823" t="str">
        <f t="shared" si="237"/>
        <v>jazz</v>
      </c>
      <c r="S3823" s="12">
        <f t="shared" si="238"/>
        <v>40338.02002314815</v>
      </c>
      <c r="T3823" s="12">
        <f t="shared" si="239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>E3824/D3824</f>
        <v>0</v>
      </c>
      <c r="P3824" s="7" t="e">
        <f>E3824/L3824</f>
        <v>#DIV/0!</v>
      </c>
      <c r="Q3824" t="str">
        <f t="shared" si="236"/>
        <v>music</v>
      </c>
      <c r="R3824" t="str">
        <f t="shared" si="237"/>
        <v>jazz</v>
      </c>
      <c r="S3824" s="12">
        <f t="shared" si="238"/>
        <v>41013.822858796295</v>
      </c>
      <c r="T3824" s="12">
        <f t="shared" si="239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>E3825/D3825</f>
        <v>0</v>
      </c>
      <c r="P3825" s="7" t="e">
        <f>E3825/L3825</f>
        <v>#DIV/0!</v>
      </c>
      <c r="Q3825" t="str">
        <f t="shared" si="236"/>
        <v>music</v>
      </c>
      <c r="R3825" t="str">
        <f t="shared" si="237"/>
        <v>jazz</v>
      </c>
      <c r="S3825" s="12">
        <f t="shared" si="238"/>
        <v>40978.238067129627</v>
      </c>
      <c r="T3825" s="12">
        <f t="shared" si="239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>E3826/D3826</f>
        <v>0</v>
      </c>
      <c r="P3826" s="7" t="e">
        <f>E3826/L3826</f>
        <v>#DIV/0!</v>
      </c>
      <c r="Q3826" t="str">
        <f t="shared" si="236"/>
        <v>music</v>
      </c>
      <c r="R3826" t="str">
        <f t="shared" si="237"/>
        <v>jazz</v>
      </c>
      <c r="S3826" s="12">
        <f t="shared" si="238"/>
        <v>40883.024178240739</v>
      </c>
      <c r="T3826" s="12">
        <f t="shared" si="239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>E3827/D3827</f>
        <v>0</v>
      </c>
      <c r="P3827" s="7" t="e">
        <f>E3827/L3827</f>
        <v>#DIV/0!</v>
      </c>
      <c r="Q3827" t="str">
        <f t="shared" si="236"/>
        <v>technology</v>
      </c>
      <c r="R3827" t="str">
        <f t="shared" si="237"/>
        <v>wearables</v>
      </c>
      <c r="S3827" s="12">
        <f t="shared" si="238"/>
        <v>42491.781319444446</v>
      </c>
      <c r="T3827" s="12">
        <f t="shared" si="239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>E3828/D3828</f>
        <v>0</v>
      </c>
      <c r="P3828" s="7" t="e">
        <f>E3828/L3828</f>
        <v>#DIV/0!</v>
      </c>
      <c r="Q3828" t="str">
        <f t="shared" si="236"/>
        <v>technology</v>
      </c>
      <c r="R3828" t="str">
        <f t="shared" si="237"/>
        <v>wearables</v>
      </c>
      <c r="S3828" s="12">
        <f t="shared" si="238"/>
        <v>42614.356770833328</v>
      </c>
      <c r="T3828" s="12">
        <f t="shared" si="239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>E3829/D3829</f>
        <v>0</v>
      </c>
      <c r="P3829" s="7" t="e">
        <f>E3829/L3829</f>
        <v>#DIV/0!</v>
      </c>
      <c r="Q3829" t="str">
        <f t="shared" si="236"/>
        <v>journalism</v>
      </c>
      <c r="R3829" t="str">
        <f t="shared" si="237"/>
        <v>audio</v>
      </c>
      <c r="S3829" s="12">
        <f t="shared" si="238"/>
        <v>41831.060092592597</v>
      </c>
      <c r="T3829" s="12">
        <f t="shared" si="239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>E3830/D3830</f>
        <v>0</v>
      </c>
      <c r="P3830" s="7" t="e">
        <f>E3830/L3830</f>
        <v>#DIV/0!</v>
      </c>
      <c r="Q3830" t="str">
        <f t="shared" si="236"/>
        <v>journalism</v>
      </c>
      <c r="R3830" t="str">
        <f t="shared" si="237"/>
        <v>audio</v>
      </c>
      <c r="S3830" s="12">
        <f t="shared" si="238"/>
        <v>42319.851388888885</v>
      </c>
      <c r="T3830" s="12">
        <f t="shared" si="239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>E3831/D3831</f>
        <v>0</v>
      </c>
      <c r="P3831" s="7" t="e">
        <f>E3831/L3831</f>
        <v>#DIV/0!</v>
      </c>
      <c r="Q3831" t="str">
        <f t="shared" si="236"/>
        <v>journalism</v>
      </c>
      <c r="R3831" t="str">
        <f t="shared" si="237"/>
        <v>audio</v>
      </c>
      <c r="S3831" s="12">
        <f t="shared" si="238"/>
        <v>42382.431076388893</v>
      </c>
      <c r="T3831" s="12">
        <f t="shared" si="239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>E3832/D3832</f>
        <v>0</v>
      </c>
      <c r="P3832" s="7" t="e">
        <f>E3832/L3832</f>
        <v>#DIV/0!</v>
      </c>
      <c r="Q3832" t="str">
        <f t="shared" si="236"/>
        <v>journalism</v>
      </c>
      <c r="R3832" t="str">
        <f t="shared" si="237"/>
        <v>audio</v>
      </c>
      <c r="S3832" s="12">
        <f t="shared" si="238"/>
        <v>42231.7971875</v>
      </c>
      <c r="T3832" s="12">
        <f t="shared" si="239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>E3833/D3833</f>
        <v>0</v>
      </c>
      <c r="P3833" s="7" t="e">
        <f>E3833/L3833</f>
        <v>#DIV/0!</v>
      </c>
      <c r="Q3833" t="str">
        <f t="shared" si="236"/>
        <v>journalism</v>
      </c>
      <c r="R3833" t="str">
        <f t="shared" si="237"/>
        <v>audio</v>
      </c>
      <c r="S3833" s="12">
        <f t="shared" si="238"/>
        <v>41850.014178240745</v>
      </c>
      <c r="T3833" s="12">
        <f t="shared" si="239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>E3834/D3834</f>
        <v>0</v>
      </c>
      <c r="P3834" s="7" t="e">
        <f>E3834/L3834</f>
        <v>#DIV/0!</v>
      </c>
      <c r="Q3834" t="str">
        <f t="shared" si="236"/>
        <v>journalism</v>
      </c>
      <c r="R3834" t="str">
        <f t="shared" si="237"/>
        <v>audio</v>
      </c>
      <c r="S3834" s="12">
        <f t="shared" si="238"/>
        <v>42483.797395833331</v>
      </c>
      <c r="T3834" s="12">
        <f t="shared" si="239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>E3835/D3835</f>
        <v>0</v>
      </c>
      <c r="P3835" s="7" t="e">
        <f>E3835/L3835</f>
        <v>#DIV/0!</v>
      </c>
      <c r="Q3835" t="str">
        <f t="shared" si="236"/>
        <v>journalism</v>
      </c>
      <c r="R3835" t="str">
        <f t="shared" si="237"/>
        <v>audio</v>
      </c>
      <c r="S3835" s="12">
        <f t="shared" si="238"/>
        <v>41831.851840277777</v>
      </c>
      <c r="T3835" s="12">
        <f t="shared" si="239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>E3836/D3836</f>
        <v>0</v>
      </c>
      <c r="P3836" s="7" t="e">
        <f>E3836/L3836</f>
        <v>#DIV/0!</v>
      </c>
      <c r="Q3836" t="str">
        <f t="shared" si="236"/>
        <v>journalism</v>
      </c>
      <c r="R3836" t="str">
        <f t="shared" si="237"/>
        <v>audio</v>
      </c>
      <c r="S3836" s="12">
        <f t="shared" si="238"/>
        <v>42406.992418981477</v>
      </c>
      <c r="T3836" s="12">
        <f t="shared" si="239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>E3837/D3837</f>
        <v>0</v>
      </c>
      <c r="P3837" s="7" t="e">
        <f>E3837/L3837</f>
        <v>#DIV/0!</v>
      </c>
      <c r="Q3837" t="str">
        <f t="shared" si="236"/>
        <v>journalism</v>
      </c>
      <c r="R3837" t="str">
        <f t="shared" si="237"/>
        <v>audio</v>
      </c>
      <c r="S3837" s="12">
        <f t="shared" si="238"/>
        <v>42058.719641203701</v>
      </c>
      <c r="T3837" s="12">
        <f t="shared" si="239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>E3838/D3838</f>
        <v>0</v>
      </c>
      <c r="P3838" s="7" t="e">
        <f>E3838/L3838</f>
        <v>#DIV/0!</v>
      </c>
      <c r="Q3838" t="str">
        <f t="shared" si="236"/>
        <v>journalism</v>
      </c>
      <c r="R3838" t="str">
        <f t="shared" si="237"/>
        <v>audio</v>
      </c>
      <c r="S3838" s="12">
        <f t="shared" si="238"/>
        <v>42678.871331018512</v>
      </c>
      <c r="T3838" s="12">
        <f t="shared" si="239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>E3839/D3839</f>
        <v>0</v>
      </c>
      <c r="P3839" s="7" t="e">
        <f>E3839/L3839</f>
        <v>#DIV/0!</v>
      </c>
      <c r="Q3839" t="str">
        <f t="shared" si="236"/>
        <v>journalism</v>
      </c>
      <c r="R3839" t="str">
        <f t="shared" si="237"/>
        <v>audio</v>
      </c>
      <c r="S3839" s="12">
        <f t="shared" si="238"/>
        <v>42047.900960648149</v>
      </c>
      <c r="T3839" s="12">
        <f t="shared" si="239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>E3840/D3840</f>
        <v>0</v>
      </c>
      <c r="P3840" s="7" t="e">
        <f>E3840/L3840</f>
        <v>#DIV/0!</v>
      </c>
      <c r="Q3840" t="str">
        <f t="shared" si="236"/>
        <v>journalism</v>
      </c>
      <c r="R3840" t="str">
        <f t="shared" si="237"/>
        <v>audio</v>
      </c>
      <c r="S3840" s="12">
        <f t="shared" si="238"/>
        <v>42046.79</v>
      </c>
      <c r="T3840" s="12">
        <f t="shared" si="239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>E3841/D3841</f>
        <v>0</v>
      </c>
      <c r="P3841" s="7" t="e">
        <f>E3841/L3841</f>
        <v>#DIV/0!</v>
      </c>
      <c r="Q3841" t="str">
        <f t="shared" si="236"/>
        <v>journalism</v>
      </c>
      <c r="R3841" t="str">
        <f t="shared" si="237"/>
        <v>audio</v>
      </c>
      <c r="S3841" s="12">
        <f t="shared" si="238"/>
        <v>42432.276712962965</v>
      </c>
      <c r="T3841" s="12">
        <f t="shared" si="239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>E3842/D3842</f>
        <v>0</v>
      </c>
      <c r="P3842" s="7" t="e">
        <f>E3842/L3842</f>
        <v>#DIV/0!</v>
      </c>
      <c r="Q3842" t="str">
        <f t="shared" si="236"/>
        <v>journalism</v>
      </c>
      <c r="R3842" t="str">
        <f t="shared" si="237"/>
        <v>audio</v>
      </c>
      <c r="S3842" s="12">
        <f t="shared" si="238"/>
        <v>42583.030810185184</v>
      </c>
      <c r="T3842" s="12">
        <f t="shared" si="239"/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>E3843/D3843</f>
        <v>0</v>
      </c>
      <c r="P3843" s="7" t="e">
        <f>E3843/L3843</f>
        <v>#DIV/0!</v>
      </c>
      <c r="Q3843" t="str">
        <f t="shared" ref="Q3843:Q3906" si="240">LEFT(N3843, SEARCH("/",N3843)-1)</f>
        <v>games</v>
      </c>
      <c r="R3843" t="str">
        <f t="shared" ref="R3843:R3906" si="241">RIGHT(N3843,LEN(N3843)-SEARCH("/",N3843,1))</f>
        <v>video games</v>
      </c>
      <c r="S3843" s="12">
        <f t="shared" ref="S3843:S3906" si="242">(((J3843/60)/60)/24)+DATE(1970,1,1)</f>
        <v>42295.753391203703</v>
      </c>
      <c r="T3843" s="12">
        <f t="shared" ref="T3843:T3906" si="243">(((I3843/60)/60)/24)+DATE(1970,1,1)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>E3844/D3844</f>
        <v>0</v>
      </c>
      <c r="P3844" s="7" t="e">
        <f>E3844/L3844</f>
        <v>#DIV/0!</v>
      </c>
      <c r="Q3844" t="str">
        <f t="shared" si="240"/>
        <v>games</v>
      </c>
      <c r="R3844" t="str">
        <f t="shared" si="241"/>
        <v>video games</v>
      </c>
      <c r="S3844" s="12">
        <f t="shared" si="242"/>
        <v>41829.912083333329</v>
      </c>
      <c r="T3844" s="12">
        <f t="shared" si="243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>E3845/D3845</f>
        <v>0</v>
      </c>
      <c r="P3845" s="7" t="e">
        <f>E3845/L3845</f>
        <v>#DIV/0!</v>
      </c>
      <c r="Q3845" t="str">
        <f t="shared" si="240"/>
        <v>games</v>
      </c>
      <c r="R3845" t="str">
        <f t="shared" si="241"/>
        <v>video games</v>
      </c>
      <c r="S3845" s="12">
        <f t="shared" si="242"/>
        <v>41775.713969907411</v>
      </c>
      <c r="T3845" s="12">
        <f t="shared" si="243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>E3846/D3846</f>
        <v>0</v>
      </c>
      <c r="P3846" s="7" t="e">
        <f>E3846/L3846</f>
        <v>#DIV/0!</v>
      </c>
      <c r="Q3846" t="str">
        <f t="shared" si="240"/>
        <v>games</v>
      </c>
      <c r="R3846" t="str">
        <f t="shared" si="241"/>
        <v>video games</v>
      </c>
      <c r="S3846" s="12">
        <f t="shared" si="242"/>
        <v>41813.861388888887</v>
      </c>
      <c r="T3846" s="12">
        <f t="shared" si="243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>E3847/D3847</f>
        <v>0</v>
      </c>
      <c r="P3847" s="7" t="e">
        <f>E3847/L3847</f>
        <v>#DIV/0!</v>
      </c>
      <c r="Q3847" t="str">
        <f t="shared" si="240"/>
        <v>games</v>
      </c>
      <c r="R3847" t="str">
        <f t="shared" si="241"/>
        <v>video games</v>
      </c>
      <c r="S3847" s="12">
        <f t="shared" si="242"/>
        <v>40799.872685185182</v>
      </c>
      <c r="T3847" s="12">
        <f t="shared" si="243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>E3848/D3848</f>
        <v>0</v>
      </c>
      <c r="P3848" s="7" t="e">
        <f>E3848/L3848</f>
        <v>#DIV/0!</v>
      </c>
      <c r="Q3848" t="str">
        <f t="shared" si="240"/>
        <v>games</v>
      </c>
      <c r="R3848" t="str">
        <f t="shared" si="241"/>
        <v>video games</v>
      </c>
      <c r="S3848" s="12">
        <f t="shared" si="242"/>
        <v>41410.703993055555</v>
      </c>
      <c r="T3848" s="12">
        <f t="shared" si="243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>E3849/D3849</f>
        <v>0</v>
      </c>
      <c r="P3849" s="7" t="e">
        <f>E3849/L3849</f>
        <v>#DIV/0!</v>
      </c>
      <c r="Q3849" t="str">
        <f t="shared" si="240"/>
        <v>games</v>
      </c>
      <c r="R3849" t="str">
        <f t="shared" si="241"/>
        <v>mobile games</v>
      </c>
      <c r="S3849" s="12">
        <f t="shared" si="242"/>
        <v>42212.624189814815</v>
      </c>
      <c r="T3849" s="12">
        <f t="shared" si="243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>E3850/D3850</f>
        <v>0</v>
      </c>
      <c r="P3850" s="7" t="e">
        <f>E3850/L3850</f>
        <v>#DIV/0!</v>
      </c>
      <c r="Q3850" t="str">
        <f t="shared" si="240"/>
        <v>games</v>
      </c>
      <c r="R3850" t="str">
        <f t="shared" si="241"/>
        <v>mobile games</v>
      </c>
      <c r="S3850" s="12">
        <f t="shared" si="242"/>
        <v>42332.908194444448</v>
      </c>
      <c r="T3850" s="12">
        <f t="shared" si="243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>E3851/D3851</f>
        <v>0</v>
      </c>
      <c r="P3851" s="7" t="e">
        <f>E3851/L3851</f>
        <v>#DIV/0!</v>
      </c>
      <c r="Q3851" t="str">
        <f t="shared" si="240"/>
        <v>games</v>
      </c>
      <c r="R3851" t="str">
        <f t="shared" si="241"/>
        <v>mobile games</v>
      </c>
      <c r="S3851" s="12">
        <f t="shared" si="242"/>
        <v>42192.462048611109</v>
      </c>
      <c r="T3851" s="12">
        <f t="shared" si="243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>E3852/D3852</f>
        <v>0</v>
      </c>
      <c r="P3852" s="7" t="e">
        <f>E3852/L3852</f>
        <v>#DIV/0!</v>
      </c>
      <c r="Q3852" t="str">
        <f t="shared" si="240"/>
        <v>games</v>
      </c>
      <c r="R3852" t="str">
        <f t="shared" si="241"/>
        <v>mobile games</v>
      </c>
      <c r="S3852" s="12">
        <f t="shared" si="242"/>
        <v>42164.699652777781</v>
      </c>
      <c r="T3852" s="12">
        <f t="shared" si="243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>E3853/D3853</f>
        <v>0</v>
      </c>
      <c r="P3853" s="7" t="e">
        <f>E3853/L3853</f>
        <v>#DIV/0!</v>
      </c>
      <c r="Q3853" t="str">
        <f t="shared" si="240"/>
        <v>games</v>
      </c>
      <c r="R3853" t="str">
        <f t="shared" si="241"/>
        <v>mobile games</v>
      </c>
      <c r="S3853" s="12">
        <f t="shared" si="242"/>
        <v>42022.006099537044</v>
      </c>
      <c r="T3853" s="12">
        <f t="shared" si="243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>E3854/D3854</f>
        <v>0</v>
      </c>
      <c r="P3854" s="7" t="e">
        <f>E3854/L3854</f>
        <v>#DIV/0!</v>
      </c>
      <c r="Q3854" t="str">
        <f t="shared" si="240"/>
        <v>food</v>
      </c>
      <c r="R3854" t="str">
        <f t="shared" si="241"/>
        <v>food trucks</v>
      </c>
      <c r="S3854" s="12">
        <f t="shared" si="242"/>
        <v>42093.181944444441</v>
      </c>
      <c r="T3854" s="12">
        <f t="shared" si="243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>E3855/D3855</f>
        <v>0</v>
      </c>
      <c r="P3855" s="7" t="e">
        <f>E3855/L3855</f>
        <v>#DIV/0!</v>
      </c>
      <c r="Q3855" t="str">
        <f t="shared" si="240"/>
        <v>food</v>
      </c>
      <c r="R3855" t="str">
        <f t="shared" si="241"/>
        <v>food trucks</v>
      </c>
      <c r="S3855" s="12">
        <f t="shared" si="242"/>
        <v>41871.972025462965</v>
      </c>
      <c r="T3855" s="12">
        <f t="shared" si="243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>E3856/D3856</f>
        <v>0</v>
      </c>
      <c r="P3856" s="7" t="e">
        <f>E3856/L3856</f>
        <v>#DIV/0!</v>
      </c>
      <c r="Q3856" t="str">
        <f t="shared" si="240"/>
        <v>food</v>
      </c>
      <c r="R3856" t="str">
        <f t="shared" si="241"/>
        <v>food trucks</v>
      </c>
      <c r="S3856" s="12">
        <f t="shared" si="242"/>
        <v>42224.102581018517</v>
      </c>
      <c r="T3856" s="12">
        <f t="shared" si="243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>E3857/D3857</f>
        <v>0</v>
      </c>
      <c r="P3857" s="7" t="e">
        <f>E3857/L3857</f>
        <v>#DIV/0!</v>
      </c>
      <c r="Q3857" t="str">
        <f t="shared" si="240"/>
        <v>food</v>
      </c>
      <c r="R3857" t="str">
        <f t="shared" si="241"/>
        <v>food trucks</v>
      </c>
      <c r="S3857" s="12">
        <f t="shared" si="242"/>
        <v>42029.07131944444</v>
      </c>
      <c r="T3857" s="12">
        <f t="shared" si="243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>E3858/D3858</f>
        <v>0</v>
      </c>
      <c r="P3858" s="7" t="e">
        <f>E3858/L3858</f>
        <v>#DIV/0!</v>
      </c>
      <c r="Q3858" t="str">
        <f t="shared" si="240"/>
        <v>food</v>
      </c>
      <c r="R3858" t="str">
        <f t="shared" si="241"/>
        <v>food trucks</v>
      </c>
      <c r="S3858" s="12">
        <f t="shared" si="242"/>
        <v>42154.726446759261</v>
      </c>
      <c r="T3858" s="12">
        <f t="shared" si="243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>E3859/D3859</f>
        <v>0</v>
      </c>
      <c r="P3859" s="7" t="e">
        <f>E3859/L3859</f>
        <v>#DIV/0!</v>
      </c>
      <c r="Q3859" t="str">
        <f t="shared" si="240"/>
        <v>food</v>
      </c>
      <c r="R3859" t="str">
        <f t="shared" si="241"/>
        <v>food trucks</v>
      </c>
      <c r="S3859" s="12">
        <f t="shared" si="242"/>
        <v>42122.629502314812</v>
      </c>
      <c r="T3859" s="12">
        <f t="shared" si="243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>E3860/D3860</f>
        <v>0</v>
      </c>
      <c r="P3860" s="7" t="e">
        <f>E3860/L3860</f>
        <v>#DIV/0!</v>
      </c>
      <c r="Q3860" t="str">
        <f t="shared" si="240"/>
        <v>food</v>
      </c>
      <c r="R3860" t="str">
        <f t="shared" si="241"/>
        <v>food trucks</v>
      </c>
      <c r="S3860" s="12">
        <f t="shared" si="242"/>
        <v>41830.723611111112</v>
      </c>
      <c r="T3860" s="12">
        <f t="shared" si="243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>E3861/D3861</f>
        <v>0</v>
      </c>
      <c r="P3861" s="7" t="e">
        <f>E3861/L3861</f>
        <v>#DIV/0!</v>
      </c>
      <c r="Q3861" t="str">
        <f t="shared" si="240"/>
        <v>food</v>
      </c>
      <c r="R3861" t="str">
        <f t="shared" si="241"/>
        <v>food trucks</v>
      </c>
      <c r="S3861" s="12">
        <f t="shared" si="242"/>
        <v>42509.724328703705</v>
      </c>
      <c r="T3861" s="12">
        <f t="shared" si="243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>E3862/D3862</f>
        <v>0</v>
      </c>
      <c r="P3862" s="7" t="e">
        <f>E3862/L3862</f>
        <v>#DIV/0!</v>
      </c>
      <c r="Q3862" t="str">
        <f t="shared" si="240"/>
        <v>food</v>
      </c>
      <c r="R3862" t="str">
        <f t="shared" si="241"/>
        <v>food trucks</v>
      </c>
      <c r="S3862" s="12">
        <f t="shared" si="242"/>
        <v>41841.682314814818</v>
      </c>
      <c r="T3862" s="12">
        <f t="shared" si="243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>E3863/D3863</f>
        <v>0</v>
      </c>
      <c r="P3863" s="7" t="e">
        <f>E3863/L3863</f>
        <v>#DIV/0!</v>
      </c>
      <c r="Q3863" t="str">
        <f t="shared" si="240"/>
        <v>food</v>
      </c>
      <c r="R3863" t="str">
        <f t="shared" si="241"/>
        <v>food trucks</v>
      </c>
      <c r="S3863" s="12">
        <f t="shared" si="242"/>
        <v>41897.660833333335</v>
      </c>
      <c r="T3863" s="12">
        <f t="shared" si="243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>E3864/D3864</f>
        <v>0</v>
      </c>
      <c r="P3864" s="7" t="e">
        <f>E3864/L3864</f>
        <v>#DIV/0!</v>
      </c>
      <c r="Q3864" t="str">
        <f t="shared" si="240"/>
        <v>music</v>
      </c>
      <c r="R3864" t="str">
        <f t="shared" si="241"/>
        <v>world music</v>
      </c>
      <c r="S3864" s="12">
        <f t="shared" si="242"/>
        <v>41827.919166666667</v>
      </c>
      <c r="T3864" s="12">
        <f t="shared" si="243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>E3865/D3865</f>
        <v>0</v>
      </c>
      <c r="P3865" s="7" t="e">
        <f>E3865/L3865</f>
        <v>#DIV/0!</v>
      </c>
      <c r="Q3865" t="str">
        <f t="shared" si="240"/>
        <v>music</v>
      </c>
      <c r="R3865" t="str">
        <f t="shared" si="241"/>
        <v>world music</v>
      </c>
      <c r="S3865" s="12">
        <f t="shared" si="242"/>
        <v>40568.972569444442</v>
      </c>
      <c r="T3865" s="12">
        <f t="shared" si="243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>E3866/D3866</f>
        <v>0</v>
      </c>
      <c r="P3866" s="7" t="e">
        <f>E3866/L3866</f>
        <v>#DIV/0!</v>
      </c>
      <c r="Q3866" t="str">
        <f t="shared" si="240"/>
        <v>music</v>
      </c>
      <c r="R3866" t="str">
        <f t="shared" si="241"/>
        <v>world music</v>
      </c>
      <c r="S3866" s="12">
        <f t="shared" si="242"/>
        <v>42193.941759259258</v>
      </c>
      <c r="T3866" s="12">
        <f t="shared" si="243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>E3867/D3867</f>
        <v>0</v>
      </c>
      <c r="P3867" s="7" t="e">
        <f>E3867/L3867</f>
        <v>#DIV/0!</v>
      </c>
      <c r="Q3867" t="str">
        <f t="shared" si="240"/>
        <v>music</v>
      </c>
      <c r="R3867" t="str">
        <f t="shared" si="241"/>
        <v>world music</v>
      </c>
      <c r="S3867" s="12">
        <f t="shared" si="242"/>
        <v>42007.788680555561</v>
      </c>
      <c r="T3867" s="12">
        <f t="shared" si="243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>E3868/D3868</f>
        <v>0</v>
      </c>
      <c r="P3868" s="7" t="e">
        <f>E3868/L3868</f>
        <v>#DIV/0!</v>
      </c>
      <c r="Q3868" t="str">
        <f t="shared" si="240"/>
        <v>music</v>
      </c>
      <c r="R3868" t="str">
        <f t="shared" si="241"/>
        <v>world music</v>
      </c>
      <c r="S3868" s="12">
        <f t="shared" si="242"/>
        <v>41110.680138888885</v>
      </c>
      <c r="T3868" s="12">
        <f t="shared" si="243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>E3869/D3869</f>
        <v>0</v>
      </c>
      <c r="P3869" s="7" t="e">
        <f>E3869/L3869</f>
        <v>#DIV/0!</v>
      </c>
      <c r="Q3869" t="str">
        <f t="shared" si="240"/>
        <v>music</v>
      </c>
      <c r="R3869" t="str">
        <f t="shared" si="241"/>
        <v>world music</v>
      </c>
      <c r="S3869" s="12">
        <f t="shared" si="242"/>
        <v>41125.283159722225</v>
      </c>
      <c r="T3869" s="12">
        <f t="shared" si="243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>E3870/D3870</f>
        <v>0</v>
      </c>
      <c r="P3870" s="7" t="e">
        <f>E3870/L3870</f>
        <v>#DIV/0!</v>
      </c>
      <c r="Q3870" t="str">
        <f t="shared" si="240"/>
        <v>music</v>
      </c>
      <c r="R3870" t="str">
        <f t="shared" si="241"/>
        <v>world music</v>
      </c>
      <c r="S3870" s="12">
        <f t="shared" si="242"/>
        <v>40883.962581018517</v>
      </c>
      <c r="T3870" s="12">
        <f t="shared" si="243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>E3871/D3871</f>
        <v>0</v>
      </c>
      <c r="P3871" s="7" t="e">
        <f>E3871/L3871</f>
        <v>#DIV/0!</v>
      </c>
      <c r="Q3871" t="str">
        <f t="shared" si="240"/>
        <v>technology</v>
      </c>
      <c r="R3871" t="str">
        <f t="shared" si="241"/>
        <v>wearables</v>
      </c>
      <c r="S3871" s="12">
        <f t="shared" si="242"/>
        <v>42732.060277777782</v>
      </c>
      <c r="T3871" s="12">
        <f t="shared" si="243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>E3872/D3872</f>
        <v>0</v>
      </c>
      <c r="P3872" s="7" t="e">
        <f>E3872/L3872</f>
        <v>#DIV/0!</v>
      </c>
      <c r="Q3872" t="str">
        <f t="shared" si="240"/>
        <v>technology</v>
      </c>
      <c r="R3872" t="str">
        <f t="shared" si="241"/>
        <v>wearables</v>
      </c>
      <c r="S3872" s="12">
        <f t="shared" si="242"/>
        <v>41806.106770833336</v>
      </c>
      <c r="T3872" s="12">
        <f t="shared" si="243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>E3873/D3873</f>
        <v>0</v>
      </c>
      <c r="P3873" s="7" t="e">
        <f>E3873/L3873</f>
        <v>#DIV/0!</v>
      </c>
      <c r="Q3873" t="str">
        <f t="shared" si="240"/>
        <v>technology</v>
      </c>
      <c r="R3873" t="str">
        <f t="shared" si="241"/>
        <v>wearables</v>
      </c>
      <c r="S3873" s="12">
        <f t="shared" si="242"/>
        <v>41836.595520833333</v>
      </c>
      <c r="T3873" s="12">
        <f t="shared" si="243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>E3874/D3874</f>
        <v>0</v>
      </c>
      <c r="P3874" s="7" t="e">
        <f>E3874/L3874</f>
        <v>#DIV/0!</v>
      </c>
      <c r="Q3874" t="str">
        <f t="shared" si="240"/>
        <v>publishing</v>
      </c>
      <c r="R3874" t="str">
        <f t="shared" si="241"/>
        <v>translations</v>
      </c>
      <c r="S3874" s="12">
        <f t="shared" si="242"/>
        <v>41945.133506944447</v>
      </c>
      <c r="T3874" s="12">
        <f t="shared" si="243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>E3875/D3875</f>
        <v>0</v>
      </c>
      <c r="P3875" s="7" t="e">
        <f>E3875/L3875</f>
        <v>#DIV/0!</v>
      </c>
      <c r="Q3875" t="str">
        <f t="shared" si="240"/>
        <v>publishing</v>
      </c>
      <c r="R3875" t="str">
        <f t="shared" si="241"/>
        <v>translations</v>
      </c>
      <c r="S3875" s="12">
        <f t="shared" si="242"/>
        <v>42299.926145833335</v>
      </c>
      <c r="T3875" s="12">
        <f t="shared" si="243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>E3876/D3876</f>
        <v>0</v>
      </c>
      <c r="P3876" s="7" t="e">
        <f>E3876/L3876</f>
        <v>#DIV/0!</v>
      </c>
      <c r="Q3876" t="str">
        <f t="shared" si="240"/>
        <v>publishing</v>
      </c>
      <c r="R3876" t="str">
        <f t="shared" si="241"/>
        <v>translations</v>
      </c>
      <c r="S3876" s="12">
        <f t="shared" si="242"/>
        <v>42093.131469907406</v>
      </c>
      <c r="T3876" s="12">
        <f t="shared" si="243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>E3877/D3877</f>
        <v>0</v>
      </c>
      <c r="P3877" s="7" t="e">
        <f>E3877/L3877</f>
        <v>#DIV/0!</v>
      </c>
      <c r="Q3877" t="str">
        <f t="shared" si="240"/>
        <v>publishing</v>
      </c>
      <c r="R3877" t="str">
        <f t="shared" si="241"/>
        <v>translations</v>
      </c>
      <c r="S3877" s="12">
        <f t="shared" si="242"/>
        <v>42180.390277777777</v>
      </c>
      <c r="T3877" s="12">
        <f t="shared" si="243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>E3878/D3878</f>
        <v>0</v>
      </c>
      <c r="P3878" s="7" t="e">
        <f>E3878/L3878</f>
        <v>#DIV/0!</v>
      </c>
      <c r="Q3878" t="str">
        <f t="shared" si="240"/>
        <v>publishing</v>
      </c>
      <c r="R3878" t="str">
        <f t="shared" si="241"/>
        <v>translations</v>
      </c>
      <c r="S3878" s="12">
        <f t="shared" si="242"/>
        <v>42074.060671296291</v>
      </c>
      <c r="T3878" s="12">
        <f t="shared" si="243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>E3879/D3879</f>
        <v>0</v>
      </c>
      <c r="P3879" s="7" t="e">
        <f>E3879/L3879</f>
        <v>#DIV/0!</v>
      </c>
      <c r="Q3879" t="str">
        <f t="shared" si="240"/>
        <v>publishing</v>
      </c>
      <c r="R3879" t="str">
        <f t="shared" si="241"/>
        <v>translations</v>
      </c>
      <c r="S3879" s="12">
        <f t="shared" si="242"/>
        <v>42175.780416666668</v>
      </c>
      <c r="T3879" s="12">
        <f t="shared" si="243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>E3880/D3880</f>
        <v>0</v>
      </c>
      <c r="P3880" s="7" t="e">
        <f>E3880/L3880</f>
        <v>#DIV/0!</v>
      </c>
      <c r="Q3880" t="str">
        <f t="shared" si="240"/>
        <v>publishing</v>
      </c>
      <c r="R3880" t="str">
        <f t="shared" si="241"/>
        <v>translations</v>
      </c>
      <c r="S3880" s="12">
        <f t="shared" si="242"/>
        <v>42485.64534722222</v>
      </c>
      <c r="T3880" s="12">
        <f t="shared" si="243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>E3881/D3881</f>
        <v>0</v>
      </c>
      <c r="P3881" s="7" t="e">
        <f>E3881/L3881</f>
        <v>#DIV/0!</v>
      </c>
      <c r="Q3881" t="str">
        <f t="shared" si="240"/>
        <v>publishing</v>
      </c>
      <c r="R3881" t="str">
        <f t="shared" si="241"/>
        <v>translations</v>
      </c>
      <c r="S3881" s="12">
        <f t="shared" si="242"/>
        <v>42707.926030092596</v>
      </c>
      <c r="T3881" s="12">
        <f t="shared" si="243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>E3882/D3882</f>
        <v>0</v>
      </c>
      <c r="P3882" s="7" t="e">
        <f>E3882/L3882</f>
        <v>#DIV/0!</v>
      </c>
      <c r="Q3882" t="str">
        <f t="shared" si="240"/>
        <v>publishing</v>
      </c>
      <c r="R3882" t="str">
        <f t="shared" si="241"/>
        <v>translations</v>
      </c>
      <c r="S3882" s="12">
        <f t="shared" si="242"/>
        <v>42199.873402777783</v>
      </c>
      <c r="T3882" s="12">
        <f t="shared" si="243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>E3883/D3883</f>
        <v>0</v>
      </c>
      <c r="P3883" s="7" t="e">
        <f>E3883/L3883</f>
        <v>#DIV/0!</v>
      </c>
      <c r="Q3883" t="str">
        <f t="shared" si="240"/>
        <v>publishing</v>
      </c>
      <c r="R3883" t="str">
        <f t="shared" si="241"/>
        <v>translations</v>
      </c>
      <c r="S3883" s="12">
        <f t="shared" si="242"/>
        <v>42139.542303240742</v>
      </c>
      <c r="T3883" s="12">
        <f t="shared" si="243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>E3884/D3884</f>
        <v>0</v>
      </c>
      <c r="P3884" s="7" t="e">
        <f>E3884/L3884</f>
        <v>#DIV/0!</v>
      </c>
      <c r="Q3884" t="str">
        <f t="shared" si="240"/>
        <v>publishing</v>
      </c>
      <c r="R3884" t="str">
        <f t="shared" si="241"/>
        <v>translations</v>
      </c>
      <c r="S3884" s="12">
        <f t="shared" si="242"/>
        <v>42461.447662037041</v>
      </c>
      <c r="T3884" s="12">
        <f t="shared" si="243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>E3885/D3885</f>
        <v>0</v>
      </c>
      <c r="P3885" s="7" t="e">
        <f>E3885/L3885</f>
        <v>#DIV/0!</v>
      </c>
      <c r="Q3885" t="str">
        <f t="shared" si="240"/>
        <v>publishing</v>
      </c>
      <c r="R3885" t="str">
        <f t="shared" si="241"/>
        <v>translations</v>
      </c>
      <c r="S3885" s="12">
        <f t="shared" si="242"/>
        <v>42115.936550925922</v>
      </c>
      <c r="T3885" s="12">
        <f t="shared" si="243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>E3886/D3886</f>
        <v>0</v>
      </c>
      <c r="P3886" s="7" t="e">
        <f>E3886/L3886</f>
        <v>#DIV/0!</v>
      </c>
      <c r="Q3886" t="str">
        <f t="shared" si="240"/>
        <v>publishing</v>
      </c>
      <c r="R3886" t="str">
        <f t="shared" si="241"/>
        <v>translations</v>
      </c>
      <c r="S3886" s="12">
        <f t="shared" si="242"/>
        <v>42086.811400462961</v>
      </c>
      <c r="T3886" s="12">
        <f t="shared" si="243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>E3887/D3887</f>
        <v>0</v>
      </c>
      <c r="P3887" s="7" t="e">
        <f>E3887/L3887</f>
        <v>#DIV/0!</v>
      </c>
      <c r="Q3887" t="str">
        <f t="shared" si="240"/>
        <v>publishing</v>
      </c>
      <c r="R3887" t="str">
        <f t="shared" si="241"/>
        <v>translations</v>
      </c>
      <c r="S3887" s="12">
        <f t="shared" si="242"/>
        <v>41818.703275462962</v>
      </c>
      <c r="T3887" s="12">
        <f t="shared" si="243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>E3888/D3888</f>
        <v>0</v>
      </c>
      <c r="P3888" s="7" t="e">
        <f>E3888/L3888</f>
        <v>#DIV/0!</v>
      </c>
      <c r="Q3888" t="str">
        <f t="shared" si="240"/>
        <v>publishing</v>
      </c>
      <c r="R3888" t="str">
        <f t="shared" si="241"/>
        <v>translations</v>
      </c>
      <c r="S3888" s="12">
        <f t="shared" si="242"/>
        <v>42795.696145833332</v>
      </c>
      <c r="T3888" s="12">
        <f t="shared" si="243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>E3889/D3889</f>
        <v>0</v>
      </c>
      <c r="P3889" s="7" t="e">
        <f>E3889/L3889</f>
        <v>#DIV/0!</v>
      </c>
      <c r="Q3889" t="str">
        <f t="shared" si="240"/>
        <v>publishing</v>
      </c>
      <c r="R3889" t="str">
        <f t="shared" si="241"/>
        <v>translations</v>
      </c>
      <c r="S3889" s="12">
        <f t="shared" si="242"/>
        <v>42289.89634259259</v>
      </c>
      <c r="T3889" s="12">
        <f t="shared" si="243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>E3890/D3890</f>
        <v>0</v>
      </c>
      <c r="P3890" s="7" t="e">
        <f>E3890/L3890</f>
        <v>#DIV/0!</v>
      </c>
      <c r="Q3890" t="str">
        <f t="shared" si="240"/>
        <v>publishing</v>
      </c>
      <c r="R3890" t="str">
        <f t="shared" si="241"/>
        <v>translations</v>
      </c>
      <c r="S3890" s="12">
        <f t="shared" si="242"/>
        <v>41831.705555555556</v>
      </c>
      <c r="T3890" s="12">
        <f t="shared" si="243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>E3891/D3891</f>
        <v>0</v>
      </c>
      <c r="P3891" s="7" t="e">
        <f>E3891/L3891</f>
        <v>#DIV/0!</v>
      </c>
      <c r="Q3891" t="str">
        <f t="shared" si="240"/>
        <v>publishing</v>
      </c>
      <c r="R3891" t="str">
        <f t="shared" si="241"/>
        <v>translations</v>
      </c>
      <c r="S3891" s="12">
        <f t="shared" si="242"/>
        <v>42312.204814814817</v>
      </c>
      <c r="T3891" s="12">
        <f t="shared" si="243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>E3892/D3892</f>
        <v>0</v>
      </c>
      <c r="P3892" s="7" t="e">
        <f>E3892/L3892</f>
        <v>#DIV/0!</v>
      </c>
      <c r="Q3892" t="str">
        <f t="shared" si="240"/>
        <v>publishing</v>
      </c>
      <c r="R3892" t="str">
        <f t="shared" si="241"/>
        <v>translations</v>
      </c>
      <c r="S3892" s="12">
        <f t="shared" si="242"/>
        <v>41915.896967592591</v>
      </c>
      <c r="T3892" s="12">
        <f t="shared" si="243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>E3893/D3893</f>
        <v>0</v>
      </c>
      <c r="P3893" s="7" t="e">
        <f>E3893/L3893</f>
        <v>#DIV/0!</v>
      </c>
      <c r="Q3893" t="str">
        <f t="shared" si="240"/>
        <v>publishing</v>
      </c>
      <c r="R3893" t="str">
        <f t="shared" si="241"/>
        <v>fiction</v>
      </c>
      <c r="S3893" s="12">
        <f t="shared" si="242"/>
        <v>41053.200960648144</v>
      </c>
      <c r="T3893" s="12">
        <f t="shared" si="243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>E3894/D3894</f>
        <v>0</v>
      </c>
      <c r="P3894" s="7" t="e">
        <f>E3894/L3894</f>
        <v>#DIV/0!</v>
      </c>
      <c r="Q3894" t="str">
        <f t="shared" si="240"/>
        <v>publishing</v>
      </c>
      <c r="R3894" t="str">
        <f t="shared" si="241"/>
        <v>fiction</v>
      </c>
      <c r="S3894" s="12">
        <f t="shared" si="242"/>
        <v>42554.917488425926</v>
      </c>
      <c r="T3894" s="12">
        <f t="shared" si="243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>E3895/D3895</f>
        <v>0</v>
      </c>
      <c r="P3895" s="7" t="e">
        <f>E3895/L3895</f>
        <v>#DIV/0!</v>
      </c>
      <c r="Q3895" t="str">
        <f t="shared" si="240"/>
        <v>publishing</v>
      </c>
      <c r="R3895" t="str">
        <f t="shared" si="241"/>
        <v>fiction</v>
      </c>
      <c r="S3895" s="12">
        <f t="shared" si="242"/>
        <v>41198.611712962964</v>
      </c>
      <c r="T3895" s="12">
        <f t="shared" si="243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>E3896/D3896</f>
        <v>0</v>
      </c>
      <c r="P3896" s="7" t="e">
        <f>E3896/L3896</f>
        <v>#DIV/0!</v>
      </c>
      <c r="Q3896" t="str">
        <f t="shared" si="240"/>
        <v>publishing</v>
      </c>
      <c r="R3896" t="str">
        <f t="shared" si="241"/>
        <v>fiction</v>
      </c>
      <c r="S3896" s="12">
        <f t="shared" si="242"/>
        <v>41411.866608796299</v>
      </c>
      <c r="T3896" s="12">
        <f t="shared" si="243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>E3897/D3897</f>
        <v>0</v>
      </c>
      <c r="P3897" s="7" t="e">
        <f>E3897/L3897</f>
        <v>#DIV/0!</v>
      </c>
      <c r="Q3897" t="str">
        <f t="shared" si="240"/>
        <v>publishing</v>
      </c>
      <c r="R3897" t="str">
        <f t="shared" si="241"/>
        <v>fiction</v>
      </c>
      <c r="S3897" s="12">
        <f t="shared" si="242"/>
        <v>40752.789710648147</v>
      </c>
      <c r="T3897" s="12">
        <f t="shared" si="243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>E3898/D3898</f>
        <v>0</v>
      </c>
      <c r="P3898" s="7" t="e">
        <f>E3898/L3898</f>
        <v>#DIV/0!</v>
      </c>
      <c r="Q3898" t="str">
        <f t="shared" si="240"/>
        <v>publishing</v>
      </c>
      <c r="R3898" t="str">
        <f t="shared" si="241"/>
        <v>fiction</v>
      </c>
      <c r="S3898" s="12">
        <f t="shared" si="242"/>
        <v>41838.475219907406</v>
      </c>
      <c r="T3898" s="12">
        <f t="shared" si="243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>E3899/D3899</f>
        <v>0</v>
      </c>
      <c r="P3899" s="7" t="e">
        <f>E3899/L3899</f>
        <v>#DIV/0!</v>
      </c>
      <c r="Q3899" t="str">
        <f t="shared" si="240"/>
        <v>photography</v>
      </c>
      <c r="R3899" t="str">
        <f t="shared" si="241"/>
        <v>nature</v>
      </c>
      <c r="S3899" s="12">
        <f t="shared" si="242"/>
        <v>42053.051203703704</v>
      </c>
      <c r="T3899" s="12">
        <f t="shared" si="243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>E3900/D3900</f>
        <v>0</v>
      </c>
      <c r="P3900" s="7" t="e">
        <f>E3900/L3900</f>
        <v>#DIV/0!</v>
      </c>
      <c r="Q3900" t="str">
        <f t="shared" si="240"/>
        <v>photography</v>
      </c>
      <c r="R3900" t="str">
        <f t="shared" si="241"/>
        <v>nature</v>
      </c>
      <c r="S3900" s="12">
        <f t="shared" si="242"/>
        <v>42782.426875000005</v>
      </c>
      <c r="T3900" s="12">
        <f t="shared" si="243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>E3901/D3901</f>
        <v>0</v>
      </c>
      <c r="P3901" s="7" t="e">
        <f>E3901/L3901</f>
        <v>#DIV/0!</v>
      </c>
      <c r="Q3901" t="str">
        <f t="shared" si="240"/>
        <v>photography</v>
      </c>
      <c r="R3901" t="str">
        <f t="shared" si="241"/>
        <v>nature</v>
      </c>
      <c r="S3901" s="12">
        <f t="shared" si="242"/>
        <v>42121.824525462958</v>
      </c>
      <c r="T3901" s="12">
        <f t="shared" si="243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>E3902/D3902</f>
        <v>0</v>
      </c>
      <c r="P3902" s="7" t="e">
        <f>E3902/L3902</f>
        <v>#DIV/0!</v>
      </c>
      <c r="Q3902" t="str">
        <f t="shared" si="240"/>
        <v>photography</v>
      </c>
      <c r="R3902" t="str">
        <f t="shared" si="241"/>
        <v>nature</v>
      </c>
      <c r="S3902" s="12">
        <f t="shared" si="242"/>
        <v>42219.282951388886</v>
      </c>
      <c r="T3902" s="12">
        <f t="shared" si="243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>E3903/D3903</f>
        <v>0</v>
      </c>
      <c r="P3903" s="7" t="e">
        <f>E3903/L3903</f>
        <v>#DIV/0!</v>
      </c>
      <c r="Q3903" t="str">
        <f t="shared" si="240"/>
        <v>photography</v>
      </c>
      <c r="R3903" t="str">
        <f t="shared" si="241"/>
        <v>nature</v>
      </c>
      <c r="S3903" s="12">
        <f t="shared" si="242"/>
        <v>42188.252199074079</v>
      </c>
      <c r="T3903" s="12">
        <f t="shared" si="243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>E3904/D3904</f>
        <v>0</v>
      </c>
      <c r="P3904" s="7" t="e">
        <f>E3904/L3904</f>
        <v>#DIV/0!</v>
      </c>
      <c r="Q3904" t="str">
        <f t="shared" si="240"/>
        <v>photography</v>
      </c>
      <c r="R3904" t="str">
        <f t="shared" si="241"/>
        <v>nature</v>
      </c>
      <c r="S3904" s="12">
        <f t="shared" si="242"/>
        <v>42241.613796296297</v>
      </c>
      <c r="T3904" s="12">
        <f t="shared" si="243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>E3905/D3905</f>
        <v>0</v>
      </c>
      <c r="P3905" s="7" t="e">
        <f>E3905/L3905</f>
        <v>#DIV/0!</v>
      </c>
      <c r="Q3905" t="str">
        <f t="shared" si="240"/>
        <v>publishing</v>
      </c>
      <c r="R3905" t="str">
        <f t="shared" si="241"/>
        <v>art books</v>
      </c>
      <c r="S3905" s="12">
        <f t="shared" si="242"/>
        <v>40079.566157407404</v>
      </c>
      <c r="T3905" s="12">
        <f t="shared" si="243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>E3906/D3906</f>
        <v>0</v>
      </c>
      <c r="P3906" s="7" t="e">
        <f>E3906/L3906</f>
        <v>#DIV/0!</v>
      </c>
      <c r="Q3906" t="str">
        <f t="shared" si="240"/>
        <v>publishing</v>
      </c>
      <c r="R3906" t="str">
        <f t="shared" si="241"/>
        <v>art books</v>
      </c>
      <c r="S3906" s="12">
        <f t="shared" si="242"/>
        <v>41389.679560185185</v>
      </c>
      <c r="T3906" s="12">
        <f t="shared" si="243"/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>E3907/D3907</f>
        <v>0</v>
      </c>
      <c r="P3907" s="7" t="e">
        <f>E3907/L3907</f>
        <v>#DIV/0!</v>
      </c>
      <c r="Q3907" t="str">
        <f t="shared" ref="Q3907:Q3970" si="244">LEFT(N3907, SEARCH("/",N3907)-1)</f>
        <v>publishing</v>
      </c>
      <c r="R3907" t="str">
        <f t="shared" ref="R3907:R3970" si="245">RIGHT(N3907,LEN(N3907)-SEARCH("/",N3907,1))</f>
        <v>art books</v>
      </c>
      <c r="S3907" s="12">
        <f t="shared" ref="S3907:S3970" si="246">(((J3907/60)/60)/24)+DATE(1970,1,1)</f>
        <v>40990.050069444449</v>
      </c>
      <c r="T3907" s="12">
        <f t="shared" ref="T3907:T3970" si="247">(((I3907/60)/60)/24)+DATE(1970,1,1)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>E3908/D3908</f>
        <v>0</v>
      </c>
      <c r="P3908" s="7" t="e">
        <f>E3908/L3908</f>
        <v>#DIV/0!</v>
      </c>
      <c r="Q3908" t="str">
        <f t="shared" si="244"/>
        <v>photography</v>
      </c>
      <c r="R3908" t="str">
        <f t="shared" si="245"/>
        <v>places</v>
      </c>
      <c r="S3908" s="12">
        <f t="shared" si="246"/>
        <v>41779.649317129632</v>
      </c>
      <c r="T3908" s="12">
        <f t="shared" si="247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>E3909/D3909</f>
        <v>0</v>
      </c>
      <c r="P3909" s="7" t="e">
        <f>E3909/L3909</f>
        <v>#DIV/0!</v>
      </c>
      <c r="Q3909" t="str">
        <f t="shared" si="244"/>
        <v>photography</v>
      </c>
      <c r="R3909" t="str">
        <f t="shared" si="245"/>
        <v>places</v>
      </c>
      <c r="S3909" s="12">
        <f t="shared" si="246"/>
        <v>42069.104421296302</v>
      </c>
      <c r="T3909" s="12">
        <f t="shared" si="247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>E3910/D3910</f>
        <v>0</v>
      </c>
      <c r="P3910" s="7" t="e">
        <f>E3910/L3910</f>
        <v>#DIV/0!</v>
      </c>
      <c r="Q3910" t="str">
        <f t="shared" si="244"/>
        <v>photography</v>
      </c>
      <c r="R3910" t="str">
        <f t="shared" si="245"/>
        <v>places</v>
      </c>
      <c r="S3910" s="12">
        <f t="shared" si="246"/>
        <v>42005.24998842593</v>
      </c>
      <c r="T3910" s="12">
        <f t="shared" si="247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>E3911/D3911</f>
        <v>0</v>
      </c>
      <c r="P3911" s="7" t="e">
        <f>E3911/L3911</f>
        <v>#DIV/0!</v>
      </c>
      <c r="Q3911" t="str">
        <f t="shared" si="244"/>
        <v>photography</v>
      </c>
      <c r="R3911" t="str">
        <f t="shared" si="245"/>
        <v>places</v>
      </c>
      <c r="S3911" s="12">
        <f t="shared" si="246"/>
        <v>42256.984791666662</v>
      </c>
      <c r="T3911" s="12">
        <f t="shared" si="247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>E3912/D3912</f>
        <v>0</v>
      </c>
      <c r="P3912" s="7" t="e">
        <f>E3912/L3912</f>
        <v>#DIV/0!</v>
      </c>
      <c r="Q3912" t="str">
        <f t="shared" si="244"/>
        <v>photography</v>
      </c>
      <c r="R3912" t="str">
        <f t="shared" si="245"/>
        <v>places</v>
      </c>
      <c r="S3912" s="12">
        <f t="shared" si="246"/>
        <v>42046.072743055556</v>
      </c>
      <c r="T3912" s="12">
        <f t="shared" si="247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>E3913/D3913</f>
        <v>0</v>
      </c>
      <c r="P3913" s="7" t="e">
        <f>E3913/L3913</f>
        <v>#DIV/0!</v>
      </c>
      <c r="Q3913" t="str">
        <f t="shared" si="244"/>
        <v>photography</v>
      </c>
      <c r="R3913" t="str">
        <f t="shared" si="245"/>
        <v>places</v>
      </c>
      <c r="S3913" s="12">
        <f t="shared" si="246"/>
        <v>42603.354131944448</v>
      </c>
      <c r="T3913" s="12">
        <f t="shared" si="247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>E3914/D3914</f>
        <v>0</v>
      </c>
      <c r="P3914" s="7" t="e">
        <f>E3914/L3914</f>
        <v>#DIV/0!</v>
      </c>
      <c r="Q3914" t="str">
        <f t="shared" si="244"/>
        <v>photography</v>
      </c>
      <c r="R3914" t="str">
        <f t="shared" si="245"/>
        <v>places</v>
      </c>
      <c r="S3914" s="12">
        <f t="shared" si="246"/>
        <v>42438.53907407407</v>
      </c>
      <c r="T3914" s="12">
        <f t="shared" si="247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>E3915/D3915</f>
        <v>0</v>
      </c>
      <c r="P3915" s="7" t="e">
        <f>E3915/L3915</f>
        <v>#DIV/0!</v>
      </c>
      <c r="Q3915" t="str">
        <f t="shared" si="244"/>
        <v>music</v>
      </c>
      <c r="R3915" t="str">
        <f t="shared" si="245"/>
        <v>faith</v>
      </c>
      <c r="S3915" s="12">
        <f t="shared" si="246"/>
        <v>42779.21365740741</v>
      </c>
      <c r="T3915" s="12">
        <f t="shared" si="247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>E3916/D3916</f>
        <v>0</v>
      </c>
      <c r="P3916" s="7" t="e">
        <f>E3916/L3916</f>
        <v>#DIV/0!</v>
      </c>
      <c r="Q3916" t="str">
        <f t="shared" si="244"/>
        <v>music</v>
      </c>
      <c r="R3916" t="str">
        <f t="shared" si="245"/>
        <v>faith</v>
      </c>
      <c r="S3916" s="12">
        <f t="shared" si="246"/>
        <v>42796.069571759261</v>
      </c>
      <c r="T3916" s="12">
        <f t="shared" si="247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>E3917/D3917</f>
        <v>0</v>
      </c>
      <c r="P3917" s="7" t="e">
        <f>E3917/L3917</f>
        <v>#DIV/0!</v>
      </c>
      <c r="Q3917" t="str">
        <f t="shared" si="244"/>
        <v>music</v>
      </c>
      <c r="R3917" t="str">
        <f t="shared" si="245"/>
        <v>faith</v>
      </c>
      <c r="S3917" s="12">
        <f t="shared" si="246"/>
        <v>42796.207870370374</v>
      </c>
      <c r="T3917" s="12">
        <f t="shared" si="247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>E3918/D3918</f>
        <v>0</v>
      </c>
      <c r="P3918" s="7" t="e">
        <f>E3918/L3918</f>
        <v>#DIV/0!</v>
      </c>
      <c r="Q3918" t="str">
        <f t="shared" si="244"/>
        <v>music</v>
      </c>
      <c r="R3918" t="str">
        <f t="shared" si="245"/>
        <v>faith</v>
      </c>
      <c r="S3918" s="12">
        <f t="shared" si="246"/>
        <v>42245.016736111109</v>
      </c>
      <c r="T3918" s="12">
        <f t="shared" si="247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>E3919/D3919</f>
        <v>0</v>
      </c>
      <c r="P3919" s="7" t="e">
        <f>E3919/L3919</f>
        <v>#DIV/0!</v>
      </c>
      <c r="Q3919" t="str">
        <f t="shared" si="244"/>
        <v>music</v>
      </c>
      <c r="R3919" t="str">
        <f t="shared" si="245"/>
        <v>faith</v>
      </c>
      <c r="S3919" s="12">
        <f t="shared" si="246"/>
        <v>42179.306388888886</v>
      </c>
      <c r="T3919" s="12">
        <f t="shared" si="247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>E3920/D3920</f>
        <v>0</v>
      </c>
      <c r="P3920" s="7" t="e">
        <f>E3920/L3920</f>
        <v>#DIV/0!</v>
      </c>
      <c r="Q3920" t="str">
        <f t="shared" si="244"/>
        <v>music</v>
      </c>
      <c r="R3920" t="str">
        <f t="shared" si="245"/>
        <v>faith</v>
      </c>
      <c r="S3920" s="12">
        <f t="shared" si="246"/>
        <v>42451.866967592592</v>
      </c>
      <c r="T3920" s="12">
        <f t="shared" si="247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>E3921/D3921</f>
        <v>0</v>
      </c>
      <c r="P3921" s="7" t="e">
        <f>E3921/L3921</f>
        <v>#DIV/0!</v>
      </c>
      <c r="Q3921" t="str">
        <f t="shared" si="244"/>
        <v>music</v>
      </c>
      <c r="R3921" t="str">
        <f t="shared" si="245"/>
        <v>faith</v>
      </c>
      <c r="S3921" s="12">
        <f t="shared" si="246"/>
        <v>42125.913807870369</v>
      </c>
      <c r="T3921" s="12">
        <f t="shared" si="247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>E3922/D3922</f>
        <v>0</v>
      </c>
      <c r="P3922" s="7" t="e">
        <f>E3922/L3922</f>
        <v>#DIV/0!</v>
      </c>
      <c r="Q3922" t="str">
        <f t="shared" si="244"/>
        <v>music</v>
      </c>
      <c r="R3922" t="str">
        <f t="shared" si="245"/>
        <v>faith</v>
      </c>
      <c r="S3922" s="12">
        <f t="shared" si="246"/>
        <v>42319.461377314816</v>
      </c>
      <c r="T3922" s="12">
        <f t="shared" si="247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>E3923/D3923</f>
        <v>0</v>
      </c>
      <c r="P3923" s="7" t="e">
        <f>E3923/L3923</f>
        <v>#DIV/0!</v>
      </c>
      <c r="Q3923" t="str">
        <f t="shared" si="244"/>
        <v>music</v>
      </c>
      <c r="R3923" t="str">
        <f t="shared" si="245"/>
        <v>faith</v>
      </c>
      <c r="S3923" s="12">
        <f t="shared" si="246"/>
        <v>42471.052152777775</v>
      </c>
      <c r="T3923" s="12">
        <f t="shared" si="247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>E3924/D3924</f>
        <v>0</v>
      </c>
      <c r="P3924" s="7" t="e">
        <f>E3924/L3924</f>
        <v>#DIV/0!</v>
      </c>
      <c r="Q3924" t="str">
        <f t="shared" si="244"/>
        <v>music</v>
      </c>
      <c r="R3924" t="str">
        <f t="shared" si="245"/>
        <v>faith</v>
      </c>
      <c r="S3924" s="12">
        <f t="shared" si="246"/>
        <v>42272.087766203709</v>
      </c>
      <c r="T3924" s="12">
        <f t="shared" si="247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>E3925/D3925</f>
        <v>0</v>
      </c>
      <c r="P3925" s="7" t="e">
        <f>E3925/L3925</f>
        <v>#DIV/0!</v>
      </c>
      <c r="Q3925" t="str">
        <f t="shared" si="244"/>
        <v>music</v>
      </c>
      <c r="R3925" t="str">
        <f t="shared" si="245"/>
        <v>faith</v>
      </c>
      <c r="S3925" s="12">
        <f t="shared" si="246"/>
        <v>42152.906851851847</v>
      </c>
      <c r="T3925" s="12">
        <f t="shared" si="247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>E3926/D3926</f>
        <v>0</v>
      </c>
      <c r="P3926" s="7" t="e">
        <f>E3926/L3926</f>
        <v>#DIV/0!</v>
      </c>
      <c r="Q3926" t="str">
        <f t="shared" si="244"/>
        <v>music</v>
      </c>
      <c r="R3926" t="str">
        <f t="shared" si="245"/>
        <v>faith</v>
      </c>
      <c r="S3926" s="12">
        <f t="shared" si="246"/>
        <v>42325.683807870373</v>
      </c>
      <c r="T3926" s="12">
        <f t="shared" si="247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>E3927/D3927</f>
        <v>0</v>
      </c>
      <c r="P3927" s="7" t="e">
        <f>E3927/L3927</f>
        <v>#DIV/0!</v>
      </c>
      <c r="Q3927" t="str">
        <f t="shared" si="244"/>
        <v>music</v>
      </c>
      <c r="R3927" t="str">
        <f t="shared" si="245"/>
        <v>faith</v>
      </c>
      <c r="S3927" s="12">
        <f t="shared" si="246"/>
        <v>42614.675625000003</v>
      </c>
      <c r="T3927" s="12">
        <f t="shared" si="247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>E3928/D3928</f>
        <v>0</v>
      </c>
      <c r="P3928" s="7" t="e">
        <f>E3928/L3928</f>
        <v>#DIV/0!</v>
      </c>
      <c r="Q3928" t="str">
        <f t="shared" si="244"/>
        <v>music</v>
      </c>
      <c r="R3928" t="str">
        <f t="shared" si="245"/>
        <v>faith</v>
      </c>
      <c r="S3928" s="12">
        <f t="shared" si="246"/>
        <v>42171.817384259266</v>
      </c>
      <c r="T3928" s="12">
        <f t="shared" si="247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>E3929/D3929</f>
        <v>0</v>
      </c>
      <c r="P3929" s="7" t="e">
        <f>E3929/L3929</f>
        <v>#DIV/0!</v>
      </c>
      <c r="Q3929" t="str">
        <f t="shared" si="244"/>
        <v>photography</v>
      </c>
      <c r="R3929" t="str">
        <f t="shared" si="245"/>
        <v>photobooks</v>
      </c>
      <c r="S3929" s="12">
        <f t="shared" si="246"/>
        <v>41855.859814814816</v>
      </c>
      <c r="T3929" s="12">
        <f t="shared" si="247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>E3930/D3930</f>
        <v>0</v>
      </c>
      <c r="P3930" s="7" t="e">
        <f>E3930/L3930</f>
        <v>#DIV/0!</v>
      </c>
      <c r="Q3930" t="str">
        <f t="shared" si="244"/>
        <v>photography</v>
      </c>
      <c r="R3930" t="str">
        <f t="shared" si="245"/>
        <v>photobooks</v>
      </c>
      <c r="S3930" s="12">
        <f t="shared" si="246"/>
        <v>41829.889027777775</v>
      </c>
      <c r="T3930" s="12">
        <f t="shared" si="247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>E3931/D3931</f>
        <v>0</v>
      </c>
      <c r="P3931" s="7" t="e">
        <f>E3931/L3931</f>
        <v>#DIV/0!</v>
      </c>
      <c r="Q3931" t="str">
        <f t="shared" si="244"/>
        <v>photography</v>
      </c>
      <c r="R3931" t="str">
        <f t="shared" si="245"/>
        <v>photobooks</v>
      </c>
      <c r="S3931" s="12">
        <f t="shared" si="246"/>
        <v>42172.906678240746</v>
      </c>
      <c r="T3931" s="12">
        <f t="shared" si="247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>E3932/D3932</f>
        <v>0</v>
      </c>
      <c r="P3932" s="7" t="e">
        <f>E3932/L3932</f>
        <v>#DIV/0!</v>
      </c>
      <c r="Q3932" t="str">
        <f t="shared" si="244"/>
        <v>photography</v>
      </c>
      <c r="R3932" t="str">
        <f t="shared" si="245"/>
        <v>photobooks</v>
      </c>
      <c r="S3932" s="12">
        <f t="shared" si="246"/>
        <v>42067.234375</v>
      </c>
      <c r="T3932" s="12">
        <f t="shared" si="247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>E3933/D3933</f>
        <v>0</v>
      </c>
      <c r="P3933" s="7" t="e">
        <f>E3933/L3933</f>
        <v>#DIV/0!</v>
      </c>
      <c r="Q3933" t="str">
        <f t="shared" si="244"/>
        <v>games</v>
      </c>
      <c r="R3933" t="str">
        <f t="shared" si="245"/>
        <v>mobile games</v>
      </c>
      <c r="S3933" s="12">
        <f t="shared" si="246"/>
        <v>42000.300243055557</v>
      </c>
      <c r="T3933" s="12">
        <f t="shared" si="247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>E3934/D3934</f>
        <v>0</v>
      </c>
      <c r="P3934" s="7" t="e">
        <f>E3934/L3934</f>
        <v>#DIV/0!</v>
      </c>
      <c r="Q3934" t="str">
        <f t="shared" si="244"/>
        <v>games</v>
      </c>
      <c r="R3934" t="str">
        <f t="shared" si="245"/>
        <v>mobile games</v>
      </c>
      <c r="S3934" s="12">
        <f t="shared" si="246"/>
        <v>42709.002881944441</v>
      </c>
      <c r="T3934" s="12">
        <f t="shared" si="247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>E3935/D3935</f>
        <v>0</v>
      </c>
      <c r="P3935" s="7" t="e">
        <f>E3935/L3935</f>
        <v>#DIV/0!</v>
      </c>
      <c r="Q3935" t="str">
        <f t="shared" si="244"/>
        <v>games</v>
      </c>
      <c r="R3935" t="str">
        <f t="shared" si="245"/>
        <v>mobile games</v>
      </c>
      <c r="S3935" s="12">
        <f t="shared" si="246"/>
        <v>41776.284780092588</v>
      </c>
      <c r="T3935" s="12">
        <f t="shared" si="247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>E3936/D3936</f>
        <v>0</v>
      </c>
      <c r="P3936" s="7" t="e">
        <f>E3936/L3936</f>
        <v>#DIV/0!</v>
      </c>
      <c r="Q3936" t="str">
        <f t="shared" si="244"/>
        <v>games</v>
      </c>
      <c r="R3936" t="str">
        <f t="shared" si="245"/>
        <v>mobile games</v>
      </c>
      <c r="S3936" s="12">
        <f t="shared" si="246"/>
        <v>42035.029224537036</v>
      </c>
      <c r="T3936" s="12">
        <f t="shared" si="247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>E3937/D3937</f>
        <v>0</v>
      </c>
      <c r="P3937" s="7" t="e">
        <f>E3937/L3937</f>
        <v>#DIV/0!</v>
      </c>
      <c r="Q3937" t="str">
        <f t="shared" si="244"/>
        <v>games</v>
      </c>
      <c r="R3937" t="str">
        <f t="shared" si="245"/>
        <v>mobile games</v>
      </c>
      <c r="S3937" s="12">
        <f t="shared" si="246"/>
        <v>41773.008738425924</v>
      </c>
      <c r="T3937" s="12">
        <f t="shared" si="247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>E3938/D3938</f>
        <v>0</v>
      </c>
      <c r="P3938" s="7" t="e">
        <f>E3938/L3938</f>
        <v>#DIV/0!</v>
      </c>
      <c r="Q3938" t="str">
        <f t="shared" si="244"/>
        <v>photography</v>
      </c>
      <c r="R3938" t="str">
        <f t="shared" si="245"/>
        <v>people</v>
      </c>
      <c r="S3938" s="12">
        <f t="shared" si="246"/>
        <v>42678.586655092593</v>
      </c>
      <c r="T3938" s="12">
        <f t="shared" si="247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>E3939/D3939</f>
        <v>0</v>
      </c>
      <c r="P3939" s="7" t="e">
        <f>E3939/L3939</f>
        <v>#DIV/0!</v>
      </c>
      <c r="Q3939" t="str">
        <f t="shared" si="244"/>
        <v>photography</v>
      </c>
      <c r="R3939" t="str">
        <f t="shared" si="245"/>
        <v>people</v>
      </c>
      <c r="S3939" s="12">
        <f t="shared" si="246"/>
        <v>42329.58839120371</v>
      </c>
      <c r="T3939" s="12">
        <f t="shared" si="247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>E3940/D3940</f>
        <v>0</v>
      </c>
      <c r="P3940" s="7" t="e">
        <f>E3940/L3940</f>
        <v>#DIV/0!</v>
      </c>
      <c r="Q3940" t="str">
        <f t="shared" si="244"/>
        <v>photography</v>
      </c>
      <c r="R3940" t="str">
        <f t="shared" si="245"/>
        <v>people</v>
      </c>
      <c r="S3940" s="12">
        <f t="shared" si="246"/>
        <v>42651.006273148145</v>
      </c>
      <c r="T3940" s="12">
        <f t="shared" si="247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>E3941/D3941</f>
        <v>0</v>
      </c>
      <c r="P3941" s="7" t="e">
        <f>E3941/L3941</f>
        <v>#DIV/0!</v>
      </c>
      <c r="Q3941" t="str">
        <f t="shared" si="244"/>
        <v>photography</v>
      </c>
      <c r="R3941" t="str">
        <f t="shared" si="245"/>
        <v>people</v>
      </c>
      <c r="S3941" s="12">
        <f t="shared" si="246"/>
        <v>41800.819571759261</v>
      </c>
      <c r="T3941" s="12">
        <f t="shared" si="247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>E3942/D3942</f>
        <v>0</v>
      </c>
      <c r="P3942" s="7" t="e">
        <f>E3942/L3942</f>
        <v>#DIV/0!</v>
      </c>
      <c r="Q3942" t="str">
        <f t="shared" si="244"/>
        <v>photography</v>
      </c>
      <c r="R3942" t="str">
        <f t="shared" si="245"/>
        <v>people</v>
      </c>
      <c r="S3942" s="12">
        <f t="shared" si="246"/>
        <v>41847.930694444447</v>
      </c>
      <c r="T3942" s="12">
        <f t="shared" si="247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>E3943/D3943</f>
        <v>0</v>
      </c>
      <c r="P3943" s="7" t="e">
        <f>E3943/L3943</f>
        <v>#DIV/0!</v>
      </c>
      <c r="Q3943" t="str">
        <f t="shared" si="244"/>
        <v>games</v>
      </c>
      <c r="R3943" t="str">
        <f t="shared" si="245"/>
        <v>video games</v>
      </c>
      <c r="S3943" s="12">
        <f t="shared" si="246"/>
        <v>41927.235636574071</v>
      </c>
      <c r="T3943" s="12">
        <f t="shared" si="247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>E3944/D3944</f>
        <v>0</v>
      </c>
      <c r="P3944" s="7" t="e">
        <f>E3944/L3944</f>
        <v>#DIV/0!</v>
      </c>
      <c r="Q3944" t="str">
        <f t="shared" si="244"/>
        <v>games</v>
      </c>
      <c r="R3944" t="str">
        <f t="shared" si="245"/>
        <v>video games</v>
      </c>
      <c r="S3944" s="12">
        <f t="shared" si="246"/>
        <v>40355.024953703702</v>
      </c>
      <c r="T3944" s="12">
        <f t="shared" si="247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>E3945/D3945</f>
        <v>0</v>
      </c>
      <c r="P3945" s="7" t="e">
        <f>E3945/L3945</f>
        <v>#DIV/0!</v>
      </c>
      <c r="Q3945" t="str">
        <f t="shared" si="244"/>
        <v>technology</v>
      </c>
      <c r="R3945" t="str">
        <f t="shared" si="245"/>
        <v>web</v>
      </c>
      <c r="S3945" s="12">
        <f t="shared" si="246"/>
        <v>42167.813703703709</v>
      </c>
      <c r="T3945" s="12">
        <f t="shared" si="247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>E3946/D3946</f>
        <v>0</v>
      </c>
      <c r="P3946" s="7" t="e">
        <f>E3946/L3946</f>
        <v>#DIV/0!</v>
      </c>
      <c r="Q3946" t="str">
        <f t="shared" si="244"/>
        <v>technology</v>
      </c>
      <c r="R3946" t="str">
        <f t="shared" si="245"/>
        <v>web</v>
      </c>
      <c r="S3946" s="12">
        <f t="shared" si="246"/>
        <v>41897.702199074076</v>
      </c>
      <c r="T3946" s="12">
        <f t="shared" si="247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>E3947/D3947</f>
        <v>0</v>
      </c>
      <c r="P3947" s="7" t="e">
        <f>E3947/L3947</f>
        <v>#DIV/0!</v>
      </c>
      <c r="Q3947" t="str">
        <f t="shared" si="244"/>
        <v>technology</v>
      </c>
      <c r="R3947" t="str">
        <f t="shared" si="245"/>
        <v>web</v>
      </c>
      <c r="S3947" s="12">
        <f t="shared" si="246"/>
        <v>42060.001805555556</v>
      </c>
      <c r="T3947" s="12">
        <f t="shared" si="247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>E3948/D3948</f>
        <v>0</v>
      </c>
      <c r="P3948" s="7" t="e">
        <f>E3948/L3948</f>
        <v>#DIV/0!</v>
      </c>
      <c r="Q3948" t="str">
        <f t="shared" si="244"/>
        <v>technology</v>
      </c>
      <c r="R3948" t="str">
        <f t="shared" si="245"/>
        <v>web</v>
      </c>
      <c r="S3948" s="12">
        <f t="shared" si="246"/>
        <v>42198.775787037041</v>
      </c>
      <c r="T3948" s="12">
        <f t="shared" si="247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>E3949/D3949</f>
        <v>0</v>
      </c>
      <c r="P3949" s="7" t="e">
        <f>E3949/L3949</f>
        <v>#DIV/0!</v>
      </c>
      <c r="Q3949" t="str">
        <f t="shared" si="244"/>
        <v>technology</v>
      </c>
      <c r="R3949" t="str">
        <f t="shared" si="245"/>
        <v>web</v>
      </c>
      <c r="S3949" s="12">
        <f t="shared" si="246"/>
        <v>42708.842245370368</v>
      </c>
      <c r="T3949" s="12">
        <f t="shared" si="247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>E3950/D3950</f>
        <v>0</v>
      </c>
      <c r="P3950" s="7" t="e">
        <f>E3950/L3950</f>
        <v>#DIV/0!</v>
      </c>
      <c r="Q3950" t="str">
        <f t="shared" si="244"/>
        <v>technology</v>
      </c>
      <c r="R3950" t="str">
        <f t="shared" si="245"/>
        <v>web</v>
      </c>
      <c r="S3950" s="12">
        <f t="shared" si="246"/>
        <v>42101.633703703701</v>
      </c>
      <c r="T3950" s="12">
        <f t="shared" si="247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>E3951/D3951</f>
        <v>0</v>
      </c>
      <c r="P3951" s="7" t="e">
        <f>E3951/L3951</f>
        <v>#DIV/0!</v>
      </c>
      <c r="Q3951" t="str">
        <f t="shared" si="244"/>
        <v>technology</v>
      </c>
      <c r="R3951" t="str">
        <f t="shared" si="245"/>
        <v>web</v>
      </c>
      <c r="S3951" s="12">
        <f t="shared" si="246"/>
        <v>42103.676180555558</v>
      </c>
      <c r="T3951" s="12">
        <f t="shared" si="247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>E3952/D3952</f>
        <v>0</v>
      </c>
      <c r="P3952" s="7" t="e">
        <f>E3952/L3952</f>
        <v>#DIV/0!</v>
      </c>
      <c r="Q3952" t="str">
        <f t="shared" si="244"/>
        <v>technology</v>
      </c>
      <c r="R3952" t="str">
        <f t="shared" si="245"/>
        <v>web</v>
      </c>
      <c r="S3952" s="12">
        <f t="shared" si="246"/>
        <v>42130.78361111111</v>
      </c>
      <c r="T3952" s="12">
        <f t="shared" si="247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>E3953/D3953</f>
        <v>0</v>
      </c>
      <c r="P3953" s="7" t="e">
        <f>E3953/L3953</f>
        <v>#DIV/0!</v>
      </c>
      <c r="Q3953" t="str">
        <f t="shared" si="244"/>
        <v>technology</v>
      </c>
      <c r="R3953" t="str">
        <f t="shared" si="245"/>
        <v>web</v>
      </c>
      <c r="S3953" s="12">
        <f t="shared" si="246"/>
        <v>42264.620115740734</v>
      </c>
      <c r="T3953" s="12">
        <f t="shared" si="247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>E3954/D3954</f>
        <v>0</v>
      </c>
      <c r="P3954" s="7" t="e">
        <f>E3954/L3954</f>
        <v>#DIV/0!</v>
      </c>
      <c r="Q3954" t="str">
        <f t="shared" si="244"/>
        <v>technology</v>
      </c>
      <c r="R3954" t="str">
        <f t="shared" si="245"/>
        <v>web</v>
      </c>
      <c r="S3954" s="12">
        <f t="shared" si="246"/>
        <v>41978.930972222224</v>
      </c>
      <c r="T3954" s="12">
        <f t="shared" si="247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>E3955/D3955</f>
        <v>0</v>
      </c>
      <c r="P3955" s="7" t="e">
        <f>E3955/L3955</f>
        <v>#DIV/0!</v>
      </c>
      <c r="Q3955" t="str">
        <f t="shared" si="244"/>
        <v>technology</v>
      </c>
      <c r="R3955" t="str">
        <f t="shared" si="245"/>
        <v>web</v>
      </c>
      <c r="S3955" s="12">
        <f t="shared" si="246"/>
        <v>42466.858888888892</v>
      </c>
      <c r="T3955" s="12">
        <f t="shared" si="247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>E3956/D3956</f>
        <v>0</v>
      </c>
      <c r="P3956" s="7" t="e">
        <f>E3956/L3956</f>
        <v>#DIV/0!</v>
      </c>
      <c r="Q3956" t="str">
        <f t="shared" si="244"/>
        <v>technology</v>
      </c>
      <c r="R3956" t="str">
        <f t="shared" si="245"/>
        <v>web</v>
      </c>
      <c r="S3956" s="12">
        <f t="shared" si="246"/>
        <v>42322.011574074073</v>
      </c>
      <c r="T3956" s="12">
        <f t="shared" si="247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>E3957/D3957</f>
        <v>0</v>
      </c>
      <c r="P3957" s="7" t="e">
        <f>E3957/L3957</f>
        <v>#DIV/0!</v>
      </c>
      <c r="Q3957" t="str">
        <f t="shared" si="244"/>
        <v>technology</v>
      </c>
      <c r="R3957" t="str">
        <f t="shared" si="245"/>
        <v>web</v>
      </c>
      <c r="S3957" s="12">
        <f t="shared" si="246"/>
        <v>42248.934675925921</v>
      </c>
      <c r="T3957" s="12">
        <f t="shared" si="247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>E3958/D3958</f>
        <v>0</v>
      </c>
      <c r="P3958" s="7" t="e">
        <f>E3958/L3958</f>
        <v>#DIV/0!</v>
      </c>
      <c r="Q3958" t="str">
        <f t="shared" si="244"/>
        <v>technology</v>
      </c>
      <c r="R3958" t="str">
        <f t="shared" si="245"/>
        <v>web</v>
      </c>
      <c r="S3958" s="12">
        <f t="shared" si="246"/>
        <v>42346.736400462964</v>
      </c>
      <c r="T3958" s="12">
        <f t="shared" si="247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>E3959/D3959</f>
        <v>0</v>
      </c>
      <c r="P3959" s="7" t="e">
        <f>E3959/L3959</f>
        <v>#DIV/0!</v>
      </c>
      <c r="Q3959" t="str">
        <f t="shared" si="244"/>
        <v>technology</v>
      </c>
      <c r="R3959" t="str">
        <f t="shared" si="245"/>
        <v>web</v>
      </c>
      <c r="S3959" s="12">
        <f t="shared" si="246"/>
        <v>42380.812627314815</v>
      </c>
      <c r="T3959" s="12">
        <f t="shared" si="247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>E3960/D3960</f>
        <v>0</v>
      </c>
      <c r="P3960" s="7" t="e">
        <f>E3960/L3960</f>
        <v>#DIV/0!</v>
      </c>
      <c r="Q3960" t="str">
        <f t="shared" si="244"/>
        <v>technology</v>
      </c>
      <c r="R3960" t="str">
        <f t="shared" si="245"/>
        <v>web</v>
      </c>
      <c r="S3960" s="12">
        <f t="shared" si="246"/>
        <v>42150.777731481481</v>
      </c>
      <c r="T3960" s="12">
        <f t="shared" si="247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>E3961/D3961</f>
        <v>0</v>
      </c>
      <c r="P3961" s="7" t="e">
        <f>E3961/L3961</f>
        <v>#DIV/0!</v>
      </c>
      <c r="Q3961" t="str">
        <f t="shared" si="244"/>
        <v>technology</v>
      </c>
      <c r="R3961" t="str">
        <f t="shared" si="245"/>
        <v>web</v>
      </c>
      <c r="S3961" s="12">
        <f t="shared" si="246"/>
        <v>42592.836076388892</v>
      </c>
      <c r="T3961" s="12">
        <f t="shared" si="247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>E3962/D3962</f>
        <v>0</v>
      </c>
      <c r="P3962" s="7" t="e">
        <f>E3962/L3962</f>
        <v>#DIV/0!</v>
      </c>
      <c r="Q3962" t="str">
        <f t="shared" si="244"/>
        <v>technology</v>
      </c>
      <c r="R3962" t="str">
        <f t="shared" si="245"/>
        <v>web</v>
      </c>
      <c r="S3962" s="12">
        <f t="shared" si="246"/>
        <v>42669.870173611111</v>
      </c>
      <c r="T3962" s="12">
        <f t="shared" si="247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>E3963/D3963</f>
        <v>0</v>
      </c>
      <c r="P3963" s="7" t="e">
        <f>E3963/L3963</f>
        <v>#DIV/0!</v>
      </c>
      <c r="Q3963" t="str">
        <f t="shared" si="244"/>
        <v>technology</v>
      </c>
      <c r="R3963" t="str">
        <f t="shared" si="245"/>
        <v>web</v>
      </c>
      <c r="S3963" s="12">
        <f t="shared" si="246"/>
        <v>42213.013078703705</v>
      </c>
      <c r="T3963" s="12">
        <f t="shared" si="247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>E3964/D3964</f>
        <v>0</v>
      </c>
      <c r="P3964" s="7" t="e">
        <f>E3964/L3964</f>
        <v>#DIV/0!</v>
      </c>
      <c r="Q3964" t="str">
        <f t="shared" si="244"/>
        <v>technology</v>
      </c>
      <c r="R3964" t="str">
        <f t="shared" si="245"/>
        <v>web</v>
      </c>
      <c r="S3964" s="12">
        <f t="shared" si="246"/>
        <v>42237.016388888893</v>
      </c>
      <c r="T3964" s="12">
        <f t="shared" si="247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>E3965/D3965</f>
        <v>0</v>
      </c>
      <c r="P3965" s="7" t="e">
        <f>E3965/L3965</f>
        <v>#DIV/0!</v>
      </c>
      <c r="Q3965" t="str">
        <f t="shared" si="244"/>
        <v>technology</v>
      </c>
      <c r="R3965" t="str">
        <f t="shared" si="245"/>
        <v>web</v>
      </c>
      <c r="S3965" s="12">
        <f t="shared" si="246"/>
        <v>41954.838240740741</v>
      </c>
      <c r="T3965" s="12">
        <f t="shared" si="247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>E3966/D3966</f>
        <v>0</v>
      </c>
      <c r="P3966" s="7" t="e">
        <f>E3966/L3966</f>
        <v>#DIV/0!</v>
      </c>
      <c r="Q3966" t="str">
        <f t="shared" si="244"/>
        <v>technology</v>
      </c>
      <c r="R3966" t="str">
        <f t="shared" si="245"/>
        <v>web</v>
      </c>
      <c r="S3966" s="12">
        <f t="shared" si="246"/>
        <v>41968.262314814812</v>
      </c>
      <c r="T3966" s="12">
        <f t="shared" si="247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>E3967/D3967</f>
        <v>0</v>
      </c>
      <c r="P3967" s="7" t="e">
        <f>E3967/L3967</f>
        <v>#DIV/0!</v>
      </c>
      <c r="Q3967" t="str">
        <f t="shared" si="244"/>
        <v>technology</v>
      </c>
      <c r="R3967" t="str">
        <f t="shared" si="245"/>
        <v>web</v>
      </c>
      <c r="S3967" s="12">
        <f t="shared" si="246"/>
        <v>42276.120636574073</v>
      </c>
      <c r="T3967" s="12">
        <f t="shared" si="247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>E3968/D3968</f>
        <v>0</v>
      </c>
      <c r="P3968" s="7" t="e">
        <f>E3968/L3968</f>
        <v>#DIV/0!</v>
      </c>
      <c r="Q3968" t="str">
        <f t="shared" si="244"/>
        <v>technology</v>
      </c>
      <c r="R3968" t="str">
        <f t="shared" si="245"/>
        <v>web</v>
      </c>
      <c r="S3968" s="12">
        <f t="shared" si="246"/>
        <v>42717.121377314819</v>
      </c>
      <c r="T3968" s="12">
        <f t="shared" si="247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>E3969/D3969</f>
        <v>0</v>
      </c>
      <c r="P3969" s="7" t="e">
        <f>E3969/L3969</f>
        <v>#DIV/0!</v>
      </c>
      <c r="Q3969" t="str">
        <f t="shared" si="244"/>
        <v>technology</v>
      </c>
      <c r="R3969" t="str">
        <f t="shared" si="245"/>
        <v>web</v>
      </c>
      <c r="S3969" s="12">
        <f t="shared" si="246"/>
        <v>41976.88490740741</v>
      </c>
      <c r="T3969" s="12">
        <f t="shared" si="247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>E3970/D3970</f>
        <v>0</v>
      </c>
      <c r="P3970" s="7" t="e">
        <f>E3970/L3970</f>
        <v>#DIV/0!</v>
      </c>
      <c r="Q3970" t="str">
        <f t="shared" si="244"/>
        <v>technology</v>
      </c>
      <c r="R3970" t="str">
        <f t="shared" si="245"/>
        <v>web</v>
      </c>
      <c r="S3970" s="12">
        <f t="shared" si="246"/>
        <v>42157.916481481487</v>
      </c>
      <c r="T3970" s="12">
        <f t="shared" si="247"/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>E3971/D3971</f>
        <v>0</v>
      </c>
      <c r="P3971" s="7" t="e">
        <f>E3971/L3971</f>
        <v>#DIV/0!</v>
      </c>
      <c r="Q3971" t="str">
        <f t="shared" ref="Q3971:Q4034" si="248">LEFT(N3971, SEARCH("/",N3971)-1)</f>
        <v>technology</v>
      </c>
      <c r="R3971" t="str">
        <f t="shared" ref="R3971:R4034" si="249">RIGHT(N3971,LEN(N3971)-SEARCH("/",N3971,1))</f>
        <v>web</v>
      </c>
      <c r="S3971" s="12">
        <f t="shared" ref="S3971:S4034" si="250">(((J3971/60)/60)/24)+DATE(1970,1,1)</f>
        <v>41956.853078703702</v>
      </c>
      <c r="T3971" s="12">
        <f t="shared" ref="T3971:T4034" si="251">(((I3971/60)/60)/24)+DATE(1970,1,1)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>E3972/D3972</f>
        <v>0</v>
      </c>
      <c r="P3972" s="7" t="e">
        <f>E3972/L3972</f>
        <v>#DIV/0!</v>
      </c>
      <c r="Q3972" t="str">
        <f t="shared" si="248"/>
        <v>technology</v>
      </c>
      <c r="R3972" t="str">
        <f t="shared" si="249"/>
        <v>web</v>
      </c>
      <c r="S3972" s="12">
        <f t="shared" si="250"/>
        <v>42444.268101851849</v>
      </c>
      <c r="T3972" s="12">
        <f t="shared" si="251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>E3973/D3973</f>
        <v>0</v>
      </c>
      <c r="P3973" s="7" t="e">
        <f>E3973/L3973</f>
        <v>#DIV/0!</v>
      </c>
      <c r="Q3973" t="str">
        <f t="shared" si="248"/>
        <v>food</v>
      </c>
      <c r="R3973" t="str">
        <f t="shared" si="249"/>
        <v>food trucks</v>
      </c>
      <c r="S3973" s="12">
        <f t="shared" si="250"/>
        <v>42342.03943287037</v>
      </c>
      <c r="T3973" s="12">
        <f t="shared" si="251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>E3974/D3974</f>
        <v>0</v>
      </c>
      <c r="P3974" s="7" t="e">
        <f>E3974/L3974</f>
        <v>#DIV/0!</v>
      </c>
      <c r="Q3974" t="str">
        <f t="shared" si="248"/>
        <v>food</v>
      </c>
      <c r="R3974" t="str">
        <f t="shared" si="249"/>
        <v>food trucks</v>
      </c>
      <c r="S3974" s="12">
        <f t="shared" si="250"/>
        <v>42224.408275462964</v>
      </c>
      <c r="T3974" s="12">
        <f t="shared" si="251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>E3975/D3975</f>
        <v>0</v>
      </c>
      <c r="P3975" s="7" t="e">
        <f>E3975/L3975</f>
        <v>#DIV/0!</v>
      </c>
      <c r="Q3975" t="str">
        <f t="shared" si="248"/>
        <v>food</v>
      </c>
      <c r="R3975" t="str">
        <f t="shared" si="249"/>
        <v>food trucks</v>
      </c>
      <c r="S3975" s="12">
        <f t="shared" si="250"/>
        <v>42655.736956018518</v>
      </c>
      <c r="T3975" s="12">
        <f t="shared" si="251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>E3976/D3976</f>
        <v>0</v>
      </c>
      <c r="P3976" s="7" t="e">
        <f>E3976/L3976</f>
        <v>#DIV/0!</v>
      </c>
      <c r="Q3976" t="str">
        <f t="shared" si="248"/>
        <v>food</v>
      </c>
      <c r="R3976" t="str">
        <f t="shared" si="249"/>
        <v>food trucks</v>
      </c>
      <c r="S3976" s="12">
        <f t="shared" si="250"/>
        <v>41831.884108796294</v>
      </c>
      <c r="T3976" s="12">
        <f t="shared" si="251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>E3977/D3977</f>
        <v>0</v>
      </c>
      <c r="P3977" s="7" t="e">
        <f>E3977/L3977</f>
        <v>#DIV/0!</v>
      </c>
      <c r="Q3977" t="str">
        <f t="shared" si="248"/>
        <v>food</v>
      </c>
      <c r="R3977" t="str">
        <f t="shared" si="249"/>
        <v>food trucks</v>
      </c>
      <c r="S3977" s="12">
        <f t="shared" si="250"/>
        <v>41993.738298611104</v>
      </c>
      <c r="T3977" s="12">
        <f t="shared" si="251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>E3978/D3978</f>
        <v>0</v>
      </c>
      <c r="P3978" s="7" t="e">
        <f>E3978/L3978</f>
        <v>#DIV/0!</v>
      </c>
      <c r="Q3978" t="str">
        <f t="shared" si="248"/>
        <v>food</v>
      </c>
      <c r="R3978" t="str">
        <f t="shared" si="249"/>
        <v>food trucks</v>
      </c>
      <c r="S3978" s="12">
        <f t="shared" si="250"/>
        <v>42164.170046296291</v>
      </c>
      <c r="T3978" s="12">
        <f t="shared" si="251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>E3979/D3979</f>
        <v>0</v>
      </c>
      <c r="P3979" s="7" t="e">
        <f>E3979/L3979</f>
        <v>#DIV/0!</v>
      </c>
      <c r="Q3979" t="str">
        <f t="shared" si="248"/>
        <v>food</v>
      </c>
      <c r="R3979" t="str">
        <f t="shared" si="249"/>
        <v>food trucks</v>
      </c>
      <c r="S3979" s="12">
        <f t="shared" si="250"/>
        <v>42397.89980324074</v>
      </c>
      <c r="T3979" s="12">
        <f t="shared" si="251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>E3980/D3980</f>
        <v>0</v>
      </c>
      <c r="P3980" s="7" t="e">
        <f>E3980/L3980</f>
        <v>#DIV/0!</v>
      </c>
      <c r="Q3980" t="str">
        <f t="shared" si="248"/>
        <v>food</v>
      </c>
      <c r="R3980" t="str">
        <f t="shared" si="249"/>
        <v>food trucks</v>
      </c>
      <c r="S3980" s="12">
        <f t="shared" si="250"/>
        <v>42031.965138888889</v>
      </c>
      <c r="T3980" s="12">
        <f t="shared" si="251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>E3981/D3981</f>
        <v>0</v>
      </c>
      <c r="P3981" s="7" t="e">
        <f>E3981/L3981</f>
        <v>#DIV/0!</v>
      </c>
      <c r="Q3981" t="str">
        <f t="shared" si="248"/>
        <v>food</v>
      </c>
      <c r="R3981" t="str">
        <f t="shared" si="249"/>
        <v>food trucks</v>
      </c>
      <c r="S3981" s="12">
        <f t="shared" si="250"/>
        <v>42265.818622685183</v>
      </c>
      <c r="T3981" s="12">
        <f t="shared" si="251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>E3982/D3982</f>
        <v>0</v>
      </c>
      <c r="P3982" s="7" t="e">
        <f>E3982/L3982</f>
        <v>#DIV/0!</v>
      </c>
      <c r="Q3982" t="str">
        <f t="shared" si="248"/>
        <v>food</v>
      </c>
      <c r="R3982" t="str">
        <f t="shared" si="249"/>
        <v>restaurants</v>
      </c>
      <c r="S3982" s="12">
        <f t="shared" si="250"/>
        <v>42498.899398148147</v>
      </c>
      <c r="T3982" s="12">
        <f t="shared" si="251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>E3983/D3983</f>
        <v>0</v>
      </c>
      <c r="P3983" s="7" t="e">
        <f>E3983/L3983</f>
        <v>#DIV/0!</v>
      </c>
      <c r="Q3983" t="str">
        <f t="shared" si="248"/>
        <v>food</v>
      </c>
      <c r="R3983" t="str">
        <f t="shared" si="249"/>
        <v>restaurants</v>
      </c>
      <c r="S3983" s="12">
        <f t="shared" si="250"/>
        <v>41928.015439814815</v>
      </c>
      <c r="T3983" s="12">
        <f t="shared" si="251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>E3984/D3984</f>
        <v>0</v>
      </c>
      <c r="P3984" s="7" t="e">
        <f>E3984/L3984</f>
        <v>#DIV/0!</v>
      </c>
      <c r="Q3984" t="str">
        <f t="shared" si="248"/>
        <v>food</v>
      </c>
      <c r="R3984" t="str">
        <f t="shared" si="249"/>
        <v>restaurants</v>
      </c>
      <c r="S3984" s="12">
        <f t="shared" si="250"/>
        <v>42047.05574074074</v>
      </c>
      <c r="T3984" s="12">
        <f t="shared" si="251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>E3985/D3985</f>
        <v>0</v>
      </c>
      <c r="P3985" s="7" t="e">
        <f>E3985/L3985</f>
        <v>#DIV/0!</v>
      </c>
      <c r="Q3985" t="str">
        <f t="shared" si="248"/>
        <v>food</v>
      </c>
      <c r="R3985" t="str">
        <f t="shared" si="249"/>
        <v>restaurants</v>
      </c>
      <c r="S3985" s="12">
        <f t="shared" si="250"/>
        <v>42105.072962962964</v>
      </c>
      <c r="T3985" s="12">
        <f t="shared" si="251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>E3986/D3986</f>
        <v>0</v>
      </c>
      <c r="P3986" s="7" t="e">
        <f>E3986/L3986</f>
        <v>#DIV/0!</v>
      </c>
      <c r="Q3986" t="str">
        <f t="shared" si="248"/>
        <v>food</v>
      </c>
      <c r="R3986" t="str">
        <f t="shared" si="249"/>
        <v>restaurants</v>
      </c>
      <c r="S3986" s="12">
        <f t="shared" si="250"/>
        <v>41835.951782407406</v>
      </c>
      <c r="T3986" s="12">
        <f t="shared" si="251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>E3987/D3987</f>
        <v>0</v>
      </c>
      <c r="P3987" s="7" t="e">
        <f>E3987/L3987</f>
        <v>#DIV/0!</v>
      </c>
      <c r="Q3987" t="str">
        <f t="shared" si="248"/>
        <v>food</v>
      </c>
      <c r="R3987" t="str">
        <f t="shared" si="249"/>
        <v>restaurants</v>
      </c>
      <c r="S3987" s="12">
        <f t="shared" si="250"/>
        <v>42371.446909722217</v>
      </c>
      <c r="T3987" s="12">
        <f t="shared" si="251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>E3988/D3988</f>
        <v>0</v>
      </c>
      <c r="P3988" s="7" t="e">
        <f>E3988/L3988</f>
        <v>#DIV/0!</v>
      </c>
      <c r="Q3988" t="str">
        <f t="shared" si="248"/>
        <v>food</v>
      </c>
      <c r="R3988" t="str">
        <f t="shared" si="249"/>
        <v>restaurants</v>
      </c>
      <c r="S3988" s="12">
        <f t="shared" si="250"/>
        <v>41971.876863425925</v>
      </c>
      <c r="T3988" s="12">
        <f t="shared" si="251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>E3989/D3989</f>
        <v>0</v>
      </c>
      <c r="P3989" s="7" t="e">
        <f>E3989/L3989</f>
        <v>#DIV/0!</v>
      </c>
      <c r="Q3989" t="str">
        <f t="shared" si="248"/>
        <v>food</v>
      </c>
      <c r="R3989" t="str">
        <f t="shared" si="249"/>
        <v>restaurants</v>
      </c>
      <c r="S3989" s="12">
        <f t="shared" si="250"/>
        <v>42732.00681712963</v>
      </c>
      <c r="T3989" s="12">
        <f t="shared" si="251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>E3990/D3990</f>
        <v>0</v>
      </c>
      <c r="P3990" s="7" t="e">
        <f>E3990/L3990</f>
        <v>#DIV/0!</v>
      </c>
      <c r="Q3990" t="str">
        <f t="shared" si="248"/>
        <v>food</v>
      </c>
      <c r="R3990" t="str">
        <f t="shared" si="249"/>
        <v>restaurants</v>
      </c>
      <c r="S3990" s="12">
        <f t="shared" si="250"/>
        <v>41942.653379629628</v>
      </c>
      <c r="T3990" s="12">
        <f t="shared" si="251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>E3991/D3991</f>
        <v>0</v>
      </c>
      <c r="P3991" s="7" t="e">
        <f>E3991/L3991</f>
        <v>#DIV/0!</v>
      </c>
      <c r="Q3991" t="str">
        <f t="shared" si="248"/>
        <v>food</v>
      </c>
      <c r="R3991" t="str">
        <f t="shared" si="249"/>
        <v>restaurants</v>
      </c>
      <c r="S3991" s="12">
        <f t="shared" si="250"/>
        <v>41926.680879629632</v>
      </c>
      <c r="T3991" s="12">
        <f t="shared" si="251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>E3992/D3992</f>
        <v>0</v>
      </c>
      <c r="P3992" s="7" t="e">
        <f>E3992/L3992</f>
        <v>#DIV/0!</v>
      </c>
      <c r="Q3992" t="str">
        <f t="shared" si="248"/>
        <v>food</v>
      </c>
      <c r="R3992" t="str">
        <f t="shared" si="249"/>
        <v>restaurants</v>
      </c>
      <c r="S3992" s="12">
        <f t="shared" si="250"/>
        <v>42612.600520833337</v>
      </c>
      <c r="T3992" s="12">
        <f t="shared" si="251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>E3993/D3993</f>
        <v>0</v>
      </c>
      <c r="P3993" s="7" t="e">
        <f>E3993/L3993</f>
        <v>#DIV/0!</v>
      </c>
      <c r="Q3993" t="str">
        <f t="shared" si="248"/>
        <v>food</v>
      </c>
      <c r="R3993" t="str">
        <f t="shared" si="249"/>
        <v>food trucks</v>
      </c>
      <c r="S3993" s="12">
        <f t="shared" si="250"/>
        <v>42260.528807870374</v>
      </c>
      <c r="T3993" s="12">
        <f t="shared" si="251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>E3994/D3994</f>
        <v>0</v>
      </c>
      <c r="P3994" s="7" t="e">
        <f>E3994/L3994</f>
        <v>#DIV/0!</v>
      </c>
      <c r="Q3994" t="str">
        <f t="shared" si="248"/>
        <v>food</v>
      </c>
      <c r="R3994" t="str">
        <f t="shared" si="249"/>
        <v>food trucks</v>
      </c>
      <c r="S3994" s="12">
        <f t="shared" si="250"/>
        <v>42155.139479166668</v>
      </c>
      <c r="T3994" s="12">
        <f t="shared" si="251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>E3995/D3995</f>
        <v>0</v>
      </c>
      <c r="P3995" s="7" t="e">
        <f>E3995/L3995</f>
        <v>#DIV/0!</v>
      </c>
      <c r="Q3995" t="str">
        <f t="shared" si="248"/>
        <v>food</v>
      </c>
      <c r="R3995" t="str">
        <f t="shared" si="249"/>
        <v>food trucks</v>
      </c>
      <c r="S3995" s="12">
        <f t="shared" si="250"/>
        <v>41822.040497685186</v>
      </c>
      <c r="T3995" s="12">
        <f t="shared" si="251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>E3996/D3996</f>
        <v>0</v>
      </c>
      <c r="P3996" s="7" t="e">
        <f>E3996/L3996</f>
        <v>#DIV/0!</v>
      </c>
      <c r="Q3996" t="str">
        <f t="shared" si="248"/>
        <v>food</v>
      </c>
      <c r="R3996" t="str">
        <f t="shared" si="249"/>
        <v>food trucks</v>
      </c>
      <c r="S3996" s="12">
        <f t="shared" si="250"/>
        <v>41842.980879629627</v>
      </c>
      <c r="T3996" s="12">
        <f t="shared" si="251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>E3997/D3997</f>
        <v>0</v>
      </c>
      <c r="P3997" s="7" t="e">
        <f>E3997/L3997</f>
        <v>#DIV/0!</v>
      </c>
      <c r="Q3997" t="str">
        <f t="shared" si="248"/>
        <v>food</v>
      </c>
      <c r="R3997" t="str">
        <f t="shared" si="249"/>
        <v>food trucks</v>
      </c>
      <c r="S3997" s="12">
        <f t="shared" si="250"/>
        <v>42077.119409722218</v>
      </c>
      <c r="T3997" s="12">
        <f t="shared" si="251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>E3998/D3998</f>
        <v>0</v>
      </c>
      <c r="P3998" s="7" t="e">
        <f>E3998/L3998</f>
        <v>#DIV/0!</v>
      </c>
      <c r="Q3998" t="str">
        <f t="shared" si="248"/>
        <v>food</v>
      </c>
      <c r="R3998" t="str">
        <f t="shared" si="249"/>
        <v>food trucks</v>
      </c>
      <c r="S3998" s="12">
        <f t="shared" si="250"/>
        <v>41829.592002314814</v>
      </c>
      <c r="T3998" s="12">
        <f t="shared" si="251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>E3999/D3999</f>
        <v>0</v>
      </c>
      <c r="P3999" s="7" t="e">
        <f>E3999/L3999</f>
        <v>#DIV/0!</v>
      </c>
      <c r="Q3999" t="str">
        <f t="shared" si="248"/>
        <v>food</v>
      </c>
      <c r="R3999" t="str">
        <f t="shared" si="249"/>
        <v>food trucks</v>
      </c>
      <c r="S3999" s="12">
        <f t="shared" si="250"/>
        <v>42487.825752314813</v>
      </c>
      <c r="T3999" s="12">
        <f t="shared" si="251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>E4000/D4000</f>
        <v>0</v>
      </c>
      <c r="P4000" s="7" t="e">
        <f>E4000/L4000</f>
        <v>#DIV/0!</v>
      </c>
      <c r="Q4000" t="str">
        <f t="shared" si="248"/>
        <v>food</v>
      </c>
      <c r="R4000" t="str">
        <f t="shared" si="249"/>
        <v>food trucks</v>
      </c>
      <c r="S4000" s="12">
        <f t="shared" si="250"/>
        <v>41986.108726851846</v>
      </c>
      <c r="T4000" s="12">
        <f t="shared" si="251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>E4001/D4001</f>
        <v>0</v>
      </c>
      <c r="P4001" s="7" t="e">
        <f>E4001/L4001</f>
        <v>#DIV/0!</v>
      </c>
      <c r="Q4001" t="str">
        <f t="shared" si="248"/>
        <v>food</v>
      </c>
      <c r="R4001" t="str">
        <f t="shared" si="249"/>
        <v>food trucks</v>
      </c>
      <c r="S4001" s="12">
        <f t="shared" si="250"/>
        <v>42060.00980324074</v>
      </c>
      <c r="T4001" s="12">
        <f t="shared" si="251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>E4002/D4002</f>
        <v>0</v>
      </c>
      <c r="P4002" s="7" t="e">
        <f>E4002/L4002</f>
        <v>#DIV/0!</v>
      </c>
      <c r="Q4002" t="str">
        <f t="shared" si="248"/>
        <v>food</v>
      </c>
      <c r="R4002" t="str">
        <f t="shared" si="249"/>
        <v>food trucks</v>
      </c>
      <c r="S4002" s="12">
        <f t="shared" si="250"/>
        <v>41830.820567129631</v>
      </c>
      <c r="T4002" s="12">
        <f t="shared" si="251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>E4003/D4003</f>
        <v>0</v>
      </c>
      <c r="P4003" s="7" t="e">
        <f>E4003/L4003</f>
        <v>#DIV/0!</v>
      </c>
      <c r="Q4003" t="str">
        <f t="shared" si="248"/>
        <v>food</v>
      </c>
      <c r="R4003" t="str">
        <f t="shared" si="249"/>
        <v>food trucks</v>
      </c>
      <c r="S4003" s="12">
        <f t="shared" si="250"/>
        <v>42238.022905092599</v>
      </c>
      <c r="T4003" s="12">
        <f t="shared" si="251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>E4004/D4004</f>
        <v>0</v>
      </c>
      <c r="P4004" s="7" t="e">
        <f>E4004/L4004</f>
        <v>#DIV/0!</v>
      </c>
      <c r="Q4004" t="str">
        <f t="shared" si="248"/>
        <v>food</v>
      </c>
      <c r="R4004" t="str">
        <f t="shared" si="249"/>
        <v>food trucks</v>
      </c>
      <c r="S4004" s="12">
        <f t="shared" si="250"/>
        <v>42140.173252314817</v>
      </c>
      <c r="T4004" s="12">
        <f t="shared" si="251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>E4005/D4005</f>
        <v>0</v>
      </c>
      <c r="P4005" s="7" t="e">
        <f>E4005/L4005</f>
        <v>#DIV/0!</v>
      </c>
      <c r="Q4005" t="str">
        <f t="shared" si="248"/>
        <v>food</v>
      </c>
      <c r="R4005" t="str">
        <f t="shared" si="249"/>
        <v>food trucks</v>
      </c>
      <c r="S4005" s="12">
        <f t="shared" si="250"/>
        <v>42388.589085648149</v>
      </c>
      <c r="T4005" s="12">
        <f t="shared" si="251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>E4006/D4006</f>
        <v>0</v>
      </c>
      <c r="P4006" s="7" t="e">
        <f>E4006/L4006</f>
        <v>#DIV/0!</v>
      </c>
      <c r="Q4006" t="str">
        <f t="shared" si="248"/>
        <v>food</v>
      </c>
      <c r="R4006" t="str">
        <f t="shared" si="249"/>
        <v>food trucks</v>
      </c>
      <c r="S4006" s="12">
        <f t="shared" si="250"/>
        <v>42089.84520833334</v>
      </c>
      <c r="T4006" s="12">
        <f t="shared" si="251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>E4007/D4007</f>
        <v>0</v>
      </c>
      <c r="P4007" s="7" t="e">
        <f>E4007/L4007</f>
        <v>#DIV/0!</v>
      </c>
      <c r="Q4007" t="str">
        <f t="shared" si="248"/>
        <v>technology</v>
      </c>
      <c r="R4007" t="str">
        <f t="shared" si="249"/>
        <v>space exploration</v>
      </c>
      <c r="S4007" s="12">
        <f t="shared" si="250"/>
        <v>42536.246620370366</v>
      </c>
      <c r="T4007" s="12">
        <f t="shared" si="251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>E4008/D4008</f>
        <v>0</v>
      </c>
      <c r="P4008" s="7" t="e">
        <f>E4008/L4008</f>
        <v>#DIV/0!</v>
      </c>
      <c r="Q4008" t="str">
        <f t="shared" si="248"/>
        <v>food</v>
      </c>
      <c r="R4008" t="str">
        <f t="shared" si="249"/>
        <v>food trucks</v>
      </c>
      <c r="S4008" s="12">
        <f t="shared" si="250"/>
        <v>41892.974803240737</v>
      </c>
      <c r="T4008" s="12">
        <f t="shared" si="251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>E4009/D4009</f>
        <v>0</v>
      </c>
      <c r="P4009" s="7" t="e">
        <f>E4009/L4009</f>
        <v>#DIV/0!</v>
      </c>
      <c r="Q4009" t="str">
        <f t="shared" si="248"/>
        <v>food</v>
      </c>
      <c r="R4009" t="str">
        <f t="shared" si="249"/>
        <v>food trucks</v>
      </c>
      <c r="S4009" s="12">
        <f t="shared" si="250"/>
        <v>42154.64025462963</v>
      </c>
      <c r="T4009" s="12">
        <f t="shared" si="251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>E4010/D4010</f>
        <v>0</v>
      </c>
      <c r="P4010" s="7" t="e">
        <f>E4010/L4010</f>
        <v>#DIV/0!</v>
      </c>
      <c r="Q4010" t="str">
        <f t="shared" si="248"/>
        <v>food</v>
      </c>
      <c r="R4010" t="str">
        <f t="shared" si="249"/>
        <v>food trucks</v>
      </c>
      <c r="S4010" s="12">
        <f t="shared" si="250"/>
        <v>41829.896562499998</v>
      </c>
      <c r="T4010" s="12">
        <f t="shared" si="251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>E4011/D4011</f>
        <v>0</v>
      </c>
      <c r="P4011" s="7" t="e">
        <f>E4011/L4011</f>
        <v>#DIV/0!</v>
      </c>
      <c r="Q4011" t="str">
        <f t="shared" si="248"/>
        <v>publishing</v>
      </c>
      <c r="R4011" t="str">
        <f t="shared" si="249"/>
        <v>children's books</v>
      </c>
      <c r="S4011" s="12">
        <f t="shared" si="250"/>
        <v>42632.328784722224</v>
      </c>
      <c r="T4011" s="12">
        <f t="shared" si="251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>E4012/D4012</f>
        <v>0</v>
      </c>
      <c r="P4012" s="7" t="e">
        <f>E4012/L4012</f>
        <v>#DIV/0!</v>
      </c>
      <c r="Q4012" t="str">
        <f t="shared" si="248"/>
        <v>publishing</v>
      </c>
      <c r="R4012" t="str">
        <f t="shared" si="249"/>
        <v>children's books</v>
      </c>
      <c r="S4012" s="12">
        <f t="shared" si="250"/>
        <v>41078.899826388886</v>
      </c>
      <c r="T4012" s="12">
        <f t="shared" si="251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>E4013/D4013</f>
        <v>0</v>
      </c>
      <c r="P4013" s="7" t="e">
        <f>E4013/L4013</f>
        <v>#DIV/0!</v>
      </c>
      <c r="Q4013" t="str">
        <f t="shared" si="248"/>
        <v>publishing</v>
      </c>
      <c r="R4013" t="str">
        <f t="shared" si="249"/>
        <v>children's books</v>
      </c>
      <c r="S4013" s="12">
        <f t="shared" si="250"/>
        <v>41747.887060185189</v>
      </c>
      <c r="T4013" s="12">
        <f t="shared" si="251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>E4014/D4014</f>
        <v>0</v>
      </c>
      <c r="P4014" s="7" t="e">
        <f>E4014/L4014</f>
        <v>#DIV/0!</v>
      </c>
      <c r="Q4014" t="str">
        <f t="shared" si="248"/>
        <v>publishing</v>
      </c>
      <c r="R4014" t="str">
        <f t="shared" si="249"/>
        <v>children's books</v>
      </c>
      <c r="S4014" s="12">
        <f t="shared" si="250"/>
        <v>41863.636006944449</v>
      </c>
      <c r="T4014" s="12">
        <f t="shared" si="251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>E4015/D4015</f>
        <v>0</v>
      </c>
      <c r="P4015" s="7" t="e">
        <f>E4015/L4015</f>
        <v>#DIV/0!</v>
      </c>
      <c r="Q4015" t="str">
        <f t="shared" si="248"/>
        <v>publishing</v>
      </c>
      <c r="R4015" t="str">
        <f t="shared" si="249"/>
        <v>children's books</v>
      </c>
      <c r="S4015" s="12">
        <f t="shared" si="250"/>
        <v>41415.461319444446</v>
      </c>
      <c r="T4015" s="12">
        <f t="shared" si="251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>E4016/D4016</f>
        <v>0</v>
      </c>
      <c r="P4016" s="7" t="e">
        <f>E4016/L4016</f>
        <v>#DIV/0!</v>
      </c>
      <c r="Q4016" t="str">
        <f t="shared" si="248"/>
        <v>publishing</v>
      </c>
      <c r="R4016" t="str">
        <f t="shared" si="249"/>
        <v>children's books</v>
      </c>
      <c r="S4016" s="12">
        <f t="shared" si="250"/>
        <v>41194.579027777778</v>
      </c>
      <c r="T4016" s="12">
        <f t="shared" si="251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>E4017/D4017</f>
        <v>0</v>
      </c>
      <c r="P4017" s="7" t="e">
        <f>E4017/L4017</f>
        <v>#DIV/0!</v>
      </c>
      <c r="Q4017" t="str">
        <f t="shared" si="248"/>
        <v>publishing</v>
      </c>
      <c r="R4017" t="str">
        <f t="shared" si="249"/>
        <v>children's books</v>
      </c>
      <c r="S4017" s="12">
        <f t="shared" si="250"/>
        <v>41257.531712962962</v>
      </c>
      <c r="T4017" s="12">
        <f t="shared" si="251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>E4018/D4018</f>
        <v>0</v>
      </c>
      <c r="P4018" s="7" t="e">
        <f>E4018/L4018</f>
        <v>#DIV/0!</v>
      </c>
      <c r="Q4018" t="str">
        <f t="shared" si="248"/>
        <v>publishing</v>
      </c>
      <c r="R4018" t="str">
        <f t="shared" si="249"/>
        <v>children's books</v>
      </c>
      <c r="S4018" s="12">
        <f t="shared" si="250"/>
        <v>41537.869143518517</v>
      </c>
      <c r="T4018" s="12">
        <f t="shared" si="251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>E4019/D4019</f>
        <v>0</v>
      </c>
      <c r="P4019" s="7" t="e">
        <f>E4019/L4019</f>
        <v>#DIV/0!</v>
      </c>
      <c r="Q4019" t="str">
        <f t="shared" si="248"/>
        <v>publishing</v>
      </c>
      <c r="R4019" t="str">
        <f t="shared" si="249"/>
        <v>children's books</v>
      </c>
      <c r="S4019" s="12">
        <f t="shared" si="250"/>
        <v>42774.447777777779</v>
      </c>
      <c r="T4019" s="12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>E4020/D4020</f>
        <v>0</v>
      </c>
      <c r="P4020" s="7" t="e">
        <f>E4020/L4020</f>
        <v>#DIV/0!</v>
      </c>
      <c r="Q4020" t="str">
        <f t="shared" si="248"/>
        <v>theater</v>
      </c>
      <c r="R4020" t="str">
        <f t="shared" si="249"/>
        <v>plays</v>
      </c>
      <c r="S4020" s="12">
        <f t="shared" si="250"/>
        <v>41784.952488425923</v>
      </c>
      <c r="T4020" s="12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>E4021/D4021</f>
        <v>0</v>
      </c>
      <c r="P4021" s="7" t="e">
        <f>E4021/L4021</f>
        <v>#DIV/0!</v>
      </c>
      <c r="Q4021" t="str">
        <f t="shared" si="248"/>
        <v>theater</v>
      </c>
      <c r="R4021" t="str">
        <f t="shared" si="249"/>
        <v>plays</v>
      </c>
      <c r="S4021" s="12">
        <f t="shared" si="250"/>
        <v>42492.737847222219</v>
      </c>
      <c r="T4021" s="12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>E4022/D4022</f>
        <v>0</v>
      </c>
      <c r="P4022" s="7" t="e">
        <f>E4022/L4022</f>
        <v>#DIV/0!</v>
      </c>
      <c r="Q4022" t="str">
        <f t="shared" si="248"/>
        <v>theater</v>
      </c>
      <c r="R4022" t="str">
        <f t="shared" si="249"/>
        <v>plays</v>
      </c>
      <c r="S4022" s="12">
        <f t="shared" si="250"/>
        <v>42108.692060185189</v>
      </c>
      <c r="T4022" s="12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>E4023/D4023</f>
        <v>0</v>
      </c>
      <c r="P4023" s="7" t="e">
        <f>E4023/L4023</f>
        <v>#DIV/0!</v>
      </c>
      <c r="Q4023" t="str">
        <f t="shared" si="248"/>
        <v>theater</v>
      </c>
      <c r="R4023" t="str">
        <f t="shared" si="249"/>
        <v>plays</v>
      </c>
      <c r="S4023" s="12">
        <f t="shared" si="250"/>
        <v>42453.806307870371</v>
      </c>
      <c r="T4023" s="12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>E4024/D4024</f>
        <v>0</v>
      </c>
      <c r="P4024" s="7" t="e">
        <f>E4024/L4024</f>
        <v>#DIV/0!</v>
      </c>
      <c r="Q4024" t="str">
        <f t="shared" si="248"/>
        <v>theater</v>
      </c>
      <c r="R4024" t="str">
        <f t="shared" si="249"/>
        <v>plays</v>
      </c>
      <c r="S4024" s="12">
        <f t="shared" si="250"/>
        <v>42390.002650462964</v>
      </c>
      <c r="T4024" s="12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>E4025/L4025</f>
        <v>#DIV/0!</v>
      </c>
      <c r="Q4025" t="str">
        <f t="shared" si="248"/>
        <v>theater</v>
      </c>
      <c r="R4025" t="str">
        <f t="shared" si="249"/>
        <v>plays</v>
      </c>
      <c r="S4025" s="12">
        <f t="shared" si="250"/>
        <v>41836.190937499996</v>
      </c>
      <c r="T4025" s="12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>E4026/D4026</f>
        <v>0</v>
      </c>
      <c r="P4026" s="7" t="e">
        <f>E4026/L4026</f>
        <v>#DIV/0!</v>
      </c>
      <c r="Q4026" t="str">
        <f t="shared" si="248"/>
        <v>theater</v>
      </c>
      <c r="R4026" t="str">
        <f t="shared" si="249"/>
        <v>plays</v>
      </c>
      <c r="S4026" s="12">
        <f t="shared" si="250"/>
        <v>41954.545081018514</v>
      </c>
      <c r="T4026" s="12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>E4027/D4027</f>
        <v>0</v>
      </c>
      <c r="P4027" s="7" t="e">
        <f>E4027/L4027</f>
        <v>#DIV/0!</v>
      </c>
      <c r="Q4027" t="str">
        <f t="shared" si="248"/>
        <v>theater</v>
      </c>
      <c r="R4027" t="str">
        <f t="shared" si="249"/>
        <v>plays</v>
      </c>
      <c r="S4027" s="12">
        <f t="shared" si="250"/>
        <v>41950.114108796297</v>
      </c>
      <c r="T4027" s="12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E4028/L4028</f>
        <v>#DIV/0!</v>
      </c>
      <c r="Q4028" t="str">
        <f t="shared" si="248"/>
        <v>theater</v>
      </c>
      <c r="R4028" t="str">
        <f t="shared" si="249"/>
        <v>plays</v>
      </c>
      <c r="S4028" s="12">
        <f t="shared" si="250"/>
        <v>42115.11618055556</v>
      </c>
      <c r="T4028" s="12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>E4029/D4029</f>
        <v>0</v>
      </c>
      <c r="P4029" s="7" t="e">
        <f>E4029/L4029</f>
        <v>#DIV/0!</v>
      </c>
      <c r="Q4029" t="str">
        <f t="shared" si="248"/>
        <v>theater</v>
      </c>
      <c r="R4029" t="str">
        <f t="shared" si="249"/>
        <v>plays</v>
      </c>
      <c r="S4029" s="12">
        <f t="shared" si="250"/>
        <v>42171.743969907402</v>
      </c>
      <c r="T4029" s="12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>E4030/D4030</f>
        <v>0</v>
      </c>
      <c r="P4030" s="7" t="e">
        <f>E4030/L4030</f>
        <v>#DIV/0!</v>
      </c>
      <c r="Q4030" t="str">
        <f t="shared" si="248"/>
        <v>theater</v>
      </c>
      <c r="R4030" t="str">
        <f t="shared" si="249"/>
        <v>plays</v>
      </c>
      <c r="S4030" s="12">
        <f t="shared" si="250"/>
        <v>41916.597638888888</v>
      </c>
      <c r="T4030" s="12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>E4031/L4031</f>
        <v>#DIV/0!</v>
      </c>
      <c r="Q4031" t="str">
        <f t="shared" si="248"/>
        <v>theater</v>
      </c>
      <c r="R4031" t="str">
        <f t="shared" si="249"/>
        <v>plays</v>
      </c>
      <c r="S4031" s="12">
        <f t="shared" si="250"/>
        <v>41922.535185185188</v>
      </c>
      <c r="T4031" s="12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>E4032/D4032</f>
        <v>0</v>
      </c>
      <c r="P4032" s="7" t="e">
        <f>E4032/L4032</f>
        <v>#DIV/0!</v>
      </c>
      <c r="Q4032" t="str">
        <f t="shared" si="248"/>
        <v>theater</v>
      </c>
      <c r="R4032" t="str">
        <f t="shared" si="249"/>
        <v>plays</v>
      </c>
      <c r="S4032" s="12">
        <f t="shared" si="250"/>
        <v>42037.986284722225</v>
      </c>
      <c r="T4032" s="12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>E4033/L4033</f>
        <v>#DIV/0!</v>
      </c>
      <c r="Q4033" t="str">
        <f t="shared" si="248"/>
        <v>theater</v>
      </c>
      <c r="R4033" t="str">
        <f t="shared" si="249"/>
        <v>plays</v>
      </c>
      <c r="S4033" s="12">
        <f t="shared" si="250"/>
        <v>42515.078217592592</v>
      </c>
      <c r="T4033" s="12">
        <f t="shared" si="251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>E4034/D4034</f>
        <v>0</v>
      </c>
      <c r="P4034" s="7" t="e">
        <f>E4034/L4034</f>
        <v>#DIV/0!</v>
      </c>
      <c r="Q4034" t="str">
        <f t="shared" si="248"/>
        <v>theater</v>
      </c>
      <c r="R4034" t="str">
        <f t="shared" si="249"/>
        <v>spaces</v>
      </c>
      <c r="S4034" s="12">
        <f t="shared" si="250"/>
        <v>42077.129398148143</v>
      </c>
      <c r="T4034" s="12">
        <f t="shared" si="251"/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>E4035/D4035</f>
        <v>0</v>
      </c>
      <c r="P4035" s="7" t="e">
        <f>E4035/L4035</f>
        <v>#DIV/0!</v>
      </c>
      <c r="Q4035" t="str">
        <f t="shared" ref="Q4035:Q4098" si="252">LEFT(N4035, SEARCH("/",N4035)-1)</f>
        <v>theater</v>
      </c>
      <c r="R4035" t="str">
        <f t="shared" ref="R4035:R4098" si="253">RIGHT(N4035,LEN(N4035)-SEARCH("/",N4035,1))</f>
        <v>spaces</v>
      </c>
      <c r="S4035" s="12">
        <f t="shared" ref="S4035:S4098" si="254">(((J4035/60)/60)/24)+DATE(1970,1,1)</f>
        <v>42118.139583333337</v>
      </c>
      <c r="T4035" s="12">
        <f t="shared" ref="T4035:T4098" si="255">(((I4035/60)/60)/24)+DATE(1970,1,1)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>E4036/D4036</f>
        <v>0</v>
      </c>
      <c r="P4036" s="7" t="e">
        <f>E4036/L4036</f>
        <v>#DIV/0!</v>
      </c>
      <c r="Q4036" t="str">
        <f t="shared" si="252"/>
        <v>theater</v>
      </c>
      <c r="R4036" t="str">
        <f t="shared" si="253"/>
        <v>spaces</v>
      </c>
      <c r="S4036" s="12">
        <f t="shared" si="254"/>
        <v>42362.36518518519</v>
      </c>
      <c r="T4036" s="12">
        <f t="shared" si="255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>E4037/D4037</f>
        <v>0</v>
      </c>
      <c r="P4037" s="7" t="e">
        <f>E4037/L4037</f>
        <v>#DIV/0!</v>
      </c>
      <c r="Q4037" t="str">
        <f t="shared" si="252"/>
        <v>theater</v>
      </c>
      <c r="R4037" t="str">
        <f t="shared" si="253"/>
        <v>spaces</v>
      </c>
      <c r="S4037" s="12">
        <f t="shared" si="254"/>
        <v>42790.583368055552</v>
      </c>
      <c r="T4037" s="12">
        <f t="shared" si="255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>E4038/D4038</f>
        <v>0</v>
      </c>
      <c r="P4038" s="7" t="e">
        <f>E4038/L4038</f>
        <v>#DIV/0!</v>
      </c>
      <c r="Q4038" t="str">
        <f t="shared" si="252"/>
        <v>theater</v>
      </c>
      <c r="R4038" t="str">
        <f t="shared" si="253"/>
        <v>spaces</v>
      </c>
      <c r="S4038" s="12">
        <f t="shared" si="254"/>
        <v>42438.779131944444</v>
      </c>
      <c r="T4038" s="12">
        <f t="shared" si="255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>E4039/D4039</f>
        <v>0</v>
      </c>
      <c r="P4039" s="7" t="e">
        <f>E4039/L4039</f>
        <v>#DIV/0!</v>
      </c>
      <c r="Q4039" t="str">
        <f t="shared" si="252"/>
        <v>theater</v>
      </c>
      <c r="R4039" t="str">
        <f t="shared" si="253"/>
        <v>spaces</v>
      </c>
      <c r="S4039" s="12">
        <f t="shared" si="254"/>
        <v>42498.008391203708</v>
      </c>
      <c r="T4039" s="12">
        <f t="shared" si="255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>E4040/D4040</f>
        <v>0</v>
      </c>
      <c r="P4040" s="7" t="e">
        <f>E4040/L4040</f>
        <v>#DIV/0!</v>
      </c>
      <c r="Q4040" t="str">
        <f t="shared" si="252"/>
        <v>theater</v>
      </c>
      <c r="R4040" t="str">
        <f t="shared" si="253"/>
        <v>spaces</v>
      </c>
      <c r="S4040" s="12">
        <f t="shared" si="254"/>
        <v>41863.757210648146</v>
      </c>
      <c r="T4040" s="12">
        <f t="shared" si="255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>E4041/D4041</f>
        <v>0</v>
      </c>
      <c r="P4041" s="7" t="e">
        <f>E4041/L4041</f>
        <v>#DIV/0!</v>
      </c>
      <c r="Q4041" t="str">
        <f t="shared" si="252"/>
        <v>theater</v>
      </c>
      <c r="R4041" t="str">
        <f t="shared" si="253"/>
        <v>spaces</v>
      </c>
      <c r="S4041" s="12">
        <f t="shared" si="254"/>
        <v>42027.832800925928</v>
      </c>
      <c r="T4041" s="12">
        <f t="shared" si="255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>E4042/D4042</f>
        <v>0</v>
      </c>
      <c r="P4042" s="7" t="e">
        <f>E4042/L4042</f>
        <v>#DIV/0!</v>
      </c>
      <c r="Q4042" t="str">
        <f t="shared" si="252"/>
        <v>theater</v>
      </c>
      <c r="R4042" t="str">
        <f t="shared" si="253"/>
        <v>spaces</v>
      </c>
      <c r="S4042" s="12">
        <f t="shared" si="254"/>
        <v>41851.636388888888</v>
      </c>
      <c r="T4042" s="12">
        <f t="shared" si="255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>E4043/D4043</f>
        <v>0</v>
      </c>
      <c r="P4043" s="7" t="e">
        <f>E4043/L4043</f>
        <v>#DIV/0!</v>
      </c>
      <c r="Q4043" t="str">
        <f t="shared" si="252"/>
        <v>theater</v>
      </c>
      <c r="R4043" t="str">
        <f t="shared" si="253"/>
        <v>spaces</v>
      </c>
      <c r="S4043" s="12">
        <f t="shared" si="254"/>
        <v>42433.650590277779</v>
      </c>
      <c r="T4043" s="12">
        <f t="shared" si="255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>E4044/D4044</f>
        <v>0</v>
      </c>
      <c r="P4044" s="7" t="e">
        <f>E4044/L4044</f>
        <v>#DIV/0!</v>
      </c>
      <c r="Q4044" t="str">
        <f t="shared" si="252"/>
        <v>theater</v>
      </c>
      <c r="R4044" t="str">
        <f t="shared" si="253"/>
        <v>spaces</v>
      </c>
      <c r="S4044" s="12">
        <f t="shared" si="254"/>
        <v>41834.784120370372</v>
      </c>
      <c r="T4044" s="12">
        <f t="shared" si="255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>E4045/D4045</f>
        <v>0</v>
      </c>
      <c r="P4045" s="7" t="e">
        <f>E4045/L4045</f>
        <v>#DIV/0!</v>
      </c>
      <c r="Q4045" t="str">
        <f t="shared" si="252"/>
        <v>theater</v>
      </c>
      <c r="R4045" t="str">
        <f t="shared" si="253"/>
        <v>spaces</v>
      </c>
      <c r="S4045" s="12">
        <f t="shared" si="254"/>
        <v>42293.922986111109</v>
      </c>
      <c r="T4045" s="12">
        <f t="shared" si="255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>E4046/D4046</f>
        <v>0</v>
      </c>
      <c r="P4046" s="7" t="e">
        <f>E4046/L4046</f>
        <v>#DIV/0!</v>
      </c>
      <c r="Q4046" t="str">
        <f t="shared" si="252"/>
        <v>theater</v>
      </c>
      <c r="R4046" t="str">
        <f t="shared" si="253"/>
        <v>spaces</v>
      </c>
      <c r="S4046" s="12">
        <f t="shared" si="254"/>
        <v>41843.632523148146</v>
      </c>
      <c r="T4046" s="12">
        <f t="shared" si="255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>E4047/D4047</f>
        <v>0</v>
      </c>
      <c r="P4047" s="7" t="e">
        <f>E4047/L4047</f>
        <v>#DIV/0!</v>
      </c>
      <c r="Q4047" t="str">
        <f t="shared" si="252"/>
        <v>theater</v>
      </c>
      <c r="R4047" t="str">
        <f t="shared" si="253"/>
        <v>spaces</v>
      </c>
      <c r="S4047" s="12">
        <f t="shared" si="254"/>
        <v>42346.20685185185</v>
      </c>
      <c r="T4047" s="12">
        <f t="shared" si="255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>E4048/D4048</f>
        <v>0</v>
      </c>
      <c r="P4048" s="7" t="e">
        <f>E4048/L4048</f>
        <v>#DIV/0!</v>
      </c>
      <c r="Q4048" t="str">
        <f t="shared" si="252"/>
        <v>theater</v>
      </c>
      <c r="R4048" t="str">
        <f t="shared" si="253"/>
        <v>spaces</v>
      </c>
      <c r="S4048" s="12">
        <f t="shared" si="254"/>
        <v>42034.856817129628</v>
      </c>
      <c r="T4048" s="12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>E4049/D4049</f>
        <v>0</v>
      </c>
      <c r="P4049" s="7" t="e">
        <f>E4049/L4049</f>
        <v>#DIV/0!</v>
      </c>
      <c r="Q4049" t="str">
        <f t="shared" si="252"/>
        <v>theater</v>
      </c>
      <c r="R4049" t="str">
        <f t="shared" si="253"/>
        <v>plays</v>
      </c>
      <c r="S4049" s="12">
        <f t="shared" si="254"/>
        <v>42809.645914351851</v>
      </c>
      <c r="T4049" s="12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>E4050/D4050</f>
        <v>0</v>
      </c>
      <c r="P4050" s="7" t="e">
        <f>E4050/L4050</f>
        <v>#DIV/0!</v>
      </c>
      <c r="Q4050" t="str">
        <f t="shared" si="252"/>
        <v>theater</v>
      </c>
      <c r="R4050" t="str">
        <f t="shared" si="253"/>
        <v>plays</v>
      </c>
      <c r="S4050" s="12">
        <f t="shared" si="254"/>
        <v>42808.358287037037</v>
      </c>
      <c r="T4050" s="12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>E4051/D4051</f>
        <v>0</v>
      </c>
      <c r="P4051" s="7" t="e">
        <f>E4051/L4051</f>
        <v>#DIV/0!</v>
      </c>
      <c r="Q4051" t="str">
        <f t="shared" si="252"/>
        <v>theater</v>
      </c>
      <c r="R4051" t="str">
        <f t="shared" si="253"/>
        <v>plays</v>
      </c>
      <c r="S4051" s="12">
        <f t="shared" si="254"/>
        <v>42762.040902777779</v>
      </c>
      <c r="T4051" s="12">
        <f t="shared" si="255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>E4052/D4052</f>
        <v>0</v>
      </c>
      <c r="P4052" s="7" t="e">
        <f>E4052/L4052</f>
        <v>#DIV/0!</v>
      </c>
      <c r="Q4052" t="str">
        <f t="shared" si="252"/>
        <v>theater</v>
      </c>
      <c r="R4052" t="str">
        <f t="shared" si="253"/>
        <v>musical</v>
      </c>
      <c r="S4052" s="12">
        <f t="shared" si="254"/>
        <v>42683.151331018518</v>
      </c>
      <c r="T4052" s="12">
        <f t="shared" si="255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>E4053/D4053</f>
        <v>0</v>
      </c>
      <c r="P4053" s="7" t="e">
        <f>E4053/L4053</f>
        <v>#DIV/0!</v>
      </c>
      <c r="Q4053" t="str">
        <f t="shared" si="252"/>
        <v>theater</v>
      </c>
      <c r="R4053" t="str">
        <f t="shared" si="253"/>
        <v>musical</v>
      </c>
      <c r="S4053" s="12">
        <f t="shared" si="254"/>
        <v>42182.062476851846</v>
      </c>
      <c r="T4053" s="12">
        <f t="shared" si="255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>E4054/D4054</f>
        <v>0</v>
      </c>
      <c r="P4054" s="7" t="e">
        <f>E4054/L4054</f>
        <v>#DIV/0!</v>
      </c>
      <c r="Q4054" t="str">
        <f t="shared" si="252"/>
        <v>theater</v>
      </c>
      <c r="R4054" t="str">
        <f t="shared" si="253"/>
        <v>musical</v>
      </c>
      <c r="S4054" s="12">
        <f t="shared" si="254"/>
        <v>42172.686099537037</v>
      </c>
      <c r="T4054" s="12">
        <f t="shared" si="255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>E4055/D4055</f>
        <v>0</v>
      </c>
      <c r="P4055" s="7" t="e">
        <f>E4055/L4055</f>
        <v>#DIV/0!</v>
      </c>
      <c r="Q4055" t="str">
        <f t="shared" si="252"/>
        <v>theater</v>
      </c>
      <c r="R4055" t="str">
        <f t="shared" si="253"/>
        <v>musical</v>
      </c>
      <c r="S4055" s="12">
        <f t="shared" si="254"/>
        <v>42236.276053240741</v>
      </c>
      <c r="T4055" s="12">
        <f t="shared" si="255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>E4056/D4056</f>
        <v>0</v>
      </c>
      <c r="P4056" s="7" t="e">
        <f>E4056/L4056</f>
        <v>#DIV/0!</v>
      </c>
      <c r="Q4056" t="str">
        <f t="shared" si="252"/>
        <v>theater</v>
      </c>
      <c r="R4056" t="str">
        <f t="shared" si="253"/>
        <v>musical</v>
      </c>
      <c r="S4056" s="12">
        <f t="shared" si="254"/>
        <v>42291.833287037036</v>
      </c>
      <c r="T4056" s="12">
        <f t="shared" si="255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>E4057/D4057</f>
        <v>0</v>
      </c>
      <c r="P4057" s="7" t="e">
        <f>E4057/L4057</f>
        <v>#DIV/0!</v>
      </c>
      <c r="Q4057" t="str">
        <f t="shared" si="252"/>
        <v>theater</v>
      </c>
      <c r="R4057" t="str">
        <f t="shared" si="253"/>
        <v>musical</v>
      </c>
      <c r="S4057" s="12">
        <f t="shared" si="254"/>
        <v>42226.694780092599</v>
      </c>
      <c r="T4057" s="12">
        <f t="shared" si="255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>E4058/D4058</f>
        <v>0</v>
      </c>
      <c r="P4058" s="7" t="e">
        <f>E4058/L4058</f>
        <v>#DIV/0!</v>
      </c>
      <c r="Q4058" t="str">
        <f t="shared" si="252"/>
        <v>theater</v>
      </c>
      <c r="R4058" t="str">
        <f t="shared" si="253"/>
        <v>musical</v>
      </c>
      <c r="S4058" s="12">
        <f t="shared" si="254"/>
        <v>41899.627071759263</v>
      </c>
      <c r="T4058" s="12">
        <f t="shared" si="255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>E4059/D4059</f>
        <v>0</v>
      </c>
      <c r="P4059" s="7" t="e">
        <f>E4059/L4059</f>
        <v>#DIV/0!</v>
      </c>
      <c r="Q4059" t="str">
        <f t="shared" si="252"/>
        <v>theater</v>
      </c>
      <c r="R4059" t="str">
        <f t="shared" si="253"/>
        <v>musical</v>
      </c>
      <c r="S4059" s="12">
        <f t="shared" si="254"/>
        <v>42285.143969907411</v>
      </c>
      <c r="T4059" s="12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>E4060/D4060</f>
        <v>0</v>
      </c>
      <c r="P4060" s="7" t="e">
        <f>E4060/L4060</f>
        <v>#DIV/0!</v>
      </c>
      <c r="Q4060" t="str">
        <f t="shared" si="252"/>
        <v>theater</v>
      </c>
      <c r="R4060" t="str">
        <f t="shared" si="253"/>
        <v>plays</v>
      </c>
      <c r="S4060" s="12">
        <f t="shared" si="254"/>
        <v>42103.024398148147</v>
      </c>
      <c r="T4060" s="12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>E4061/D4061</f>
        <v>0</v>
      </c>
      <c r="P4061" s="7" t="e">
        <f>E4061/L4061</f>
        <v>#DIV/0!</v>
      </c>
      <c r="Q4061" t="str">
        <f t="shared" si="252"/>
        <v>theater</v>
      </c>
      <c r="R4061" t="str">
        <f t="shared" si="253"/>
        <v>plays</v>
      </c>
      <c r="S4061" s="12">
        <f t="shared" si="254"/>
        <v>42325.920717592591</v>
      </c>
      <c r="T4061" s="12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>E4062/D4062</f>
        <v>0</v>
      </c>
      <c r="P4062" s="7" t="e">
        <f>E4062/L4062</f>
        <v>#DIV/0!</v>
      </c>
      <c r="Q4062" t="str">
        <f t="shared" si="252"/>
        <v>theater</v>
      </c>
      <c r="R4062" t="str">
        <f t="shared" si="253"/>
        <v>plays</v>
      </c>
      <c r="S4062" s="12">
        <f t="shared" si="254"/>
        <v>41793.710231481484</v>
      </c>
      <c r="T4062" s="12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 t="e">
        <f>E4063/L4063</f>
        <v>#DIV/0!</v>
      </c>
      <c r="Q4063" t="str">
        <f t="shared" si="252"/>
        <v>theater</v>
      </c>
      <c r="R4063" t="str">
        <f t="shared" si="253"/>
        <v>plays</v>
      </c>
      <c r="S4063" s="12">
        <f t="shared" si="254"/>
        <v>41793.814259259263</v>
      </c>
      <c r="T4063" s="12">
        <f t="shared" si="255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>E4064/D4064</f>
        <v>0</v>
      </c>
      <c r="P4064" s="7" t="e">
        <f>E4064/L4064</f>
        <v>#DIV/0!</v>
      </c>
      <c r="Q4064" t="str">
        <f t="shared" si="252"/>
        <v>theater</v>
      </c>
      <c r="R4064" t="str">
        <f t="shared" si="253"/>
        <v>musical</v>
      </c>
      <c r="S4064" s="12">
        <f t="shared" si="254"/>
        <v>42666.666932870372</v>
      </c>
      <c r="T4064" s="12">
        <f t="shared" si="255"/>
        <v>42696.708599537036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>E4065/D4065</f>
        <v>0</v>
      </c>
      <c r="P4065" s="7" t="e">
        <f>E4065/L4065</f>
        <v>#DIV/0!</v>
      </c>
      <c r="Q4065" t="str">
        <f t="shared" si="252"/>
        <v>theater</v>
      </c>
      <c r="R4065" t="str">
        <f t="shared" si="253"/>
        <v>musical</v>
      </c>
      <c r="S4065" s="12">
        <f t="shared" si="254"/>
        <v>41766.692037037035</v>
      </c>
      <c r="T4065" s="12">
        <f t="shared" si="255"/>
        <v>41826.692037037035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>E4066/D4066</f>
        <v>0</v>
      </c>
      <c r="P4066" s="7" t="e">
        <f>E4066/L4066</f>
        <v>#DIV/0!</v>
      </c>
      <c r="Q4066" t="str">
        <f t="shared" si="252"/>
        <v>theater</v>
      </c>
      <c r="R4066" t="str">
        <f t="shared" si="253"/>
        <v>musical</v>
      </c>
      <c r="S4066" s="12">
        <f t="shared" si="254"/>
        <v>42269.126226851848</v>
      </c>
      <c r="T4066" s="12">
        <f t="shared" si="255"/>
        <v>42299.126226851848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>E4067/D4067</f>
        <v>0</v>
      </c>
      <c r="P4067" s="7" t="e">
        <f>E4067/L4067</f>
        <v>#DIV/0!</v>
      </c>
      <c r="Q4067" t="str">
        <f t="shared" si="252"/>
        <v>theater</v>
      </c>
      <c r="R4067" t="str">
        <f t="shared" si="253"/>
        <v>musical</v>
      </c>
      <c r="S4067" s="12">
        <f t="shared" si="254"/>
        <v>42527.00953703704</v>
      </c>
      <c r="T4067" s="12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>E4068/D4068</f>
        <v>0</v>
      </c>
      <c r="P4068" s="7" t="e">
        <f>E4068/L4068</f>
        <v>#DIV/0!</v>
      </c>
      <c r="Q4068" t="str">
        <f t="shared" si="252"/>
        <v>theater</v>
      </c>
      <c r="R4068" t="str">
        <f t="shared" si="253"/>
        <v>plays</v>
      </c>
      <c r="S4068" s="12">
        <f t="shared" si="254"/>
        <v>42253.633159722223</v>
      </c>
      <c r="T4068" s="12">
        <f t="shared" si="255"/>
        <v>42313.674826388888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>E4069/D4069</f>
        <v>0</v>
      </c>
      <c r="P4069" s="7" t="e">
        <f>E4069/L4069</f>
        <v>#DIV/0!</v>
      </c>
      <c r="Q4069" t="str">
        <f t="shared" si="252"/>
        <v>theater</v>
      </c>
      <c r="R4069" t="str">
        <f t="shared" si="253"/>
        <v>musical</v>
      </c>
      <c r="S4069" s="12">
        <f t="shared" si="254"/>
        <v>42180.145787037036</v>
      </c>
      <c r="T4069" s="12">
        <f t="shared" si="255"/>
        <v>42230.145787037036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>E4070/D4070</f>
        <v>0</v>
      </c>
      <c r="P4070" s="7" t="e">
        <f>E4070/L4070</f>
        <v>#DIV/0!</v>
      </c>
      <c r="Q4070" t="str">
        <f t="shared" si="252"/>
        <v>theater</v>
      </c>
      <c r="R4070" t="str">
        <f t="shared" si="253"/>
        <v>musical</v>
      </c>
      <c r="S4070" s="12">
        <f t="shared" si="254"/>
        <v>42255.696006944447</v>
      </c>
      <c r="T4070" s="12">
        <f t="shared" si="255"/>
        <v>42285.696006944447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>E4071/D4071</f>
        <v>0</v>
      </c>
      <c r="P4071" s="7" t="e">
        <f>E4071/L4071</f>
        <v>#DIV/0!</v>
      </c>
      <c r="Q4071" t="str">
        <f t="shared" si="252"/>
        <v>theater</v>
      </c>
      <c r="R4071" t="str">
        <f t="shared" si="253"/>
        <v>musical</v>
      </c>
      <c r="S4071" s="12">
        <f t="shared" si="254"/>
        <v>42007.016458333332</v>
      </c>
      <c r="T4071" s="12">
        <f t="shared" si="255"/>
        <v>42028.041666666672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>E4072/D4072</f>
        <v>0</v>
      </c>
      <c r="P4072" s="7" t="e">
        <f>E4072/L4072</f>
        <v>#DIV/0!</v>
      </c>
      <c r="Q4072" t="str">
        <f t="shared" si="252"/>
        <v>theater</v>
      </c>
      <c r="R4072" t="str">
        <f t="shared" si="253"/>
        <v>musical</v>
      </c>
      <c r="S4072" s="12">
        <f t="shared" si="254"/>
        <v>42615.346817129626</v>
      </c>
      <c r="T4072" s="12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>E4073/D4073</f>
        <v>0</v>
      </c>
      <c r="P4073" s="7" t="e">
        <f>E4073/L4073</f>
        <v>#DIV/0!</v>
      </c>
      <c r="Q4073" t="str">
        <f t="shared" si="252"/>
        <v>theater</v>
      </c>
      <c r="R4073" t="str">
        <f t="shared" si="253"/>
        <v>musical</v>
      </c>
      <c r="S4073" s="12">
        <f t="shared" si="254"/>
        <v>41999.861064814817</v>
      </c>
      <c r="T4073" s="12">
        <f t="shared" si="255"/>
        <v>42029.861064814817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>E4074/D4074</f>
        <v>0</v>
      </c>
      <c r="P4074" s="7" t="e">
        <f>E4074/L4074</f>
        <v>#DIV/0!</v>
      </c>
      <c r="Q4074" t="str">
        <f t="shared" si="252"/>
        <v>theater</v>
      </c>
      <c r="R4074" t="str">
        <f t="shared" si="253"/>
        <v>musical</v>
      </c>
      <c r="S4074" s="12">
        <f t="shared" si="254"/>
        <v>42373.983449074076</v>
      </c>
      <c r="T4074" s="12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>E4075/D4075</f>
        <v>0</v>
      </c>
      <c r="P4075" s="7" t="e">
        <f>E4075/L4075</f>
        <v>#DIV/0!</v>
      </c>
      <c r="Q4075" t="str">
        <f t="shared" si="252"/>
        <v>theater</v>
      </c>
      <c r="R4075" t="str">
        <f t="shared" si="253"/>
        <v>musical</v>
      </c>
      <c r="S4075" s="12">
        <f t="shared" si="254"/>
        <v>41854.602650462963</v>
      </c>
      <c r="T4075" s="12">
        <f t="shared" si="255"/>
        <v>41884.602650462963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>E4076/D4076</f>
        <v>0</v>
      </c>
      <c r="P4076" s="7" t="e">
        <f>E4076/L4076</f>
        <v>#DIV/0!</v>
      </c>
      <c r="Q4076" t="str">
        <f t="shared" si="252"/>
        <v>theater</v>
      </c>
      <c r="R4076" t="str">
        <f t="shared" si="253"/>
        <v>musical</v>
      </c>
      <c r="S4076" s="12">
        <f t="shared" si="254"/>
        <v>42065.791574074072</v>
      </c>
      <c r="T4076" s="12">
        <f t="shared" si="255"/>
        <v>42090.749907407408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>E4077/D4077</f>
        <v>0</v>
      </c>
      <c r="P4077" s="7" t="e">
        <f>E4077/L4077</f>
        <v>#DIV/0!</v>
      </c>
      <c r="Q4077" t="str">
        <f t="shared" si="252"/>
        <v>theater</v>
      </c>
      <c r="R4077" t="str">
        <f t="shared" si="253"/>
        <v>musical</v>
      </c>
      <c r="S4077" s="12">
        <f t="shared" si="254"/>
        <v>42469.951284722221</v>
      </c>
      <c r="T4077" s="12">
        <f t="shared" si="255"/>
        <v>42499.951284722221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>E4078/D4078</f>
        <v>0</v>
      </c>
      <c r="P4078" s="7" t="e">
        <f>E4078/L4078</f>
        <v>#DIV/0!</v>
      </c>
      <c r="Q4078" t="str">
        <f t="shared" si="252"/>
        <v>theater</v>
      </c>
      <c r="R4078" t="str">
        <f t="shared" si="253"/>
        <v>musical</v>
      </c>
      <c r="S4078" s="12">
        <f t="shared" si="254"/>
        <v>41954.228032407409</v>
      </c>
      <c r="T4078" s="12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>E4079/D4079</f>
        <v>0</v>
      </c>
      <c r="P4079" s="7" t="e">
        <f>E4079/L4079</f>
        <v>#DIV/0!</v>
      </c>
      <c r="Q4079" t="str">
        <f t="shared" si="252"/>
        <v>theater</v>
      </c>
      <c r="R4079" t="str">
        <f t="shared" si="253"/>
        <v>plays</v>
      </c>
      <c r="S4079" s="12">
        <f t="shared" si="254"/>
        <v>41867.652280092596</v>
      </c>
      <c r="T4079" s="12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 t="e">
        <f>E4080/L4080</f>
        <v>#DIV/0!</v>
      </c>
      <c r="Q4080" t="str">
        <f t="shared" si="252"/>
        <v>theater</v>
      </c>
      <c r="R4080" t="str">
        <f t="shared" si="253"/>
        <v>plays</v>
      </c>
      <c r="S4080" s="12">
        <f t="shared" si="254"/>
        <v>42186.01116898148</v>
      </c>
      <c r="T4080" s="12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>E4081/D4081</f>
        <v>0</v>
      </c>
      <c r="P4081" s="7" t="e">
        <f>E4081/L4081</f>
        <v>#DIV/0!</v>
      </c>
      <c r="Q4081" t="str">
        <f t="shared" si="252"/>
        <v>theater</v>
      </c>
      <c r="R4081" t="str">
        <f t="shared" si="253"/>
        <v>plays</v>
      </c>
      <c r="S4081" s="12">
        <f t="shared" si="254"/>
        <v>42494.471666666665</v>
      </c>
      <c r="T4081" s="12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E4082/L4082</f>
        <v>#DIV/0!</v>
      </c>
      <c r="Q4082" t="str">
        <f t="shared" si="252"/>
        <v>theater</v>
      </c>
      <c r="R4082" t="str">
        <f t="shared" si="253"/>
        <v>plays</v>
      </c>
      <c r="S4082" s="12">
        <f t="shared" si="254"/>
        <v>41926.542303240742</v>
      </c>
      <c r="T4082" s="12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>E4083/D4083</f>
        <v>0</v>
      </c>
      <c r="P4083" s="7" t="e">
        <f>E4083/L4083</f>
        <v>#DIV/0!</v>
      </c>
      <c r="Q4083" t="str">
        <f t="shared" si="252"/>
        <v>theater</v>
      </c>
      <c r="R4083" t="str">
        <f t="shared" si="253"/>
        <v>plays</v>
      </c>
      <c r="S4083" s="12">
        <f t="shared" si="254"/>
        <v>42433.338749999995</v>
      </c>
      <c r="T4083" s="12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>E4084/D4084</f>
        <v>0</v>
      </c>
      <c r="P4084" s="7" t="e">
        <f>E4084/L4084</f>
        <v>#DIV/0!</v>
      </c>
      <c r="Q4084" t="str">
        <f t="shared" si="252"/>
        <v>theater</v>
      </c>
      <c r="R4084" t="str">
        <f t="shared" si="253"/>
        <v>plays</v>
      </c>
      <c r="S4084" s="12">
        <f t="shared" si="254"/>
        <v>42228.151701388888</v>
      </c>
      <c r="T4084" s="12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>E4085/D4085</f>
        <v>0</v>
      </c>
      <c r="P4085" s="7" t="e">
        <f>E4085/L4085</f>
        <v>#DIV/0!</v>
      </c>
      <c r="Q4085" t="str">
        <f t="shared" si="252"/>
        <v>theater</v>
      </c>
      <c r="R4085" t="str">
        <f t="shared" si="253"/>
        <v>plays</v>
      </c>
      <c r="S4085" s="12">
        <f t="shared" si="254"/>
        <v>42675.262962962966</v>
      </c>
      <c r="T4085" s="12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>E4086/D4086</f>
        <v>0</v>
      </c>
      <c r="P4086" s="7" t="e">
        <f>E4086/L4086</f>
        <v>#DIV/0!</v>
      </c>
      <c r="Q4086" t="str">
        <f t="shared" si="252"/>
        <v>theater</v>
      </c>
      <c r="R4086" t="str">
        <f t="shared" si="253"/>
        <v>plays</v>
      </c>
      <c r="S4086" s="12">
        <f t="shared" si="254"/>
        <v>42111.904097222221</v>
      </c>
      <c r="T4086" s="12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>E4087/D4087</f>
        <v>0</v>
      </c>
      <c r="P4087" s="7" t="e">
        <f>E4087/L4087</f>
        <v>#DIV/0!</v>
      </c>
      <c r="Q4087" t="str">
        <f t="shared" si="252"/>
        <v>theater</v>
      </c>
      <c r="R4087" t="str">
        <f t="shared" si="253"/>
        <v>plays</v>
      </c>
      <c r="S4087" s="12">
        <f t="shared" si="254"/>
        <v>42213.662905092591</v>
      </c>
      <c r="T4087" s="12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>E4088/D4088</f>
        <v>0</v>
      </c>
      <c r="P4088" s="7" t="e">
        <f>E4088/L4088</f>
        <v>#DIV/0!</v>
      </c>
      <c r="Q4088" t="str">
        <f t="shared" si="252"/>
        <v>theater</v>
      </c>
      <c r="R4088" t="str">
        <f t="shared" si="253"/>
        <v>plays</v>
      </c>
      <c r="S4088" s="12">
        <f t="shared" si="254"/>
        <v>41829.325497685182</v>
      </c>
      <c r="T4088" s="12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>E4089/L4089</f>
        <v>#DIV/0!</v>
      </c>
      <c r="Q4089" t="str">
        <f t="shared" si="252"/>
        <v>theater</v>
      </c>
      <c r="R4089" t="str">
        <f t="shared" si="253"/>
        <v>plays</v>
      </c>
      <c r="S4089" s="12">
        <f t="shared" si="254"/>
        <v>42550.048449074078</v>
      </c>
      <c r="T4089" s="12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>E4090/D4090</f>
        <v>0</v>
      </c>
      <c r="P4090" s="7" t="e">
        <f>E4090/L4090</f>
        <v>#DIV/0!</v>
      </c>
      <c r="Q4090" t="str">
        <f t="shared" si="252"/>
        <v>theater</v>
      </c>
      <c r="R4090" t="str">
        <f t="shared" si="253"/>
        <v>plays</v>
      </c>
      <c r="S4090" s="12">
        <f t="shared" si="254"/>
        <v>41774.651203703703</v>
      </c>
      <c r="T4090" s="12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>E4091/D4091</f>
        <v>0</v>
      </c>
      <c r="P4091" s="7" t="e">
        <f>E4091/L4091</f>
        <v>#DIV/0!</v>
      </c>
      <c r="Q4091" t="str">
        <f t="shared" si="252"/>
        <v>theater</v>
      </c>
      <c r="R4091" t="str">
        <f t="shared" si="253"/>
        <v>plays</v>
      </c>
      <c r="S4091" s="12">
        <f t="shared" si="254"/>
        <v>42457.932025462964</v>
      </c>
      <c r="T4091" s="12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>E4092/D4092</f>
        <v>0</v>
      </c>
      <c r="P4092" s="7" t="e">
        <f>E4092/L4092</f>
        <v>#DIV/0!</v>
      </c>
      <c r="Q4092" t="str">
        <f t="shared" si="252"/>
        <v>theater</v>
      </c>
      <c r="R4092" t="str">
        <f t="shared" si="253"/>
        <v>plays</v>
      </c>
      <c r="S4092" s="12">
        <f t="shared" si="254"/>
        <v>42296.154131944444</v>
      </c>
      <c r="T4092" s="12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>E4093/D4093</f>
        <v>0</v>
      </c>
      <c r="P4093" s="7" t="e">
        <f>E4093/L4093</f>
        <v>#DIV/0!</v>
      </c>
      <c r="Q4093" t="str">
        <f t="shared" si="252"/>
        <v>theater</v>
      </c>
      <c r="R4093" t="str">
        <f t="shared" si="253"/>
        <v>plays</v>
      </c>
      <c r="S4093" s="12">
        <f t="shared" si="254"/>
        <v>42534.866875</v>
      </c>
      <c r="T4093" s="12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>E4094/D4094</f>
        <v>0</v>
      </c>
      <c r="P4094" s="7" t="e">
        <f>E4094/L4094</f>
        <v>#DIV/0!</v>
      </c>
      <c r="Q4094" t="str">
        <f t="shared" si="252"/>
        <v>theater</v>
      </c>
      <c r="R4094" t="str">
        <f t="shared" si="253"/>
        <v>plays</v>
      </c>
      <c r="S4094" s="12">
        <f t="shared" si="254"/>
        <v>42286.749780092592</v>
      </c>
      <c r="T4094" s="12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>E4095/D4095</f>
        <v>0</v>
      </c>
      <c r="P4095" s="7" t="e">
        <f>E4095/L4095</f>
        <v>#DIV/0!</v>
      </c>
      <c r="Q4095" t="str">
        <f t="shared" si="252"/>
        <v>theater</v>
      </c>
      <c r="R4095" t="str">
        <f t="shared" si="253"/>
        <v>plays</v>
      </c>
      <c r="S4095" s="12">
        <f t="shared" si="254"/>
        <v>42069.391446759255</v>
      </c>
      <c r="T4095" s="12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>E4096/D4096</f>
        <v>0</v>
      </c>
      <c r="P4096" s="7" t="e">
        <f>E4096/L4096</f>
        <v>#DIV/0!</v>
      </c>
      <c r="Q4096" t="str">
        <f t="shared" si="252"/>
        <v>theater</v>
      </c>
      <c r="R4096" t="str">
        <f t="shared" si="253"/>
        <v>plays</v>
      </c>
      <c r="S4096" s="12">
        <f t="shared" si="254"/>
        <v>42096.544548611113</v>
      </c>
      <c r="T4096" s="12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>E4097/D4097</f>
        <v>0</v>
      </c>
      <c r="P4097" s="7" t="e">
        <f>E4097/L4097</f>
        <v>#DIV/0!</v>
      </c>
      <c r="Q4097" t="str">
        <f t="shared" si="252"/>
        <v>theater</v>
      </c>
      <c r="R4097" t="str">
        <f t="shared" si="253"/>
        <v>plays</v>
      </c>
      <c r="S4097" s="12">
        <f t="shared" si="254"/>
        <v>42419.246168981481</v>
      </c>
      <c r="T4097" s="12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>E4098/D4098</f>
        <v>0</v>
      </c>
      <c r="P4098" s="7" t="e">
        <f>E4098/L4098</f>
        <v>#DIV/0!</v>
      </c>
      <c r="Q4098" t="str">
        <f t="shared" si="252"/>
        <v>theater</v>
      </c>
      <c r="R4098" t="str">
        <f t="shared" si="253"/>
        <v>plays</v>
      </c>
      <c r="S4098" s="12">
        <f t="shared" si="254"/>
        <v>42408.999571759254</v>
      </c>
      <c r="T4098" s="12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>E4099/L4099</f>
        <v>#DIV/0!</v>
      </c>
      <c r="Q4099" t="str">
        <f t="shared" ref="Q4099:Q4115" si="256">LEFT(N4099, SEARCH("/",N4099)-1)</f>
        <v>theater</v>
      </c>
      <c r="R4099" t="str">
        <f t="shared" ref="R4099:R4115" si="257">RIGHT(N4099,LEN(N4099)-SEARCH("/",N4099,1))</f>
        <v>plays</v>
      </c>
      <c r="S4099" s="12">
        <f t="shared" ref="S4099:S4115" si="258">(((J4099/60)/60)/24)+DATE(1970,1,1)</f>
        <v>42282.655543981484</v>
      </c>
      <c r="T4099" s="12">
        <f t="shared" ref="T4099:T4115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>E4100/L4100</f>
        <v>#DIV/0!</v>
      </c>
      <c r="Q4100" t="str">
        <f t="shared" si="256"/>
        <v>theater</v>
      </c>
      <c r="R4100" t="str">
        <f t="shared" si="257"/>
        <v>plays</v>
      </c>
      <c r="S4100" s="12">
        <f t="shared" si="258"/>
        <v>42322.025115740747</v>
      </c>
      <c r="T4100" s="12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>E4101/D4101</f>
        <v>0</v>
      </c>
      <c r="P4101" s="7" t="e">
        <f>E4101/L4101</f>
        <v>#DIV/0!</v>
      </c>
      <c r="Q4101" t="str">
        <f t="shared" si="256"/>
        <v>theater</v>
      </c>
      <c r="R4101" t="str">
        <f t="shared" si="257"/>
        <v>plays</v>
      </c>
      <c r="S4101" s="12">
        <f t="shared" si="258"/>
        <v>41941.585231481484</v>
      </c>
      <c r="T4101" s="12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 t="e">
        <f>E4102/L4102</f>
        <v>#DIV/0!</v>
      </c>
      <c r="Q4102" t="str">
        <f t="shared" si="256"/>
        <v>theater</v>
      </c>
      <c r="R4102" t="str">
        <f t="shared" si="257"/>
        <v>plays</v>
      </c>
      <c r="S4102" s="12">
        <f t="shared" si="258"/>
        <v>41948.957465277781</v>
      </c>
      <c r="T4102" s="12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E4103/L4103</f>
        <v>#DIV/0!</v>
      </c>
      <c r="Q4103" t="str">
        <f t="shared" si="256"/>
        <v>theater</v>
      </c>
      <c r="R4103" t="str">
        <f t="shared" si="257"/>
        <v>plays</v>
      </c>
      <c r="S4103" s="12">
        <f t="shared" si="258"/>
        <v>41761.810150462967</v>
      </c>
      <c r="T4103" s="12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>E4104/D4104</f>
        <v>0</v>
      </c>
      <c r="P4104" s="7" t="e">
        <f>E4104/L4104</f>
        <v>#DIV/0!</v>
      </c>
      <c r="Q4104" t="str">
        <f t="shared" si="256"/>
        <v>theater</v>
      </c>
      <c r="R4104" t="str">
        <f t="shared" si="257"/>
        <v>plays</v>
      </c>
      <c r="S4104" s="12">
        <f t="shared" si="258"/>
        <v>42613.841261574074</v>
      </c>
      <c r="T4104" s="12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>E4105/D4105</f>
        <v>0</v>
      </c>
      <c r="P4105" s="7" t="e">
        <f>E4105/L4105</f>
        <v>#DIV/0!</v>
      </c>
      <c r="Q4105" t="str">
        <f t="shared" si="256"/>
        <v>theater</v>
      </c>
      <c r="R4105" t="str">
        <f t="shared" si="257"/>
        <v>plays</v>
      </c>
      <c r="S4105" s="12">
        <f t="shared" si="258"/>
        <v>42421.141469907408</v>
      </c>
      <c r="T4105" s="12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>E4106/D4106</f>
        <v>0</v>
      </c>
      <c r="P4106" s="7" t="e">
        <f>E4106/L4106</f>
        <v>#DIV/0!</v>
      </c>
      <c r="Q4106" t="str">
        <f t="shared" si="256"/>
        <v>theater</v>
      </c>
      <c r="R4106" t="str">
        <f t="shared" si="257"/>
        <v>plays</v>
      </c>
      <c r="S4106" s="12">
        <f t="shared" si="258"/>
        <v>42700.804756944446</v>
      </c>
      <c r="T4106" s="12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>E4107/D4107</f>
        <v>0</v>
      </c>
      <c r="P4107" s="7" t="e">
        <f>E4107/L4107</f>
        <v>#DIV/0!</v>
      </c>
      <c r="Q4107" t="str">
        <f t="shared" si="256"/>
        <v>theater</v>
      </c>
      <c r="R4107" t="str">
        <f t="shared" si="257"/>
        <v>plays</v>
      </c>
      <c r="S4107" s="12">
        <f t="shared" si="258"/>
        <v>41905.795706018522</v>
      </c>
      <c r="T4107" s="12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>E4108/D4108</f>
        <v>0</v>
      </c>
      <c r="P4108" s="7" t="e">
        <f>E4108/L4108</f>
        <v>#DIV/0!</v>
      </c>
      <c r="Q4108" t="str">
        <f t="shared" si="256"/>
        <v>theater</v>
      </c>
      <c r="R4108" t="str">
        <f t="shared" si="257"/>
        <v>plays</v>
      </c>
      <c r="S4108" s="12">
        <f t="shared" si="258"/>
        <v>42732.787523148145</v>
      </c>
      <c r="T4108" s="12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>E4109/D4109</f>
        <v>0</v>
      </c>
      <c r="P4109" s="7" t="e">
        <f>E4109/L4109</f>
        <v>#DIV/0!</v>
      </c>
      <c r="Q4109" t="str">
        <f t="shared" si="256"/>
        <v>theater</v>
      </c>
      <c r="R4109" t="str">
        <f t="shared" si="257"/>
        <v>plays</v>
      </c>
      <c r="S4109" s="12">
        <f t="shared" si="258"/>
        <v>42511.698101851856</v>
      </c>
      <c r="T4109" s="12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>E4110/D4110</f>
        <v>0</v>
      </c>
      <c r="P4110" s="7" t="e">
        <f>E4110/L4110</f>
        <v>#DIV/0!</v>
      </c>
      <c r="Q4110" t="str">
        <f t="shared" si="256"/>
        <v>theater</v>
      </c>
      <c r="R4110" t="str">
        <f t="shared" si="257"/>
        <v>plays</v>
      </c>
      <c r="S4110" s="12">
        <f t="shared" si="258"/>
        <v>42538.742893518516</v>
      </c>
      <c r="T4110" s="12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 t="e">
        <f>E4111/L4111</f>
        <v>#DIV/0!</v>
      </c>
      <c r="Q4111" t="str">
        <f t="shared" si="256"/>
        <v>theater</v>
      </c>
      <c r="R4111" t="str">
        <f t="shared" si="257"/>
        <v>plays</v>
      </c>
      <c r="S4111" s="12">
        <f t="shared" si="258"/>
        <v>42344.824502314819</v>
      </c>
      <c r="T4111" s="12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>E4112/D4112</f>
        <v>0</v>
      </c>
      <c r="P4112" s="7" t="e">
        <f>E4112/L4112</f>
        <v>#DIV/0!</v>
      </c>
      <c r="Q4112" t="str">
        <f t="shared" si="256"/>
        <v>theater</v>
      </c>
      <c r="R4112" t="str">
        <f t="shared" si="257"/>
        <v>plays</v>
      </c>
      <c r="S4112" s="12">
        <f t="shared" si="258"/>
        <v>42495.722187499996</v>
      </c>
      <c r="T4112" s="12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>E4113/D4113</f>
        <v>0</v>
      </c>
      <c r="P4113" s="7" t="e">
        <f>E4113/L4113</f>
        <v>#DIV/0!</v>
      </c>
      <c r="Q4113" t="str">
        <f t="shared" si="256"/>
        <v>theater</v>
      </c>
      <c r="R4113" t="str">
        <f t="shared" si="257"/>
        <v>plays</v>
      </c>
      <c r="S4113" s="12">
        <f t="shared" si="258"/>
        <v>41927.124884259261</v>
      </c>
      <c r="T4113" s="12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>E4114/D4114</f>
        <v>0</v>
      </c>
      <c r="P4114" s="7" t="e">
        <f>E4114/L4114</f>
        <v>#DIV/0!</v>
      </c>
      <c r="Q4114" t="str">
        <f t="shared" si="256"/>
        <v>theater</v>
      </c>
      <c r="R4114" t="str">
        <f t="shared" si="257"/>
        <v>plays</v>
      </c>
      <c r="S4114" s="12">
        <f t="shared" si="258"/>
        <v>42730.903726851851</v>
      </c>
      <c r="T4114" s="12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>E4115/D4115</f>
        <v>0</v>
      </c>
      <c r="P4115" s="7" t="e">
        <f>E4115/L4115</f>
        <v>#DIV/0!</v>
      </c>
      <c r="Q4115" t="str">
        <f t="shared" si="256"/>
        <v>theater</v>
      </c>
      <c r="R4115" t="str">
        <f t="shared" si="257"/>
        <v>plays</v>
      </c>
      <c r="S4115" s="12">
        <f t="shared" si="258"/>
        <v>42307.539398148147</v>
      </c>
      <c r="T4115" s="12">
        <f t="shared" si="259"/>
        <v>42337.581064814818</v>
      </c>
    </row>
  </sheetData>
  <autoFilter ref="A1:R4115" xr:uid="{C0A40593-626C-7B47-ACDC-F351B6E5275F}">
    <sortState xmlns:xlrd2="http://schemas.microsoft.com/office/spreadsheetml/2017/richdata2" ref="A2:R4115">
      <sortCondition descending="1" ref="O1:O4115"/>
    </sortState>
  </autoFilter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2BBBF-F6EE-4147-A5E4-41FACEC26BB0}">
  <dimension ref="A1:F14"/>
  <sheetViews>
    <sheetView workbookViewId="0">
      <selection activeCell="E17" sqref="E1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8321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067C-C054-C74E-BD64-032E2EAA1E4A}">
  <dimension ref="A1:F47"/>
  <sheetViews>
    <sheetView topLeftCell="A7" workbookViewId="0">
      <selection activeCell="A45" sqref="A45:XFD4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8321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8323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8326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8327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8334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8338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8342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8347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8348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8350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8356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8357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8362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C864F-863F-134D-89F6-F50DD7628EC3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8363</v>
      </c>
      <c r="B4" s="8" t="s">
        <v>8321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3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3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3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3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3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3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3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3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3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3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3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3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3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E6AEB-6714-5745-AD6B-551DE5FA00AB}">
  <dimension ref="A1:H14"/>
  <sheetViews>
    <sheetView topLeftCell="A2" workbookViewId="0">
      <selection activeCell="F3" sqref="F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idden="1" x14ac:dyDescent="0.2">
      <c r="B1" t="s">
        <v>8400</v>
      </c>
      <c r="C1" t="s">
        <v>8401</v>
      </c>
      <c r="D1" t="s">
        <v>8402</v>
      </c>
    </row>
    <row r="2" spans="1:8" s="14" customFormat="1" x14ac:dyDescent="0.2">
      <c r="A2" s="14" t="s">
        <v>8380</v>
      </c>
      <c r="B2" s="14" t="s">
        <v>8381</v>
      </c>
      <c r="C2" s="14" t="s">
        <v>8382</v>
      </c>
      <c r="D2" s="14" t="s">
        <v>8383</v>
      </c>
      <c r="E2" s="14" t="s">
        <v>8384</v>
      </c>
      <c r="F2" s="14" t="s">
        <v>8385</v>
      </c>
      <c r="G2" s="14" t="s">
        <v>8386</v>
      </c>
      <c r="H2" s="14" t="s">
        <v>8387</v>
      </c>
    </row>
    <row r="3" spans="1:8" x14ac:dyDescent="0.2">
      <c r="A3" t="s">
        <v>8388</v>
      </c>
      <c r="B3">
        <f>COUNTIFS(Data!$D$1:$D$4115,"&lt;1000", Data!$F$1:$F$4115, B$1)</f>
        <v>322</v>
      </c>
      <c r="C3">
        <f>COUNTIFS(Data!$D$1:$D$4115,"&lt;1000", Data!$F$1:$F$4115, C$1)</f>
        <v>113</v>
      </c>
      <c r="D3">
        <f>COUNTIFS(Data!$D$1:$D$4115,"&lt;1000", Data!$F$1:$F$4115, D$1)</f>
        <v>18</v>
      </c>
      <c r="E3">
        <f>B3+C3+D3</f>
        <v>453</v>
      </c>
      <c r="F3" s="6">
        <f>B3/E3</f>
        <v>0.71081677704194257</v>
      </c>
      <c r="G3" s="6">
        <f>C3/E3</f>
        <v>0.24944812362030905</v>
      </c>
      <c r="H3" s="6">
        <f>D3/E3</f>
        <v>3.9735099337748346E-2</v>
      </c>
    </row>
    <row r="4" spans="1:8" x14ac:dyDescent="0.2">
      <c r="A4" t="s">
        <v>8389</v>
      </c>
      <c r="B4">
        <f>COUNTIFS(Data!$D$1:$D$4115,"&gt;=1000", Data!$D$1:$D$4115,"&lt;=4999", Data!$F$1:$F$4115, B$1)</f>
        <v>932</v>
      </c>
      <c r="C4">
        <f>COUNTIFS(Data!$D$1:$D$4115,"&gt;=1000", Data!$D$1:$D$4115,"&lt;=4999", Data!$F$1:$F$4115, C$1)</f>
        <v>420</v>
      </c>
      <c r="D4">
        <f>COUNTIFS(Data!$D$1:$D$4115,"&gt;=1000", Data!$D$1:$D$4115,"&lt;=4999", Data!$F$1:$F$4115, D$1)</f>
        <v>60</v>
      </c>
      <c r="E4">
        <f t="shared" ref="E4:E14" si="0">B4+C4+D4</f>
        <v>1412</v>
      </c>
      <c r="F4" s="6">
        <f t="shared" ref="F4:F14" si="1">B4/E4</f>
        <v>0.66005665722379603</v>
      </c>
      <c r="G4" s="6">
        <f t="shared" ref="G4:G14" si="2">C4/E4</f>
        <v>0.29745042492917845</v>
      </c>
      <c r="H4" s="6">
        <f t="shared" ref="H4:H14" si="3">D4/E4</f>
        <v>4.2492917847025496E-2</v>
      </c>
    </row>
    <row r="5" spans="1:8" x14ac:dyDescent="0.2">
      <c r="A5" t="s">
        <v>8390</v>
      </c>
      <c r="B5">
        <f>COUNTIFS(Data!$D$1:$D$4115,"&gt;=5000", Data!$D$1:$D$4115,"&lt;=9999", Data!$F$1:$F$4115, B$1)</f>
        <v>381</v>
      </c>
      <c r="C5">
        <f>COUNTIFS(Data!$D$1:$D$4115,"&gt;=5000", Data!$D$1:$D$4115,"&lt;=9999", Data!$F$1:$F$4115, C$1)</f>
        <v>283</v>
      </c>
      <c r="D5">
        <f>COUNTIFS(Data!$D$1:$D$4115,"&gt;=5000", Data!$D$1:$D$4115,"&lt;=9999", Data!$F$1:$F$4115, D$1)</f>
        <v>52</v>
      </c>
      <c r="E5">
        <f t="shared" si="0"/>
        <v>716</v>
      </c>
      <c r="F5" s="6">
        <f t="shared" si="1"/>
        <v>0.53212290502793291</v>
      </c>
      <c r="G5" s="6">
        <f t="shared" si="2"/>
        <v>0.39525139664804471</v>
      </c>
      <c r="H5" s="6">
        <f t="shared" si="3"/>
        <v>7.2625698324022353E-2</v>
      </c>
    </row>
    <row r="6" spans="1:8" x14ac:dyDescent="0.2">
      <c r="A6" t="s">
        <v>8394</v>
      </c>
      <c r="B6">
        <f>COUNTIFS(Data!$D$1:$D$4115,"&gt;=10000", Data!$D$1:$D$4115,"&lt;=14999", Data!$F$1:$F$4115, B$1)</f>
        <v>168</v>
      </c>
      <c r="C6">
        <f>COUNTIFS(Data!$D$1:$D$4115,"&gt;=10000", Data!$D$1:$D$4115,"&lt;=14999", Data!$F$1:$F$4115, C$1)</f>
        <v>144</v>
      </c>
      <c r="D6">
        <f>COUNTIFS(Data!$D$1:$D$4115,"&gt;=10000", Data!$D$1:$D$4115,"&lt;=14999", Data!$F$1:$F$4115, D$1)</f>
        <v>40</v>
      </c>
      <c r="E6">
        <f t="shared" si="0"/>
        <v>352</v>
      </c>
      <c r="F6" s="6">
        <f t="shared" si="1"/>
        <v>0.47727272727272729</v>
      </c>
      <c r="G6" s="6">
        <f t="shared" si="2"/>
        <v>0.40909090909090912</v>
      </c>
      <c r="H6" s="6">
        <f t="shared" si="3"/>
        <v>0.11363636363636363</v>
      </c>
    </row>
    <row r="7" spans="1:8" x14ac:dyDescent="0.2">
      <c r="A7" t="s">
        <v>8391</v>
      </c>
      <c r="B7">
        <f>COUNTIFS(Data!$D$1:$D$4115,"&gt;=15000", Data!$D$1:$D$4115,"&lt;=19999", Data!$F$1:$F$4115, B$1)</f>
        <v>94</v>
      </c>
      <c r="C7">
        <f>COUNTIFS(Data!$D$1:$D$4115,"&gt;=15000", Data!$D$1:$D$4115,"&lt;=19999", Data!$F$1:$F$4115, C$1)</f>
        <v>90</v>
      </c>
      <c r="D7">
        <f>COUNTIFS(Data!$D$1:$D$4115,"&gt;=15000", Data!$D$1:$D$4115,"&lt;=19999", Data!$F$1:$F$4115, D$1)</f>
        <v>17</v>
      </c>
      <c r="E7">
        <f t="shared" si="0"/>
        <v>201</v>
      </c>
      <c r="F7" s="6">
        <f t="shared" si="1"/>
        <v>0.46766169154228854</v>
      </c>
      <c r="G7" s="6">
        <f t="shared" si="2"/>
        <v>0.44776119402985076</v>
      </c>
      <c r="H7" s="6">
        <f t="shared" si="3"/>
        <v>8.45771144278607E-2</v>
      </c>
    </row>
    <row r="8" spans="1:8" x14ac:dyDescent="0.2">
      <c r="A8" t="s">
        <v>8392</v>
      </c>
      <c r="B8">
        <f>COUNTIFS(Data!$D$1:$D$4115,"&gt;=20000", Data!$D$1:$D$4115,"&lt;=24999", Data!$F$1:$F$4115, B$1)</f>
        <v>62</v>
      </c>
      <c r="C8">
        <f>COUNTIFS(Data!$D$1:$D$4115,"&gt;=20000", Data!$D$1:$D$4115,"&lt;=24999", Data!$F$1:$F$4115, C$1)</f>
        <v>72</v>
      </c>
      <c r="D8">
        <f>COUNTIFS(Data!$D$1:$D$4115,"&gt;=20000", Data!$D$1:$D$4115,"&lt;=24999", Data!$F$1:$F$4115, D$1)</f>
        <v>14</v>
      </c>
      <c r="E8">
        <f t="shared" si="0"/>
        <v>148</v>
      </c>
      <c r="F8" s="6">
        <f t="shared" si="1"/>
        <v>0.41891891891891891</v>
      </c>
      <c r="G8" s="6">
        <f t="shared" si="2"/>
        <v>0.48648648648648651</v>
      </c>
      <c r="H8" s="6">
        <f t="shared" si="3"/>
        <v>9.45945945945946E-2</v>
      </c>
    </row>
    <row r="9" spans="1:8" x14ac:dyDescent="0.2">
      <c r="A9" t="s">
        <v>8399</v>
      </c>
      <c r="B9">
        <f>COUNTIFS(Data!$D$1:$D$4115,"&gt;=25000", Data!$D$1:$D$4115,"&lt;=29999", Data!$F$1:$F$4115,B$1)</f>
        <v>55</v>
      </c>
      <c r="C9">
        <f>COUNTIFS(Data!$D$1:$D$4115,"&gt;=25000", Data!$D$1:$D$4115,"&lt;=29999", Data!$F$1:$F$4115,C$1)</f>
        <v>64</v>
      </c>
      <c r="D9">
        <f>COUNTIFS(Data!$D$1:$D$4115,"&gt;=25000", Data!$D$1:$D$4115,"&lt;=29999", Data!$F$1:$F$4115,D$1)</f>
        <v>18</v>
      </c>
      <c r="E9">
        <f t="shared" si="0"/>
        <v>137</v>
      </c>
      <c r="F9" s="6">
        <f t="shared" si="1"/>
        <v>0.40145985401459855</v>
      </c>
      <c r="G9" s="6">
        <f t="shared" si="2"/>
        <v>0.46715328467153283</v>
      </c>
      <c r="H9" s="6">
        <f t="shared" si="3"/>
        <v>0.13138686131386862</v>
      </c>
    </row>
    <row r="10" spans="1:8" x14ac:dyDescent="0.2">
      <c r="A10" t="s">
        <v>8395</v>
      </c>
      <c r="B10">
        <f>COUNTIFS(Data!$D$1:$D$4115,"&gt;=30000", Data!$D$1:$D$4115,"&lt;=34999", Data!$F$1:$F$4115, B$1)</f>
        <v>32</v>
      </c>
      <c r="C10">
        <f>COUNTIFS(Data!$D$1:$D$4115,"&gt;=30000", Data!$D$1:$D$4115,"&lt;=34999", Data!$F$1:$F$4115, C$1)</f>
        <v>37</v>
      </c>
      <c r="D10">
        <f>COUNTIFS(Data!$D$1:$D$4115,"&gt;=30000", Data!$D$1:$D$4115,"&lt;=34999", Data!$F$1:$F$4115, D$1)</f>
        <v>13</v>
      </c>
      <c r="E10">
        <f t="shared" si="0"/>
        <v>82</v>
      </c>
      <c r="F10" s="6">
        <f t="shared" si="1"/>
        <v>0.3902439024390244</v>
      </c>
      <c r="G10" s="6">
        <f t="shared" si="2"/>
        <v>0.45121951219512196</v>
      </c>
      <c r="H10" s="6">
        <f t="shared" si="3"/>
        <v>0.15853658536585366</v>
      </c>
    </row>
    <row r="11" spans="1:8" x14ac:dyDescent="0.2">
      <c r="A11" t="s">
        <v>8393</v>
      </c>
      <c r="B11">
        <f>COUNTIFS(Data!$D$1:$D$4115,"&gt;=35000", Data!$D$1:$D$4115,"&lt;=39999", Data!$F$1:$F$4115, B$1)</f>
        <v>26</v>
      </c>
      <c r="C11">
        <f>COUNTIFS(Data!$D$1:$D$4115,"&gt;=35000", Data!$D$1:$D$4115,"&lt;=39999", Data!$F$1:$F$4115, C$1)</f>
        <v>22</v>
      </c>
      <c r="D11">
        <f>COUNTIFS(Data!$D$1:$D$4115,"&gt;=35000", Data!$D$1:$D$4115,"&lt;=39999", Data!$F$1:$F$4115, D$1)</f>
        <v>7</v>
      </c>
      <c r="E11">
        <f t="shared" si="0"/>
        <v>55</v>
      </c>
      <c r="F11" s="6">
        <f t="shared" si="1"/>
        <v>0.47272727272727272</v>
      </c>
      <c r="G11" s="6">
        <f t="shared" si="2"/>
        <v>0.4</v>
      </c>
      <c r="H11" s="6">
        <f t="shared" si="3"/>
        <v>0.12727272727272726</v>
      </c>
    </row>
    <row r="12" spans="1:8" x14ac:dyDescent="0.2">
      <c r="A12" t="s">
        <v>8396</v>
      </c>
      <c r="B12">
        <f>COUNTIFS(Data!$D$1:$D$4115,"&gt;=40000", Data!$D$1:$D$4115,"&lt;=44999", Data!$F$1:$F$4115, B$1)</f>
        <v>21</v>
      </c>
      <c r="C12">
        <f>COUNTIFS(Data!$D$1:$D$4115,"&gt;=40000", Data!$D$1:$D$4115,"&lt;=44999", Data!$F$1:$F$4115, C$1)</f>
        <v>16</v>
      </c>
      <c r="D12">
        <f>COUNTIFS(Data!$D$1:$D$4115,"&gt;=40000", Data!$D$1:$D$4115,"&lt;=44999", Data!$F$1:$F$4115, D$1)</f>
        <v>6</v>
      </c>
      <c r="E12">
        <f t="shared" si="0"/>
        <v>43</v>
      </c>
      <c r="F12" s="6">
        <f t="shared" si="1"/>
        <v>0.48837209302325579</v>
      </c>
      <c r="G12" s="6">
        <f t="shared" si="2"/>
        <v>0.37209302325581395</v>
      </c>
      <c r="H12" s="6">
        <f t="shared" si="3"/>
        <v>0.13953488372093023</v>
      </c>
    </row>
    <row r="13" spans="1:8" x14ac:dyDescent="0.2">
      <c r="A13" t="s">
        <v>8397</v>
      </c>
      <c r="B13">
        <f>COUNTIFS(Data!$D$1:$D$4115,"&gt;=45000", Data!$D$1:$D$4115,"&lt;=49999", Data!$F$1:$F$4115, B$1)</f>
        <v>6</v>
      </c>
      <c r="C13">
        <f>COUNTIFS(Data!$D$1:$D$4115,"&gt;=45000", Data!$D$1:$D$4115,"&lt;=49999", Data!$F$1:$F$4115, C$1)</f>
        <v>11</v>
      </c>
      <c r="D13">
        <f>COUNTIFS(Data!$D$1:$D$4115,"&gt;=45000", Data!$D$1:$D$4115,"&lt;=49999", Data!$F$1:$F$4115, D$1)</f>
        <v>4</v>
      </c>
      <c r="E13">
        <f t="shared" si="0"/>
        <v>21</v>
      </c>
      <c r="F13" s="6">
        <f t="shared" si="1"/>
        <v>0.2857142857142857</v>
      </c>
      <c r="G13" s="6">
        <f t="shared" si="2"/>
        <v>0.52380952380952384</v>
      </c>
      <c r="H13" s="6">
        <f t="shared" si="3"/>
        <v>0.19047619047619047</v>
      </c>
    </row>
    <row r="14" spans="1:8" x14ac:dyDescent="0.2">
      <c r="A14" t="s">
        <v>8398</v>
      </c>
      <c r="B14">
        <f>COUNTIFS(Data!$D$1:$D$4115,"&gt;=50000", Data!$F$1:$F$4115, B$1)</f>
        <v>86</v>
      </c>
      <c r="C14">
        <f>COUNTIFS(Data!$D$1:$D$4115,"&gt;=50000", Data!$F$1:$F$4115, C$1)</f>
        <v>258</v>
      </c>
      <c r="D14">
        <f>COUNTIFS(Data!$D$1:$D$4115,"&gt;=50000", Data!$F$1:$F$4115, D$1)</f>
        <v>100</v>
      </c>
      <c r="E14">
        <f t="shared" si="0"/>
        <v>444</v>
      </c>
      <c r="F14" s="6">
        <f t="shared" si="1"/>
        <v>0.19369369369369369</v>
      </c>
      <c r="G14" s="6">
        <f t="shared" si="2"/>
        <v>0.58108108108108103</v>
      </c>
      <c r="H14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0A23-14AB-4542-B26B-776B866E0FE0}">
  <dimension ref="A1"/>
  <sheetViews>
    <sheetView workbookViewId="0">
      <selection activeCell="H26" sqref="H2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 1</vt:lpstr>
      <vt:lpstr>Conclusions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Stefanee Richardson</cp:lastModifiedBy>
  <dcterms:created xsi:type="dcterms:W3CDTF">2017-04-20T15:17:24Z</dcterms:created>
  <dcterms:modified xsi:type="dcterms:W3CDTF">2020-06-13T04:54:08Z</dcterms:modified>
</cp:coreProperties>
</file>