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stefan_elbers_hu_nl/Documents/010 - HU/020 - Lectoraat/001 - dissertatie/012 - final elements dissertation/chapter 4/"/>
    </mc:Choice>
  </mc:AlternateContent>
  <bookViews>
    <workbookView xWindow="0" yWindow="0" windowWidth="17890" windowHeight="81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C25" i="2"/>
  <c r="D25" i="2"/>
  <c r="E25" i="2"/>
  <c r="F25" i="2"/>
  <c r="G25" i="2"/>
  <c r="H25" i="2"/>
  <c r="I25" i="2"/>
  <c r="K25" i="2"/>
  <c r="L25" i="2"/>
  <c r="M25" i="2"/>
  <c r="O25" i="2"/>
  <c r="P25" i="2"/>
  <c r="Q25" i="2"/>
  <c r="S25" i="2"/>
  <c r="T25" i="2"/>
  <c r="U25" i="2"/>
  <c r="W25" i="2"/>
  <c r="X25" i="2"/>
  <c r="Y25" i="2"/>
  <c r="Z25" i="2"/>
  <c r="AB25" i="2"/>
  <c r="AC25" i="2"/>
  <c r="AE25" i="2"/>
  <c r="AF25" i="2"/>
  <c r="AH25" i="2"/>
  <c r="AI25" i="2"/>
  <c r="AJ25" i="2"/>
  <c r="AK25" i="2"/>
  <c r="AM25" i="2"/>
  <c r="AN25" i="2"/>
  <c r="AP25" i="2"/>
  <c r="AQ25" i="2"/>
  <c r="AS25" i="2"/>
  <c r="AT25" i="2"/>
  <c r="AV25" i="2"/>
  <c r="AW25" i="2"/>
  <c r="AX25" i="2"/>
  <c r="AZ25" i="2"/>
  <c r="D45" i="2" s="1"/>
  <c r="BD25" i="2"/>
  <c r="BE25" i="2"/>
  <c r="BF25" i="2"/>
  <c r="BG25" i="2"/>
  <c r="D48" i="2"/>
  <c r="D46" i="2"/>
  <c r="F29" i="2"/>
  <c r="F64" i="2"/>
  <c r="F63" i="2"/>
  <c r="F62" i="2"/>
  <c r="F61" i="2"/>
  <c r="F60" i="2"/>
  <c r="F59" i="2"/>
  <c r="F58" i="2"/>
  <c r="F57" i="2"/>
  <c r="F56" i="2"/>
  <c r="F55" i="2"/>
  <c r="BK24" i="2"/>
  <c r="BL24" i="2" s="1"/>
  <c r="BK23" i="2"/>
  <c r="BL23" i="2" s="1"/>
  <c r="BK22" i="2"/>
  <c r="BL22" i="2" s="1"/>
  <c r="BK21" i="2"/>
  <c r="BL21" i="2" s="1"/>
  <c r="BK20" i="2"/>
  <c r="BL20" i="2" s="1"/>
  <c r="BK19" i="2"/>
  <c r="BL19" i="2" s="1"/>
  <c r="BK18" i="2"/>
  <c r="BL18" i="2" s="1"/>
  <c r="BK17" i="2"/>
  <c r="BL17" i="2" s="1"/>
  <c r="BK16" i="2"/>
  <c r="BL16" i="2" s="1"/>
  <c r="BK15" i="2"/>
  <c r="BL15" i="2" s="1"/>
  <c r="BK14" i="2"/>
  <c r="BL14" i="2" s="1"/>
  <c r="BK13" i="2"/>
  <c r="BL13" i="2" s="1"/>
  <c r="BK12" i="2"/>
  <c r="BL12" i="2" s="1"/>
  <c r="BK11" i="2"/>
  <c r="BL11" i="2" s="1"/>
  <c r="BK10" i="2"/>
  <c r="BL10" i="2" s="1"/>
  <c r="BK9" i="2"/>
  <c r="BL9" i="2" s="1"/>
  <c r="BK8" i="2"/>
  <c r="BL8" i="2" s="1"/>
  <c r="BK7" i="2"/>
  <c r="BL7" i="2" s="1"/>
  <c r="BK6" i="2"/>
  <c r="BL6" i="2" s="1"/>
  <c r="BK5" i="2"/>
  <c r="BL5" i="2" s="1"/>
  <c r="B50" i="1"/>
  <c r="B48" i="1"/>
  <c r="BI28" i="1"/>
  <c r="BB28" i="1"/>
  <c r="D41" i="2" l="1"/>
  <c r="D38" i="2"/>
  <c r="D36" i="2"/>
  <c r="D34" i="2"/>
  <c r="F28" i="2"/>
  <c r="D40" i="2"/>
  <c r="D47" i="2"/>
  <c r="D44" i="2"/>
  <c r="D42" i="2"/>
  <c r="D39" i="2"/>
  <c r="D37" i="2"/>
  <c r="D35" i="2"/>
  <c r="BK25" i="2"/>
  <c r="BL25" i="2" s="1"/>
  <c r="D33" i="2"/>
  <c r="D43" i="2"/>
  <c r="E28" i="2"/>
  <c r="B64" i="1"/>
  <c r="C64" i="1" s="1"/>
  <c r="C54" i="1"/>
  <c r="C55" i="1"/>
  <c r="C56" i="1"/>
  <c r="C57" i="1"/>
  <c r="C58" i="1"/>
  <c r="C59" i="1"/>
  <c r="C60" i="1"/>
  <c r="C61" i="1"/>
  <c r="C62" i="1"/>
  <c r="C53" i="1"/>
  <c r="D49" i="2" l="1"/>
  <c r="F37" i="2"/>
  <c r="F38" i="2"/>
  <c r="F39" i="2"/>
  <c r="F46" i="2"/>
  <c r="F47" i="2"/>
  <c r="F44" i="2"/>
  <c r="F45" i="2"/>
  <c r="F35" i="2"/>
  <c r="F36" i="2"/>
  <c r="F33" i="2"/>
  <c r="F34" i="2"/>
  <c r="F42" i="2"/>
  <c r="F43" i="2"/>
  <c r="F40" i="2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5" i="1"/>
  <c r="O26" i="1"/>
  <c r="P26" i="1"/>
  <c r="Q26" i="1"/>
  <c r="S26" i="1"/>
  <c r="T26" i="1"/>
  <c r="U26" i="1"/>
  <c r="W26" i="1"/>
  <c r="X26" i="1"/>
  <c r="Y26" i="1"/>
  <c r="Z26" i="1"/>
  <c r="AB26" i="1"/>
  <c r="AC26" i="1"/>
  <c r="AE26" i="1"/>
  <c r="AF26" i="1"/>
  <c r="AH26" i="1"/>
  <c r="AI26" i="1"/>
  <c r="AJ26" i="1"/>
  <c r="AK26" i="1"/>
  <c r="AM26" i="1"/>
  <c r="AN26" i="1"/>
  <c r="AM28" i="1" s="1"/>
  <c r="B43" i="1" s="1"/>
  <c r="AP26" i="1"/>
  <c r="AQ26" i="1"/>
  <c r="AS26" i="1"/>
  <c r="AT26" i="1"/>
  <c r="AV26" i="1"/>
  <c r="AW26" i="1"/>
  <c r="AX26" i="1"/>
  <c r="AZ26" i="1"/>
  <c r="AZ28" i="1" s="1"/>
  <c r="B47" i="1" s="1"/>
  <c r="BD26" i="1"/>
  <c r="BE26" i="1"/>
  <c r="BF26" i="1"/>
  <c r="BG26" i="1"/>
  <c r="L26" i="1"/>
  <c r="M26" i="1"/>
  <c r="K26" i="1"/>
  <c r="C26" i="1"/>
  <c r="D26" i="1"/>
  <c r="E26" i="1"/>
  <c r="F26" i="1"/>
  <c r="G26" i="1"/>
  <c r="H26" i="1"/>
  <c r="I26" i="1"/>
  <c r="B26" i="1"/>
  <c r="F41" i="2" l="1"/>
  <c r="F49" i="2" s="1"/>
  <c r="F48" i="2"/>
  <c r="K28" i="1"/>
  <c r="B36" i="1" s="1"/>
  <c r="BD28" i="1"/>
  <c r="B49" i="1" s="1"/>
  <c r="AV28" i="1"/>
  <c r="B46" i="1" s="1"/>
  <c r="AP28" i="1"/>
  <c r="B44" i="1" s="1"/>
  <c r="AE28" i="1"/>
  <c r="B41" i="1" s="1"/>
  <c r="S28" i="1"/>
  <c r="B38" i="1" s="1"/>
  <c r="O28" i="1"/>
  <c r="B37" i="1" s="1"/>
  <c r="B28" i="1"/>
  <c r="B35" i="1" s="1"/>
  <c r="AS28" i="1"/>
  <c r="B45" i="1" s="1"/>
  <c r="AH28" i="1"/>
  <c r="B42" i="1" s="1"/>
  <c r="AB28" i="1"/>
  <c r="B40" i="1" s="1"/>
  <c r="C33" i="1"/>
  <c r="B33" i="1"/>
  <c r="BK30" i="1"/>
  <c r="BL24" i="1" s="1"/>
  <c r="W28" i="1"/>
  <c r="B39" i="1" s="1"/>
  <c r="BL18" i="1" l="1"/>
  <c r="BL19" i="1"/>
  <c r="BL17" i="1"/>
  <c r="BL12" i="1"/>
  <c r="BL21" i="1"/>
  <c r="BL6" i="1"/>
  <c r="BL22" i="1"/>
  <c r="BL7" i="1"/>
  <c r="BL23" i="1"/>
  <c r="BL16" i="1"/>
  <c r="BL9" i="1"/>
  <c r="BL10" i="1"/>
  <c r="BL11" i="1"/>
  <c r="BL20" i="1"/>
  <c r="BL13" i="1"/>
  <c r="BL5" i="1"/>
  <c r="BL14" i="1"/>
  <c r="BL15" i="1"/>
  <c r="BL8" i="1"/>
  <c r="B30" i="1"/>
  <c r="C35" i="1" l="1"/>
  <c r="C50" i="1"/>
  <c r="C48" i="1"/>
  <c r="C36" i="1"/>
  <c r="C37" i="1"/>
  <c r="C44" i="1"/>
  <c r="C43" i="1"/>
  <c r="C46" i="1"/>
  <c r="C45" i="1"/>
  <c r="C47" i="1"/>
  <c r="C38" i="1"/>
  <c r="C49" i="1"/>
  <c r="C41" i="1"/>
  <c r="C42" i="1"/>
  <c r="C40" i="1"/>
  <c r="C39" i="1"/>
</calcChain>
</file>

<file path=xl/comments1.xml><?xml version="1.0" encoding="utf-8"?>
<comments xmlns="http://schemas.openxmlformats.org/spreadsheetml/2006/main">
  <authors>
    <author>stefan.elbers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stefan.elbers: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<sst xmlns="http://schemas.openxmlformats.org/spreadsheetml/2006/main" count="193" uniqueCount="112">
  <si>
    <t>1 Goals and planning</t>
  </si>
  <si>
    <t>2 Feedback and monitoring</t>
  </si>
  <si>
    <t>Andersen (2015)</t>
  </si>
  <si>
    <t>Arvidson (2013)</t>
  </si>
  <si>
    <t>Burckhardt (1994)</t>
  </si>
  <si>
    <t>Dworkin (2002)</t>
  </si>
  <si>
    <t>3. Social Support</t>
  </si>
  <si>
    <t>4. Shaping knowledge</t>
  </si>
  <si>
    <t>5. Natural consequences</t>
  </si>
  <si>
    <t>6. Comparison of behavior</t>
  </si>
  <si>
    <t>7. Associations</t>
  </si>
  <si>
    <t>8. Repetition and substitution</t>
  </si>
  <si>
    <t>9. Comparison of outcomes</t>
  </si>
  <si>
    <t>10. Reward and threat</t>
  </si>
  <si>
    <t>13. Identity</t>
  </si>
  <si>
    <t>15. Self-belief</t>
  </si>
  <si>
    <t>Asenlof (2005)</t>
  </si>
  <si>
    <t>12. Antecedents</t>
  </si>
  <si>
    <t>Ersek (2008)</t>
  </si>
  <si>
    <t>Gronning (2012)</t>
  </si>
  <si>
    <t>Haas (2005)</t>
  </si>
  <si>
    <t>Hutting (2017)</t>
  </si>
  <si>
    <t>Knittle (2015)</t>
  </si>
  <si>
    <t>King (2002)</t>
  </si>
  <si>
    <t>Lefort (1998)</t>
  </si>
  <si>
    <t>Linton (1997)</t>
  </si>
  <si>
    <t>Manning (2014)</t>
  </si>
  <si>
    <t>Moore (2002)</t>
  </si>
  <si>
    <t>11. Regulation</t>
  </si>
  <si>
    <t>Nicholas (2013)</t>
  </si>
  <si>
    <t>Stuifbergen (2010)</t>
  </si>
  <si>
    <t>Taal (1993)</t>
  </si>
  <si>
    <t>Taylor (2016)</t>
  </si>
  <si>
    <t>Von Korff (1998)</t>
  </si>
  <si>
    <t>Total BCT</t>
  </si>
  <si>
    <t>Total per domain</t>
  </si>
  <si>
    <t>Total</t>
  </si>
  <si>
    <t>1. Goals and planning</t>
  </si>
  <si>
    <t>2. Feedback and monitoring</t>
  </si>
  <si>
    <t>4. Shaping Knowledge</t>
  </si>
  <si>
    <t>5. Natural concequences</t>
  </si>
  <si>
    <t>% of total</t>
  </si>
  <si>
    <t>Top 10 most frequent BCT's</t>
  </si>
  <si>
    <t>Total number of BCT used</t>
  </si>
  <si>
    <t>14. Scheduled consequences</t>
  </si>
  <si>
    <t>3.1 Social support (unspecified)</t>
  </si>
  <si>
    <t>9.1 Credible source</t>
  </si>
  <si>
    <t>1.1 Goal setting (behavior)</t>
  </si>
  <si>
    <t>1.2 Problem solving</t>
  </si>
  <si>
    <t>4.1 Instruction on how to perform the behavior</t>
  </si>
  <si>
    <t>5.1 Information about health consequences</t>
  </si>
  <si>
    <t>8.1 Repetition and substitution</t>
  </si>
  <si>
    <t>1.4 Action planning</t>
  </si>
  <si>
    <t>6.1 Demonstration of the behavior</t>
  </si>
  <si>
    <t>1.5 Review behavior goals</t>
  </si>
  <si>
    <t>16. Covert learning</t>
  </si>
  <si>
    <t>Total BCT per study</t>
  </si>
  <si>
    <t>% of TOTAL BCT</t>
  </si>
  <si>
    <t>Average and SD BCT per study</t>
  </si>
  <si>
    <t>1.1</t>
  </si>
  <si>
    <t>1.2</t>
  </si>
  <si>
    <t>1.3</t>
  </si>
  <si>
    <t>1.4</t>
  </si>
  <si>
    <t>1.5</t>
  </si>
  <si>
    <t>1.6</t>
  </si>
  <si>
    <t>1.7</t>
  </si>
  <si>
    <t>1.8</t>
  </si>
  <si>
    <t>2.2</t>
  </si>
  <si>
    <t>2.3</t>
  </si>
  <si>
    <t>2.4</t>
  </si>
  <si>
    <t>10.3</t>
  </si>
  <si>
    <t>10.4</t>
  </si>
  <si>
    <t>3.1</t>
  </si>
  <si>
    <t>3.2</t>
  </si>
  <si>
    <t>3.3</t>
  </si>
  <si>
    <t>4.1</t>
  </si>
  <si>
    <t>4.2</t>
  </si>
  <si>
    <t>4.3</t>
  </si>
  <si>
    <t>5.1</t>
  </si>
  <si>
    <t>5.4</t>
  </si>
  <si>
    <t>5.5</t>
  </si>
  <si>
    <t>5.6</t>
  </si>
  <si>
    <t>6.1</t>
  </si>
  <si>
    <t>6.2</t>
  </si>
  <si>
    <t>7.1</t>
  </si>
  <si>
    <t>7.7</t>
  </si>
  <si>
    <t>8.1</t>
  </si>
  <si>
    <t>8.4</t>
  </si>
  <si>
    <t>8.6</t>
  </si>
  <si>
    <t>8.7</t>
  </si>
  <si>
    <t>9.1</t>
  </si>
  <si>
    <t>9.2</t>
  </si>
  <si>
    <t>11.1</t>
  </si>
  <si>
    <t>11.2</t>
  </si>
  <si>
    <t>12.1</t>
  </si>
  <si>
    <t>12.2</t>
  </si>
  <si>
    <t>12.6</t>
  </si>
  <si>
    <t>13.2</t>
  </si>
  <si>
    <t>15.1</t>
  </si>
  <si>
    <t>15.2</t>
  </si>
  <si>
    <t>15.3</t>
  </si>
  <si>
    <t>15.4</t>
  </si>
  <si>
    <t>Study</t>
  </si>
  <si>
    <t>TOTAL BCT</t>
  </si>
  <si>
    <t xml:space="preserve">% </t>
  </si>
  <si>
    <t>Domain</t>
  </si>
  <si>
    <t>Most frequently used BCTs</t>
  </si>
  <si>
    <t>BCT</t>
  </si>
  <si>
    <t>no. Studies</t>
  </si>
  <si>
    <t>%</t>
  </si>
  <si>
    <t>BCTs per Domain</t>
  </si>
  <si>
    <t>Behavior Change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</si>
</sst>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D72F1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0" tint="-4.9989318521683403E-2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0" borderId="0" xfId="0" applyFont="1"/>
    <xf numFmtId="0" fontId="6" fillId="0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0" fontId="0" fillId="0" borderId="0" xfId="0" applyNumberFormat="1" applyFill="1"/>
    <xf numFmtId="0" fontId="5" fillId="2" borderId="1" xfId="0" applyFont="1" applyFill="1" applyBorder="1"/>
    <xf numFmtId="0" fontId="5" fillId="3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5" fillId="2" borderId="2" xfId="0" applyFont="1" applyFill="1" applyBorder="1"/>
    <xf numFmtId="0" fontId="5" fillId="3" borderId="2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0" fillId="0" borderId="3" xfId="0" applyBorder="1"/>
    <xf numFmtId="0" fontId="6" fillId="0" borderId="3" xfId="0" applyFont="1" applyBorder="1"/>
    <xf numFmtId="0" fontId="5" fillId="0" borderId="3" xfId="0" applyFont="1" applyBorder="1"/>
    <xf numFmtId="0" fontId="4" fillId="0" borderId="3" xfId="0" applyFont="1" applyBorder="1"/>
    <xf numFmtId="0" fontId="5" fillId="0" borderId="3" xfId="0" applyFont="1" applyFill="1" applyBorder="1"/>
    <xf numFmtId="0" fontId="6" fillId="0" borderId="3" xfId="0" applyFont="1" applyFill="1" applyBorder="1"/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6" fillId="0" borderId="0" xfId="0" applyFont="1" applyBorder="1"/>
    <xf numFmtId="0" fontId="3" fillId="0" borderId="0" xfId="0" applyFont="1"/>
    <xf numFmtId="0" fontId="0" fillId="0" borderId="3" xfId="0" applyFill="1" applyBorder="1"/>
    <xf numFmtId="164" fontId="0" fillId="0" borderId="0" xfId="0" applyNumberFormat="1" applyFill="1"/>
    <xf numFmtId="0" fontId="7" fillId="0" borderId="4" xfId="0" applyFont="1" applyBorder="1" applyAlignment="1">
      <alignment horizontal="center" vertical="center" wrapText="1"/>
    </xf>
    <xf numFmtId="0" fontId="0" fillId="0" borderId="5" xfId="0" applyBorder="1"/>
    <xf numFmtId="0" fontId="5" fillId="2" borderId="6" xfId="0" applyFont="1" applyFill="1" applyBorder="1"/>
    <xf numFmtId="0" fontId="5" fillId="3" borderId="6" xfId="0" applyFont="1" applyFill="1" applyBorder="1"/>
    <xf numFmtId="0" fontId="5" fillId="0" borderId="6" xfId="0" applyFont="1" applyFill="1" applyBorder="1"/>
    <xf numFmtId="0" fontId="0" fillId="0" borderId="6" xfId="0" applyBorder="1"/>
    <xf numFmtId="164" fontId="0" fillId="0" borderId="5" xfId="0" applyNumberFormat="1" applyFill="1" applyBorder="1"/>
    <xf numFmtId="9" fontId="0" fillId="0" borderId="3" xfId="0" applyNumberForma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6" fillId="0" borderId="5" xfId="0" applyFont="1" applyBorder="1" applyAlignment="1">
      <alignment horizontal="center"/>
    </xf>
    <xf numFmtId="0" fontId="4" fillId="0" borderId="5" xfId="0" applyFont="1" applyBorder="1" applyAlignment="1">
      <alignment wrapText="1"/>
    </xf>
    <xf numFmtId="0" fontId="6" fillId="0" borderId="5" xfId="0" applyFont="1" applyBorder="1"/>
    <xf numFmtId="0" fontId="4" fillId="0" borderId="7" xfId="0" applyFont="1" applyBorder="1" applyAlignment="1">
      <alignment wrapText="1"/>
    </xf>
    <xf numFmtId="0" fontId="0" fillId="0" borderId="7" xfId="0" applyBorder="1"/>
    <xf numFmtId="0" fontId="6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8" fillId="0" borderId="0" xfId="0" applyFont="1" applyBorder="1"/>
    <xf numFmtId="0" fontId="8" fillId="0" borderId="8" xfId="0" applyFont="1" applyBorder="1" applyAlignment="1">
      <alignment horizontal="left" wrapText="1"/>
    </xf>
    <xf numFmtId="0" fontId="6" fillId="0" borderId="8" xfId="0" applyFont="1" applyBorder="1"/>
    <xf numFmtId="0" fontId="4" fillId="0" borderId="0" xfId="0" applyFont="1" applyAlignment="1">
      <alignment horizontal="center" vertical="center" wrapText="1"/>
    </xf>
    <xf numFmtId="10" fontId="0" fillId="0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0" fontId="6" fillId="0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center"/>
    </xf>
    <xf numFmtId="0" fontId="8" fillId="0" borderId="8" xfId="0" applyFont="1" applyBorder="1"/>
    <xf numFmtId="9" fontId="6" fillId="0" borderId="7" xfId="0" applyNumberFormat="1" applyFont="1" applyBorder="1" applyAlignment="1">
      <alignment horizontal="left"/>
    </xf>
    <xf numFmtId="0" fontId="6" fillId="0" borderId="0" xfId="0" applyFont="1" applyFill="1" applyAlignment="1">
      <alignment horizontal="left"/>
    </xf>
    <xf numFmtId="9" fontId="6" fillId="0" borderId="0" xfId="0" applyNumberFormat="1" applyFont="1" applyAlignment="1">
      <alignment horizontal="left"/>
    </xf>
    <xf numFmtId="9" fontId="6" fillId="0" borderId="5" xfId="0" applyNumberFormat="1" applyFont="1" applyBorder="1" applyAlignment="1">
      <alignment horizontal="left"/>
    </xf>
    <xf numFmtId="9" fontId="6" fillId="0" borderId="0" xfId="0" applyNumberFormat="1" applyFont="1" applyAlignment="1">
      <alignment horizontal="center"/>
    </xf>
    <xf numFmtId="0" fontId="4" fillId="0" borderId="0" xfId="0" applyFont="1"/>
    <xf numFmtId="0" fontId="3" fillId="0" borderId="5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2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BCT per</a:t>
            </a:r>
            <a:r>
              <a:rPr lang="en-US" baseline="0"/>
              <a:t> intervention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Sheet1!$A$5:$A$24</c:f>
              <c:strCache>
                <c:ptCount val="20"/>
                <c:pt idx="0">
                  <c:v>Andersen (2015)</c:v>
                </c:pt>
                <c:pt idx="1">
                  <c:v>Arvidson (2013)</c:v>
                </c:pt>
                <c:pt idx="2">
                  <c:v>Asenlof (2005)</c:v>
                </c:pt>
                <c:pt idx="3">
                  <c:v>Burckhardt (1994)</c:v>
                </c:pt>
                <c:pt idx="4">
                  <c:v>Dworkin (2002)</c:v>
                </c:pt>
                <c:pt idx="5">
                  <c:v>Ersek (2008)</c:v>
                </c:pt>
                <c:pt idx="6">
                  <c:v>Gronning (2012)</c:v>
                </c:pt>
                <c:pt idx="7">
                  <c:v>Haas (2005)</c:v>
                </c:pt>
                <c:pt idx="8">
                  <c:v>Hutting (2017)</c:v>
                </c:pt>
                <c:pt idx="9">
                  <c:v>Knittle (2015)</c:v>
                </c:pt>
                <c:pt idx="10">
                  <c:v>King (2002)</c:v>
                </c:pt>
                <c:pt idx="11">
                  <c:v>Lefort (1998)</c:v>
                </c:pt>
                <c:pt idx="12">
                  <c:v>Linton (1997)</c:v>
                </c:pt>
                <c:pt idx="13">
                  <c:v>Manning (2014)</c:v>
                </c:pt>
                <c:pt idx="14">
                  <c:v>Moore (2002)</c:v>
                </c:pt>
                <c:pt idx="15">
                  <c:v>Nicholas (2013)</c:v>
                </c:pt>
                <c:pt idx="16">
                  <c:v>Stuifbergen (2010)</c:v>
                </c:pt>
                <c:pt idx="17">
                  <c:v>Taal (1993)</c:v>
                </c:pt>
                <c:pt idx="18">
                  <c:v>Taylor (2016)</c:v>
                </c:pt>
                <c:pt idx="19">
                  <c:v>Von Korff (1998)</c:v>
                </c:pt>
              </c:strCache>
            </c:strRef>
          </c:cat>
          <c:val>
            <c:numRef>
              <c:f>Sheet1!$BK$5:$BK$24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18</c:v>
                </c:pt>
                <c:pt idx="10">
                  <c:v>11</c:v>
                </c:pt>
                <c:pt idx="11">
                  <c:v>5</c:v>
                </c:pt>
                <c:pt idx="12">
                  <c:v>6</c:v>
                </c:pt>
                <c:pt idx="13">
                  <c:v>16</c:v>
                </c:pt>
                <c:pt idx="14">
                  <c:v>6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26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FA-A532-5E2E4596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93328"/>
        <c:axId val="164294896"/>
      </c:barChart>
      <c:catAx>
        <c:axId val="1642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294896"/>
        <c:crosses val="autoZero"/>
        <c:auto val="1"/>
        <c:lblAlgn val="ctr"/>
        <c:lblOffset val="100"/>
        <c:noMultiLvlLbl val="0"/>
      </c:catAx>
      <c:valAx>
        <c:axId val="16429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2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BCTs per domain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Sheet1!$A$35:$A$50</c:f>
              <c:strCache>
                <c:ptCount val="16"/>
                <c:pt idx="0">
                  <c:v>1. Goals and planning</c:v>
                </c:pt>
                <c:pt idx="1">
                  <c:v>2. Feedback and monitoring</c:v>
                </c:pt>
                <c:pt idx="2">
                  <c:v>3. Social Support</c:v>
                </c:pt>
                <c:pt idx="3">
                  <c:v>4. Shaping Knowledge</c:v>
                </c:pt>
                <c:pt idx="4">
                  <c:v>5. Natural concequences</c:v>
                </c:pt>
                <c:pt idx="5">
                  <c:v>6. Comparison of behavior</c:v>
                </c:pt>
                <c:pt idx="6">
                  <c:v>7. Associations</c:v>
                </c:pt>
                <c:pt idx="7">
                  <c:v>8. Repetition and substitution</c:v>
                </c:pt>
                <c:pt idx="8">
                  <c:v>9. Comparison of outcomes</c:v>
                </c:pt>
                <c:pt idx="9">
                  <c:v>10. Reward and threat</c:v>
                </c:pt>
                <c:pt idx="10">
                  <c:v>11. Regulation</c:v>
                </c:pt>
                <c:pt idx="11">
                  <c:v>12. Antecedents</c:v>
                </c:pt>
                <c:pt idx="12">
                  <c:v>13. Identity</c:v>
                </c:pt>
                <c:pt idx="13">
                  <c:v>14. Scheduled consequences</c:v>
                </c:pt>
                <c:pt idx="14">
                  <c:v>15. Self-belief</c:v>
                </c:pt>
                <c:pt idx="15">
                  <c:v>16. Covert learning</c:v>
                </c:pt>
              </c:strCache>
            </c:strRef>
          </c:cat>
          <c:val>
            <c:numRef>
              <c:f>Sheet1!$B$35:$B$50</c:f>
              <c:numCache>
                <c:formatCode>General</c:formatCode>
                <c:ptCount val="16"/>
                <c:pt idx="0">
                  <c:v>68</c:v>
                </c:pt>
                <c:pt idx="1">
                  <c:v>18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4</c:v>
                </c:pt>
                <c:pt idx="7">
                  <c:v>19</c:v>
                </c:pt>
                <c:pt idx="8">
                  <c:v>20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F-4CFC-8F37-AE75E7E1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92544"/>
        <c:axId val="164294112"/>
      </c:barChart>
      <c:catAx>
        <c:axId val="164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294112"/>
        <c:crosses val="autoZero"/>
        <c:auto val="1"/>
        <c:lblAlgn val="ctr"/>
        <c:lblOffset val="100"/>
        <c:noMultiLvlLbl val="0"/>
      </c:catAx>
      <c:valAx>
        <c:axId val="16429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2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BCTs per</a:t>
            </a:r>
            <a:r>
              <a:rPr lang="en-US" baseline="0"/>
              <a:t> intervention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Sheet1!$A$5:$A$24</c:f>
              <c:strCache>
                <c:ptCount val="20"/>
                <c:pt idx="0">
                  <c:v>Andersen (2015)</c:v>
                </c:pt>
                <c:pt idx="1">
                  <c:v>Arvidson (2013)</c:v>
                </c:pt>
                <c:pt idx="2">
                  <c:v>Asenlof (2005)</c:v>
                </c:pt>
                <c:pt idx="3">
                  <c:v>Burckhardt (1994)</c:v>
                </c:pt>
                <c:pt idx="4">
                  <c:v>Dworkin (2002)</c:v>
                </c:pt>
                <c:pt idx="5">
                  <c:v>Ersek (2008)</c:v>
                </c:pt>
                <c:pt idx="6">
                  <c:v>Gronning (2012)</c:v>
                </c:pt>
                <c:pt idx="7">
                  <c:v>Haas (2005)</c:v>
                </c:pt>
                <c:pt idx="8">
                  <c:v>Hutting (2017)</c:v>
                </c:pt>
                <c:pt idx="9">
                  <c:v>Knittle (2015)</c:v>
                </c:pt>
                <c:pt idx="10">
                  <c:v>King (2002)</c:v>
                </c:pt>
                <c:pt idx="11">
                  <c:v>Lefort (1998)</c:v>
                </c:pt>
                <c:pt idx="12">
                  <c:v>Linton (1997)</c:v>
                </c:pt>
                <c:pt idx="13">
                  <c:v>Manning (2014)</c:v>
                </c:pt>
                <c:pt idx="14">
                  <c:v>Moore (2002)</c:v>
                </c:pt>
                <c:pt idx="15">
                  <c:v>Nicholas (2013)</c:v>
                </c:pt>
                <c:pt idx="16">
                  <c:v>Stuifbergen (2010)</c:v>
                </c:pt>
                <c:pt idx="17">
                  <c:v>Taal (1993)</c:v>
                </c:pt>
                <c:pt idx="18">
                  <c:v>Taylor (2016)</c:v>
                </c:pt>
                <c:pt idx="19">
                  <c:v>Von Korff (1998)</c:v>
                </c:pt>
              </c:strCache>
            </c:strRef>
          </c:cat>
          <c:val>
            <c:numRef>
              <c:f>Sheet1!$BK$5:$BK$24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18</c:v>
                </c:pt>
                <c:pt idx="10">
                  <c:v>11</c:v>
                </c:pt>
                <c:pt idx="11">
                  <c:v>5</c:v>
                </c:pt>
                <c:pt idx="12">
                  <c:v>6</c:v>
                </c:pt>
                <c:pt idx="13">
                  <c:v>16</c:v>
                </c:pt>
                <c:pt idx="14">
                  <c:v>6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26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E-4D8D-BC9C-3D045139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537072"/>
        <c:axId val="317537464"/>
      </c:barChart>
      <c:catAx>
        <c:axId val="3175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7537464"/>
        <c:crosses val="autoZero"/>
        <c:auto val="1"/>
        <c:lblAlgn val="ctr"/>
        <c:lblOffset val="100"/>
        <c:noMultiLvlLbl val="0"/>
      </c:catAx>
      <c:valAx>
        <c:axId val="317537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75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BCTs per domain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Sheet1!$A$35:$A$50</c:f>
              <c:strCache>
                <c:ptCount val="16"/>
                <c:pt idx="0">
                  <c:v>1. Goals and planning</c:v>
                </c:pt>
                <c:pt idx="1">
                  <c:v>2. Feedback and monitoring</c:v>
                </c:pt>
                <c:pt idx="2">
                  <c:v>3. Social Support</c:v>
                </c:pt>
                <c:pt idx="3">
                  <c:v>4. Shaping Knowledge</c:v>
                </c:pt>
                <c:pt idx="4">
                  <c:v>5. Natural concequences</c:v>
                </c:pt>
                <c:pt idx="5">
                  <c:v>6. Comparison of behavior</c:v>
                </c:pt>
                <c:pt idx="6">
                  <c:v>7. Associations</c:v>
                </c:pt>
                <c:pt idx="7">
                  <c:v>8. Repetition and substitution</c:v>
                </c:pt>
                <c:pt idx="8">
                  <c:v>9. Comparison of outcomes</c:v>
                </c:pt>
                <c:pt idx="9">
                  <c:v>10. Reward and threat</c:v>
                </c:pt>
                <c:pt idx="10">
                  <c:v>11. Regulation</c:v>
                </c:pt>
                <c:pt idx="11">
                  <c:v>12. Antecedents</c:v>
                </c:pt>
                <c:pt idx="12">
                  <c:v>13. Identity</c:v>
                </c:pt>
                <c:pt idx="13">
                  <c:v>14. Scheduled consequences</c:v>
                </c:pt>
                <c:pt idx="14">
                  <c:v>15. Self-belief</c:v>
                </c:pt>
                <c:pt idx="15">
                  <c:v>16. Covert learning</c:v>
                </c:pt>
              </c:strCache>
            </c:strRef>
          </c:cat>
          <c:val>
            <c:numRef>
              <c:f>Sheet1!$B$35:$B$50</c:f>
              <c:numCache>
                <c:formatCode>General</c:formatCode>
                <c:ptCount val="16"/>
                <c:pt idx="0">
                  <c:v>68</c:v>
                </c:pt>
                <c:pt idx="1">
                  <c:v>18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4</c:v>
                </c:pt>
                <c:pt idx="7">
                  <c:v>19</c:v>
                </c:pt>
                <c:pt idx="8">
                  <c:v>20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9-4AA2-A340-B49F90A8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539816"/>
        <c:axId val="317540208"/>
      </c:barChart>
      <c:catAx>
        <c:axId val="31753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7540208"/>
        <c:crosses val="autoZero"/>
        <c:auto val="1"/>
        <c:lblAlgn val="ctr"/>
        <c:lblOffset val="100"/>
        <c:noMultiLvlLbl val="0"/>
      </c:catAx>
      <c:valAx>
        <c:axId val="31754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75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33</xdr:row>
      <xdr:rowOff>7620</xdr:rowOff>
    </xdr:from>
    <xdr:to>
      <xdr:col>47</xdr:col>
      <xdr:colOff>236220</xdr:colOff>
      <xdr:row>51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53</xdr:row>
      <xdr:rowOff>7620</xdr:rowOff>
    </xdr:from>
    <xdr:to>
      <xdr:col>47</xdr:col>
      <xdr:colOff>236220</xdr:colOff>
      <xdr:row>69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26</xdr:row>
      <xdr:rowOff>175260</xdr:rowOff>
    </xdr:from>
    <xdr:to>
      <xdr:col>51</xdr:col>
      <xdr:colOff>144780</xdr:colOff>
      <xdr:row>44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</xdr:colOff>
      <xdr:row>46</xdr:row>
      <xdr:rowOff>0</xdr:rowOff>
    </xdr:from>
    <xdr:to>
      <xdr:col>51</xdr:col>
      <xdr:colOff>144780</xdr:colOff>
      <xdr:row>65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L64"/>
  <sheetViews>
    <sheetView workbookViewId="0">
      <selection activeCell="A11" sqref="A11"/>
    </sheetView>
  </sheetViews>
  <sheetFormatPr defaultRowHeight="14.5" x14ac:dyDescent="0.35"/>
  <cols>
    <col min="1" max="1" width="30" customWidth="1"/>
    <col min="2" max="9" width="3.36328125" customWidth="1"/>
    <col min="10" max="10" width="0.54296875" customWidth="1"/>
    <col min="11" max="13" width="3.36328125" customWidth="1"/>
    <col min="14" max="14" width="0.54296875" customWidth="1"/>
    <col min="15" max="17" width="3.36328125" customWidth="1"/>
    <col min="18" max="18" width="0.54296875" customWidth="1"/>
    <col min="19" max="21" width="3.36328125" customWidth="1"/>
    <col min="22" max="22" width="0.54296875" customWidth="1"/>
    <col min="23" max="26" width="3.36328125" customWidth="1"/>
    <col min="27" max="27" width="0.54296875" customWidth="1"/>
    <col min="28" max="29" width="4.08984375" customWidth="1"/>
    <col min="30" max="30" width="0.54296875" customWidth="1"/>
    <col min="31" max="32" width="4.1796875" customWidth="1"/>
    <col min="33" max="33" width="0.54296875" customWidth="1"/>
    <col min="34" max="37" width="3.81640625" customWidth="1"/>
    <col min="38" max="38" width="0.54296875" customWidth="1"/>
    <col min="39" max="40" width="4.36328125" customWidth="1"/>
    <col min="41" max="41" width="0.54296875" customWidth="1"/>
    <col min="42" max="43" width="3.81640625" customWidth="1"/>
    <col min="44" max="44" width="0.54296875" customWidth="1"/>
    <col min="45" max="46" width="3.81640625" customWidth="1"/>
    <col min="47" max="47" width="0.54296875" customWidth="1"/>
    <col min="48" max="50" width="3.81640625" customWidth="1"/>
    <col min="51" max="51" width="0.54296875" customWidth="1"/>
    <col min="52" max="52" width="5.1796875" customWidth="1"/>
    <col min="53" max="53" width="0.54296875" style="2" customWidth="1"/>
    <col min="54" max="54" width="9.1796875" customWidth="1"/>
    <col min="55" max="55" width="0.54296875" customWidth="1"/>
    <col min="56" max="59" width="3.81640625" customWidth="1"/>
    <col min="60" max="60" width="0.54296875" customWidth="1"/>
    <col min="61" max="61" width="6.453125" customWidth="1"/>
    <col min="62" max="62" width="0.54296875" customWidth="1"/>
    <col min="63" max="63" width="6" customWidth="1"/>
  </cols>
  <sheetData>
    <row r="3" spans="1:64" s="4" customFormat="1" ht="35.4" customHeight="1" x14ac:dyDescent="0.25">
      <c r="B3" s="59" t="s">
        <v>0</v>
      </c>
      <c r="C3" s="59"/>
      <c r="D3" s="59"/>
      <c r="E3" s="59"/>
      <c r="F3" s="59"/>
      <c r="G3" s="59"/>
      <c r="H3" s="59"/>
      <c r="I3" s="59"/>
      <c r="J3" s="12"/>
      <c r="K3" s="59" t="s">
        <v>1</v>
      </c>
      <c r="L3" s="59"/>
      <c r="M3" s="59"/>
      <c r="N3" s="12"/>
      <c r="O3" s="59" t="s">
        <v>6</v>
      </c>
      <c r="P3" s="59"/>
      <c r="Q3" s="59"/>
      <c r="R3" s="12"/>
      <c r="S3" s="59" t="s">
        <v>7</v>
      </c>
      <c r="T3" s="59"/>
      <c r="U3" s="59"/>
      <c r="V3" s="12"/>
      <c r="W3" s="59" t="s">
        <v>8</v>
      </c>
      <c r="X3" s="59"/>
      <c r="Y3" s="59"/>
      <c r="Z3" s="59"/>
      <c r="AA3" s="12"/>
      <c r="AB3" s="59" t="s">
        <v>9</v>
      </c>
      <c r="AC3" s="59"/>
      <c r="AD3" s="12"/>
      <c r="AE3" s="59" t="s">
        <v>10</v>
      </c>
      <c r="AF3" s="59"/>
      <c r="AG3" s="12"/>
      <c r="AH3" s="59" t="s">
        <v>11</v>
      </c>
      <c r="AI3" s="59"/>
      <c r="AJ3" s="59"/>
      <c r="AK3" s="59"/>
      <c r="AL3" s="12"/>
      <c r="AM3" s="59" t="s">
        <v>12</v>
      </c>
      <c r="AN3" s="59"/>
      <c r="AO3" s="12"/>
      <c r="AP3" s="59" t="s">
        <v>13</v>
      </c>
      <c r="AQ3" s="59"/>
      <c r="AR3" s="12"/>
      <c r="AS3" s="59" t="s">
        <v>28</v>
      </c>
      <c r="AT3" s="59"/>
      <c r="AU3" s="12"/>
      <c r="AV3" s="59" t="s">
        <v>17</v>
      </c>
      <c r="AW3" s="59"/>
      <c r="AX3" s="59"/>
      <c r="AY3" s="12"/>
      <c r="AZ3" s="12" t="s">
        <v>14</v>
      </c>
      <c r="BA3" s="13"/>
      <c r="BB3" s="12" t="s">
        <v>44</v>
      </c>
      <c r="BC3" s="12"/>
      <c r="BD3" s="59" t="s">
        <v>15</v>
      </c>
      <c r="BE3" s="59"/>
      <c r="BF3" s="59"/>
      <c r="BG3" s="59"/>
      <c r="BI3" s="5" t="s">
        <v>55</v>
      </c>
      <c r="BK3" s="12" t="s">
        <v>56</v>
      </c>
      <c r="BL3" s="12" t="s">
        <v>57</v>
      </c>
    </row>
    <row r="4" spans="1:64" x14ac:dyDescent="0.35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/>
      <c r="K4" s="6">
        <v>2</v>
      </c>
      <c r="L4" s="6">
        <v>3</v>
      </c>
      <c r="M4" s="6">
        <v>4</v>
      </c>
      <c r="N4" s="6"/>
      <c r="O4" s="6">
        <v>1</v>
      </c>
      <c r="P4" s="6">
        <v>2</v>
      </c>
      <c r="Q4" s="6">
        <v>3</v>
      </c>
      <c r="R4" s="6"/>
      <c r="S4" s="6">
        <v>1</v>
      </c>
      <c r="T4" s="6">
        <v>2</v>
      </c>
      <c r="U4" s="6">
        <v>3</v>
      </c>
      <c r="V4" s="6"/>
      <c r="W4" s="6">
        <v>1</v>
      </c>
      <c r="X4" s="6">
        <v>4</v>
      </c>
      <c r="Y4" s="6">
        <v>5</v>
      </c>
      <c r="Z4" s="6">
        <v>6</v>
      </c>
      <c r="AA4" s="7"/>
      <c r="AB4" s="6">
        <v>1</v>
      </c>
      <c r="AC4" s="6">
        <v>2</v>
      </c>
      <c r="AD4" s="7"/>
      <c r="AE4" s="6">
        <v>1</v>
      </c>
      <c r="AF4" s="6">
        <v>7</v>
      </c>
      <c r="AG4" s="7"/>
      <c r="AH4" s="6">
        <v>1</v>
      </c>
      <c r="AI4" s="6">
        <v>4</v>
      </c>
      <c r="AJ4" s="6">
        <v>6</v>
      </c>
      <c r="AK4" s="6">
        <v>7</v>
      </c>
      <c r="AL4" s="7"/>
      <c r="AM4" s="6">
        <v>1</v>
      </c>
      <c r="AN4" s="6">
        <v>2</v>
      </c>
      <c r="AO4" s="7"/>
      <c r="AP4" s="6">
        <v>3</v>
      </c>
      <c r="AQ4" s="6">
        <v>4</v>
      </c>
      <c r="AR4" s="7"/>
      <c r="AS4" s="6">
        <v>1</v>
      </c>
      <c r="AT4" s="6">
        <v>2</v>
      </c>
      <c r="AU4" s="7"/>
      <c r="AV4" s="6">
        <v>1</v>
      </c>
      <c r="AW4" s="6">
        <v>2</v>
      </c>
      <c r="AX4" s="6">
        <v>6</v>
      </c>
      <c r="AY4" s="7"/>
      <c r="AZ4" s="6">
        <v>2</v>
      </c>
      <c r="BA4" s="7"/>
      <c r="BB4" s="6"/>
      <c r="BC4" s="7"/>
      <c r="BD4" s="6">
        <v>1</v>
      </c>
      <c r="BE4" s="6">
        <v>2</v>
      </c>
      <c r="BF4" s="6">
        <v>3</v>
      </c>
      <c r="BG4" s="6">
        <v>4</v>
      </c>
      <c r="BL4" s="2"/>
    </row>
    <row r="5" spans="1:64" x14ac:dyDescent="0.35">
      <c r="A5" t="s">
        <v>2</v>
      </c>
      <c r="B5" s="8">
        <v>1</v>
      </c>
      <c r="C5" s="8">
        <v>1</v>
      </c>
      <c r="D5" s="9">
        <v>0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7"/>
      <c r="K5" s="9">
        <v>0</v>
      </c>
      <c r="L5" s="9">
        <v>0</v>
      </c>
      <c r="M5" s="9">
        <v>0</v>
      </c>
      <c r="N5" s="7"/>
      <c r="O5" s="8">
        <v>1</v>
      </c>
      <c r="P5" s="9">
        <v>0</v>
      </c>
      <c r="Q5" s="8">
        <v>1</v>
      </c>
      <c r="R5" s="7"/>
      <c r="S5" s="8">
        <v>1</v>
      </c>
      <c r="T5" s="9">
        <v>0</v>
      </c>
      <c r="U5" s="9">
        <v>0</v>
      </c>
      <c r="V5" s="7"/>
      <c r="W5" s="9">
        <v>0</v>
      </c>
      <c r="X5" s="9">
        <v>0</v>
      </c>
      <c r="Y5" s="9">
        <v>0</v>
      </c>
      <c r="Z5" s="9">
        <v>0</v>
      </c>
      <c r="AA5" s="7"/>
      <c r="AB5" s="8">
        <v>1</v>
      </c>
      <c r="AC5" s="9">
        <v>0</v>
      </c>
      <c r="AD5" s="7"/>
      <c r="AE5" s="9">
        <v>0</v>
      </c>
      <c r="AF5" s="9">
        <v>0</v>
      </c>
      <c r="AG5" s="7"/>
      <c r="AH5" s="8">
        <v>1</v>
      </c>
      <c r="AI5" s="9">
        <v>0</v>
      </c>
      <c r="AJ5" s="9">
        <v>0</v>
      </c>
      <c r="AK5" s="9">
        <v>0</v>
      </c>
      <c r="AL5" s="7"/>
      <c r="AM5" s="8">
        <v>1</v>
      </c>
      <c r="AN5" s="9">
        <v>0</v>
      </c>
      <c r="AO5" s="7"/>
      <c r="AP5" s="9">
        <v>0</v>
      </c>
      <c r="AQ5" s="9">
        <v>0</v>
      </c>
      <c r="AR5" s="7"/>
      <c r="AS5" s="8">
        <v>1</v>
      </c>
      <c r="AT5" s="9">
        <v>0</v>
      </c>
      <c r="AU5" s="7"/>
      <c r="AV5" s="9">
        <v>0</v>
      </c>
      <c r="AW5" s="9">
        <v>0</v>
      </c>
      <c r="AX5" s="9">
        <v>0</v>
      </c>
      <c r="AY5" s="7"/>
      <c r="AZ5" s="9">
        <v>0</v>
      </c>
      <c r="BA5" s="7"/>
      <c r="BB5" s="9">
        <v>0</v>
      </c>
      <c r="BC5" s="7"/>
      <c r="BD5" s="9">
        <v>0</v>
      </c>
      <c r="BE5" s="9">
        <v>0</v>
      </c>
      <c r="BF5" s="9">
        <v>0</v>
      </c>
      <c r="BG5" s="9">
        <v>0</v>
      </c>
      <c r="BI5" s="9">
        <v>0</v>
      </c>
      <c r="BK5">
        <f t="shared" ref="BK5:BK24" si="0">SUM(B5:BG5)</f>
        <v>10</v>
      </c>
      <c r="BL5" s="14">
        <f>BK5/BK30</f>
        <v>4.0816326530612242E-2</v>
      </c>
    </row>
    <row r="6" spans="1:64" x14ac:dyDescent="0.35">
      <c r="A6" t="s">
        <v>3</v>
      </c>
      <c r="B6" s="8">
        <v>1</v>
      </c>
      <c r="C6" s="8">
        <v>1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8">
        <v>1</v>
      </c>
      <c r="J6" s="7"/>
      <c r="K6" s="9">
        <v>0</v>
      </c>
      <c r="L6" s="9">
        <v>0</v>
      </c>
      <c r="M6" s="9">
        <v>0</v>
      </c>
      <c r="N6" s="7"/>
      <c r="O6" s="8">
        <v>1</v>
      </c>
      <c r="P6" s="9">
        <v>0</v>
      </c>
      <c r="Q6" s="9">
        <v>0</v>
      </c>
      <c r="R6" s="7"/>
      <c r="S6" s="9">
        <v>0</v>
      </c>
      <c r="T6" s="9">
        <v>0</v>
      </c>
      <c r="U6" s="9">
        <v>0</v>
      </c>
      <c r="V6" s="7"/>
      <c r="W6" s="8">
        <v>1</v>
      </c>
      <c r="X6" s="9">
        <v>0</v>
      </c>
      <c r="Y6" s="9">
        <v>0</v>
      </c>
      <c r="Z6" s="9">
        <v>0</v>
      </c>
      <c r="AA6" s="7"/>
      <c r="AB6" s="9">
        <v>0</v>
      </c>
      <c r="AC6" s="9">
        <v>0</v>
      </c>
      <c r="AD6" s="7"/>
      <c r="AE6" s="9">
        <v>0</v>
      </c>
      <c r="AF6" s="9">
        <v>0</v>
      </c>
      <c r="AG6" s="7"/>
      <c r="AH6" s="9">
        <v>0</v>
      </c>
      <c r="AI6" s="9">
        <v>0</v>
      </c>
      <c r="AJ6" s="9">
        <v>0</v>
      </c>
      <c r="AK6" s="9">
        <v>0</v>
      </c>
      <c r="AL6" s="7"/>
      <c r="AM6" s="8">
        <v>1</v>
      </c>
      <c r="AN6" s="9">
        <v>0</v>
      </c>
      <c r="AO6" s="7"/>
      <c r="AP6" s="9">
        <v>0</v>
      </c>
      <c r="AQ6" s="9">
        <v>0</v>
      </c>
      <c r="AR6" s="7"/>
      <c r="AS6" s="9">
        <v>0</v>
      </c>
      <c r="AT6" s="9">
        <v>0</v>
      </c>
      <c r="AU6" s="7"/>
      <c r="AV6" s="9">
        <v>0</v>
      </c>
      <c r="AW6" s="9">
        <v>0</v>
      </c>
      <c r="AX6" s="9">
        <v>0</v>
      </c>
      <c r="AY6" s="7"/>
      <c r="AZ6" s="8">
        <v>1</v>
      </c>
      <c r="BA6" s="7"/>
      <c r="BB6" s="9">
        <v>0</v>
      </c>
      <c r="BC6" s="7"/>
      <c r="BD6" s="9">
        <v>0</v>
      </c>
      <c r="BE6" s="9">
        <v>0</v>
      </c>
      <c r="BF6" s="9">
        <v>0</v>
      </c>
      <c r="BG6" s="9">
        <v>0</v>
      </c>
      <c r="BI6" s="9">
        <v>0</v>
      </c>
      <c r="BK6">
        <f t="shared" si="0"/>
        <v>7</v>
      </c>
      <c r="BL6" s="14">
        <f>BK6/BK30</f>
        <v>2.8571428571428571E-2</v>
      </c>
    </row>
    <row r="7" spans="1:64" x14ac:dyDescent="0.35">
      <c r="A7" t="s">
        <v>16</v>
      </c>
      <c r="B7" s="8">
        <v>1</v>
      </c>
      <c r="C7" s="8">
        <v>1</v>
      </c>
      <c r="D7" s="9">
        <v>0</v>
      </c>
      <c r="E7" s="8">
        <v>1</v>
      </c>
      <c r="F7" s="8">
        <v>1</v>
      </c>
      <c r="G7" s="9">
        <v>0</v>
      </c>
      <c r="H7" s="9">
        <v>0</v>
      </c>
      <c r="I7" s="9">
        <v>0</v>
      </c>
      <c r="J7" s="7"/>
      <c r="K7" s="8">
        <v>1</v>
      </c>
      <c r="L7" s="9">
        <v>0</v>
      </c>
      <c r="M7" s="8">
        <v>1</v>
      </c>
      <c r="N7" s="7"/>
      <c r="O7" s="9">
        <v>0</v>
      </c>
      <c r="P7" s="9">
        <v>0</v>
      </c>
      <c r="Q7" s="9">
        <v>0</v>
      </c>
      <c r="R7" s="7"/>
      <c r="S7" s="8">
        <v>1</v>
      </c>
      <c r="T7" s="9">
        <v>0</v>
      </c>
      <c r="U7" s="9">
        <v>0</v>
      </c>
      <c r="V7" s="7"/>
      <c r="W7" s="9">
        <v>0</v>
      </c>
      <c r="X7" s="9">
        <v>0</v>
      </c>
      <c r="Y7" s="9">
        <v>0</v>
      </c>
      <c r="Z7" s="9">
        <v>0</v>
      </c>
      <c r="AA7" s="7"/>
      <c r="AB7" s="9">
        <v>0</v>
      </c>
      <c r="AC7" s="9">
        <v>0</v>
      </c>
      <c r="AD7" s="7"/>
      <c r="AE7" s="9">
        <v>0</v>
      </c>
      <c r="AF7" s="9">
        <v>0</v>
      </c>
      <c r="AG7" s="7"/>
      <c r="AH7" s="8">
        <v>1</v>
      </c>
      <c r="AI7" s="9">
        <v>0</v>
      </c>
      <c r="AJ7" s="9">
        <v>0</v>
      </c>
      <c r="AK7" s="9">
        <v>0</v>
      </c>
      <c r="AL7" s="7"/>
      <c r="AM7" s="8">
        <v>1</v>
      </c>
      <c r="AN7" s="9">
        <v>0</v>
      </c>
      <c r="AO7" s="7"/>
      <c r="AP7" s="9">
        <v>0</v>
      </c>
      <c r="AQ7" s="8">
        <v>1</v>
      </c>
      <c r="AR7" s="7"/>
      <c r="AS7" s="9">
        <v>0</v>
      </c>
      <c r="AT7" s="9">
        <v>0</v>
      </c>
      <c r="AU7" s="7"/>
      <c r="AV7" s="9">
        <v>0</v>
      </c>
      <c r="AW7" s="9">
        <v>0</v>
      </c>
      <c r="AX7" s="9">
        <v>0</v>
      </c>
      <c r="AY7" s="7"/>
      <c r="AZ7" s="9">
        <v>0</v>
      </c>
      <c r="BA7" s="7"/>
      <c r="BB7" s="9">
        <v>0</v>
      </c>
      <c r="BC7" s="7"/>
      <c r="BD7" s="9">
        <v>0</v>
      </c>
      <c r="BE7" s="9">
        <v>0</v>
      </c>
      <c r="BF7" s="9">
        <v>0</v>
      </c>
      <c r="BG7" s="9">
        <v>0</v>
      </c>
      <c r="BI7" s="9">
        <v>0</v>
      </c>
      <c r="BK7">
        <f t="shared" si="0"/>
        <v>10</v>
      </c>
      <c r="BL7" s="14">
        <f>BK7/BK30</f>
        <v>4.0816326530612242E-2</v>
      </c>
    </row>
    <row r="8" spans="1:64" x14ac:dyDescent="0.35">
      <c r="A8" t="s">
        <v>4</v>
      </c>
      <c r="B8" s="8">
        <v>1</v>
      </c>
      <c r="C8" s="8">
        <v>1</v>
      </c>
      <c r="D8" s="9">
        <v>0</v>
      </c>
      <c r="E8" s="9">
        <v>0</v>
      </c>
      <c r="F8" s="8">
        <v>1</v>
      </c>
      <c r="G8" s="9">
        <v>0</v>
      </c>
      <c r="H8" s="9">
        <v>0</v>
      </c>
      <c r="I8" s="8">
        <v>1</v>
      </c>
      <c r="J8" s="7"/>
      <c r="K8" s="9">
        <v>0</v>
      </c>
      <c r="L8" s="9">
        <v>0</v>
      </c>
      <c r="M8" s="9">
        <v>0</v>
      </c>
      <c r="N8" s="7"/>
      <c r="O8" s="8">
        <v>1</v>
      </c>
      <c r="P8" s="8">
        <v>1</v>
      </c>
      <c r="Q8" s="9">
        <v>0</v>
      </c>
      <c r="R8" s="7"/>
      <c r="S8" s="8">
        <v>1</v>
      </c>
      <c r="T8" s="9">
        <v>0</v>
      </c>
      <c r="U8" s="8">
        <v>1</v>
      </c>
      <c r="V8" s="7"/>
      <c r="W8" s="8">
        <v>1</v>
      </c>
      <c r="X8" s="9">
        <v>0</v>
      </c>
      <c r="Y8" s="9">
        <v>0</v>
      </c>
      <c r="Z8" s="9">
        <v>0</v>
      </c>
      <c r="AA8" s="7"/>
      <c r="AB8" s="9">
        <v>0</v>
      </c>
      <c r="AC8" s="9">
        <v>0</v>
      </c>
      <c r="AD8" s="7"/>
      <c r="AE8" s="9">
        <v>0</v>
      </c>
      <c r="AF8" s="9">
        <v>0</v>
      </c>
      <c r="AG8" s="7"/>
      <c r="AH8" s="8">
        <v>1</v>
      </c>
      <c r="AI8" s="9">
        <v>0</v>
      </c>
      <c r="AJ8" s="9">
        <v>0</v>
      </c>
      <c r="AK8" s="9">
        <v>0</v>
      </c>
      <c r="AL8" s="7"/>
      <c r="AM8" s="8">
        <v>1</v>
      </c>
      <c r="AN8" s="9">
        <v>0</v>
      </c>
      <c r="AO8" s="7"/>
      <c r="AP8" s="9">
        <v>0</v>
      </c>
      <c r="AQ8" s="9">
        <v>0</v>
      </c>
      <c r="AR8" s="7"/>
      <c r="AS8" s="9">
        <v>0</v>
      </c>
      <c r="AT8" s="9">
        <v>0</v>
      </c>
      <c r="AU8" s="7"/>
      <c r="AV8" s="9">
        <v>0</v>
      </c>
      <c r="AW8" s="9">
        <v>0</v>
      </c>
      <c r="AX8" s="9">
        <v>0</v>
      </c>
      <c r="AY8" s="7"/>
      <c r="AZ8" s="8">
        <v>1</v>
      </c>
      <c r="BA8" s="7"/>
      <c r="BB8" s="9">
        <v>0</v>
      </c>
      <c r="BC8" s="7"/>
      <c r="BD8" s="9">
        <v>0</v>
      </c>
      <c r="BE8" s="9">
        <v>0</v>
      </c>
      <c r="BF8" s="9">
        <v>0</v>
      </c>
      <c r="BG8" s="9">
        <v>0</v>
      </c>
      <c r="BI8" s="9">
        <v>0</v>
      </c>
      <c r="BK8">
        <f t="shared" si="0"/>
        <v>12</v>
      </c>
      <c r="BL8" s="14">
        <f>BK8/BK30</f>
        <v>4.8979591836734691E-2</v>
      </c>
    </row>
    <row r="9" spans="1:64" x14ac:dyDescent="0.35">
      <c r="A9" t="s">
        <v>5</v>
      </c>
      <c r="B9" s="8">
        <v>1</v>
      </c>
      <c r="C9" s="8">
        <v>1</v>
      </c>
      <c r="D9" s="9">
        <v>0</v>
      </c>
      <c r="E9" s="8">
        <v>1</v>
      </c>
      <c r="F9" s="9">
        <v>0</v>
      </c>
      <c r="G9" s="9">
        <v>0</v>
      </c>
      <c r="H9" s="9">
        <v>0</v>
      </c>
      <c r="I9" s="9">
        <v>0</v>
      </c>
      <c r="J9" s="7"/>
      <c r="K9" s="8">
        <v>1</v>
      </c>
      <c r="L9" s="8">
        <v>1</v>
      </c>
      <c r="M9" s="8">
        <v>1</v>
      </c>
      <c r="N9" s="7"/>
      <c r="O9" s="8">
        <v>1</v>
      </c>
      <c r="P9" s="9">
        <v>0</v>
      </c>
      <c r="Q9" s="9">
        <v>0</v>
      </c>
      <c r="R9" s="7"/>
      <c r="S9" s="8">
        <v>1</v>
      </c>
      <c r="T9" s="9">
        <v>0</v>
      </c>
      <c r="U9" s="8">
        <v>1</v>
      </c>
      <c r="V9" s="7"/>
      <c r="W9" s="8">
        <v>1</v>
      </c>
      <c r="X9" s="9">
        <v>0</v>
      </c>
      <c r="Y9" s="9">
        <v>0</v>
      </c>
      <c r="Z9" s="9">
        <v>0</v>
      </c>
      <c r="AA9" s="7"/>
      <c r="AB9" s="8">
        <v>1</v>
      </c>
      <c r="AC9" s="9">
        <v>0</v>
      </c>
      <c r="AD9" s="7"/>
      <c r="AE9" s="9">
        <v>0</v>
      </c>
      <c r="AF9" s="9">
        <v>0</v>
      </c>
      <c r="AG9" s="7"/>
      <c r="AH9" s="8">
        <v>1</v>
      </c>
      <c r="AI9" s="9">
        <v>0</v>
      </c>
      <c r="AJ9" s="9">
        <v>0</v>
      </c>
      <c r="AK9" s="9">
        <v>0</v>
      </c>
      <c r="AL9" s="7"/>
      <c r="AM9" s="9">
        <v>0</v>
      </c>
      <c r="AN9" s="9">
        <v>0</v>
      </c>
      <c r="AO9" s="7"/>
      <c r="AP9" s="9">
        <v>0</v>
      </c>
      <c r="AQ9" s="9">
        <v>0</v>
      </c>
      <c r="AR9" s="7"/>
      <c r="AS9" s="9">
        <v>0</v>
      </c>
      <c r="AT9" s="9">
        <v>0</v>
      </c>
      <c r="AU9" s="7"/>
      <c r="AV9" s="9">
        <v>0</v>
      </c>
      <c r="AW9" s="9">
        <v>0</v>
      </c>
      <c r="AX9" s="8">
        <v>1</v>
      </c>
      <c r="AY9" s="7"/>
      <c r="AZ9" s="8">
        <v>1</v>
      </c>
      <c r="BA9" s="7"/>
      <c r="BB9" s="9">
        <v>0</v>
      </c>
      <c r="BC9" s="7"/>
      <c r="BD9" s="9">
        <v>0</v>
      </c>
      <c r="BE9" s="9">
        <v>0</v>
      </c>
      <c r="BF9" s="9">
        <v>0</v>
      </c>
      <c r="BG9" s="9">
        <v>0</v>
      </c>
      <c r="BI9" s="9">
        <v>0</v>
      </c>
      <c r="BK9">
        <f t="shared" si="0"/>
        <v>14</v>
      </c>
      <c r="BL9" s="14">
        <f>BK9/BK30</f>
        <v>5.7142857142857141E-2</v>
      </c>
    </row>
    <row r="10" spans="1:64" x14ac:dyDescent="0.35">
      <c r="A10" t="s">
        <v>18</v>
      </c>
      <c r="B10" s="8">
        <v>1</v>
      </c>
      <c r="C10" s="8">
        <v>1</v>
      </c>
      <c r="D10" s="9">
        <v>0</v>
      </c>
      <c r="E10" s="8">
        <v>1</v>
      </c>
      <c r="F10" s="8">
        <v>1</v>
      </c>
      <c r="G10" s="9">
        <v>0</v>
      </c>
      <c r="H10" s="9">
        <v>0</v>
      </c>
      <c r="I10" s="9">
        <v>0</v>
      </c>
      <c r="J10" s="7"/>
      <c r="K10" s="9">
        <v>0</v>
      </c>
      <c r="L10" s="9">
        <v>0</v>
      </c>
      <c r="M10" s="9">
        <v>0</v>
      </c>
      <c r="N10" s="7"/>
      <c r="O10" s="8">
        <v>1</v>
      </c>
      <c r="P10" s="9">
        <v>0</v>
      </c>
      <c r="Q10" s="9">
        <v>0</v>
      </c>
      <c r="R10" s="7"/>
      <c r="S10" s="8">
        <v>1</v>
      </c>
      <c r="T10" s="9">
        <v>0</v>
      </c>
      <c r="U10" s="9">
        <v>0</v>
      </c>
      <c r="V10" s="7"/>
      <c r="W10" s="8">
        <v>1</v>
      </c>
      <c r="X10" s="8">
        <v>1</v>
      </c>
      <c r="Y10" s="9">
        <v>0</v>
      </c>
      <c r="Z10" s="9">
        <v>0</v>
      </c>
      <c r="AA10" s="7"/>
      <c r="AB10" s="8">
        <v>1</v>
      </c>
      <c r="AC10" s="9">
        <v>0</v>
      </c>
      <c r="AD10" s="7"/>
      <c r="AE10" s="9">
        <v>0</v>
      </c>
      <c r="AF10" s="9">
        <v>0</v>
      </c>
      <c r="AG10" s="7"/>
      <c r="AH10" s="8">
        <v>1</v>
      </c>
      <c r="AI10" s="9">
        <v>0</v>
      </c>
      <c r="AJ10" s="9">
        <v>0</v>
      </c>
      <c r="AK10" s="9">
        <v>0</v>
      </c>
      <c r="AL10" s="7"/>
      <c r="AM10" s="8">
        <v>1</v>
      </c>
      <c r="AN10" s="9">
        <v>0</v>
      </c>
      <c r="AO10" s="7"/>
      <c r="AP10" s="9">
        <v>0</v>
      </c>
      <c r="AQ10" s="9">
        <v>0</v>
      </c>
      <c r="AR10" s="7"/>
      <c r="AS10" s="9">
        <v>0</v>
      </c>
      <c r="AT10" s="9">
        <v>0</v>
      </c>
      <c r="AU10" s="7"/>
      <c r="AV10" s="9">
        <v>0</v>
      </c>
      <c r="AW10" s="9">
        <v>0</v>
      </c>
      <c r="AX10" s="8">
        <v>1</v>
      </c>
      <c r="AY10" s="7"/>
      <c r="AZ10" s="8">
        <v>1</v>
      </c>
      <c r="BA10" s="7"/>
      <c r="BB10" s="9">
        <v>0</v>
      </c>
      <c r="BC10" s="7"/>
      <c r="BD10" s="9">
        <v>0</v>
      </c>
      <c r="BE10" s="8">
        <v>1</v>
      </c>
      <c r="BF10" s="9">
        <v>0</v>
      </c>
      <c r="BG10" s="9">
        <v>0</v>
      </c>
      <c r="BI10" s="9">
        <v>0</v>
      </c>
      <c r="BK10">
        <f t="shared" si="0"/>
        <v>14</v>
      </c>
      <c r="BL10" s="14">
        <f>BK10/BK30</f>
        <v>5.7142857142857141E-2</v>
      </c>
    </row>
    <row r="11" spans="1:64" x14ac:dyDescent="0.35">
      <c r="A11" t="s">
        <v>19</v>
      </c>
      <c r="B11" s="8">
        <v>1</v>
      </c>
      <c r="C11" s="8">
        <v>1</v>
      </c>
      <c r="D11" s="9">
        <v>0</v>
      </c>
      <c r="E11" s="9">
        <v>0</v>
      </c>
      <c r="F11" s="8">
        <v>1</v>
      </c>
      <c r="G11" s="9">
        <v>0</v>
      </c>
      <c r="H11" s="9">
        <v>0</v>
      </c>
      <c r="I11" s="9">
        <v>0</v>
      </c>
      <c r="J11" s="7"/>
      <c r="K11" s="9">
        <v>0</v>
      </c>
      <c r="L11" s="9">
        <v>0</v>
      </c>
      <c r="M11" s="9">
        <v>0</v>
      </c>
      <c r="N11" s="7"/>
      <c r="O11" s="8">
        <v>1</v>
      </c>
      <c r="P11" s="9">
        <v>0</v>
      </c>
      <c r="Q11" s="9">
        <v>0</v>
      </c>
      <c r="R11" s="7"/>
      <c r="S11" s="8">
        <v>1</v>
      </c>
      <c r="T11" s="9">
        <v>0</v>
      </c>
      <c r="U11" s="9">
        <v>0</v>
      </c>
      <c r="V11" s="7"/>
      <c r="W11" s="8">
        <v>1</v>
      </c>
      <c r="X11" s="9">
        <v>0</v>
      </c>
      <c r="Y11" s="9">
        <v>0</v>
      </c>
      <c r="Z11" s="9">
        <v>0</v>
      </c>
      <c r="AA11" s="7"/>
      <c r="AB11" s="8">
        <v>1</v>
      </c>
      <c r="AC11" s="9">
        <v>0</v>
      </c>
      <c r="AD11" s="7"/>
      <c r="AE11" s="9">
        <v>0</v>
      </c>
      <c r="AF11" s="9">
        <v>0</v>
      </c>
      <c r="AG11" s="7"/>
      <c r="AH11" s="8">
        <v>1</v>
      </c>
      <c r="AI11" s="9">
        <v>0</v>
      </c>
      <c r="AJ11" s="9">
        <v>0</v>
      </c>
      <c r="AK11" s="9">
        <v>0</v>
      </c>
      <c r="AL11" s="7"/>
      <c r="AM11" s="8">
        <v>1</v>
      </c>
      <c r="AN11" s="9">
        <v>0</v>
      </c>
      <c r="AO11" s="7"/>
      <c r="AP11" s="9">
        <v>0</v>
      </c>
      <c r="AQ11" s="9">
        <v>0</v>
      </c>
      <c r="AR11" s="7"/>
      <c r="AS11" s="9">
        <v>0</v>
      </c>
      <c r="AT11" s="9">
        <v>0</v>
      </c>
      <c r="AU11" s="7"/>
      <c r="AV11" s="9">
        <v>0</v>
      </c>
      <c r="AW11" s="9">
        <v>0</v>
      </c>
      <c r="AX11" s="9">
        <v>0</v>
      </c>
      <c r="AY11" s="7"/>
      <c r="AZ11" s="9">
        <v>0</v>
      </c>
      <c r="BA11" s="7"/>
      <c r="BB11" s="9">
        <v>0</v>
      </c>
      <c r="BC11" s="7"/>
      <c r="BD11" s="9">
        <v>0</v>
      </c>
      <c r="BE11" s="9">
        <v>0</v>
      </c>
      <c r="BF11" s="9">
        <v>0</v>
      </c>
      <c r="BG11" s="9">
        <v>0</v>
      </c>
      <c r="BI11" s="9">
        <v>0</v>
      </c>
      <c r="BK11">
        <f t="shared" si="0"/>
        <v>9</v>
      </c>
      <c r="BL11" s="14">
        <f>BK11/BK30</f>
        <v>3.6734693877551024E-2</v>
      </c>
    </row>
    <row r="12" spans="1:64" x14ac:dyDescent="0.35">
      <c r="A12" t="s">
        <v>20</v>
      </c>
      <c r="B12" s="8">
        <v>1</v>
      </c>
      <c r="C12" s="8">
        <v>1</v>
      </c>
      <c r="D12" s="9">
        <v>0</v>
      </c>
      <c r="E12" s="8">
        <v>1</v>
      </c>
      <c r="F12" s="9">
        <v>0</v>
      </c>
      <c r="G12" s="9">
        <v>0</v>
      </c>
      <c r="H12" s="9">
        <v>0</v>
      </c>
      <c r="I12" s="9">
        <v>0</v>
      </c>
      <c r="J12" s="7"/>
      <c r="K12" s="8">
        <v>1</v>
      </c>
      <c r="L12" s="9">
        <v>0</v>
      </c>
      <c r="M12" s="9">
        <v>0</v>
      </c>
      <c r="N12" s="7"/>
      <c r="O12" s="8">
        <v>1</v>
      </c>
      <c r="P12" s="8">
        <v>1</v>
      </c>
      <c r="Q12" s="9">
        <v>0</v>
      </c>
      <c r="R12" s="7"/>
      <c r="S12" s="8">
        <v>1</v>
      </c>
      <c r="T12" s="9">
        <v>0</v>
      </c>
      <c r="U12" s="9">
        <v>0</v>
      </c>
      <c r="V12" s="7"/>
      <c r="W12" s="8">
        <v>1</v>
      </c>
      <c r="X12" s="9">
        <v>0</v>
      </c>
      <c r="Y12" s="9">
        <v>0</v>
      </c>
      <c r="Z12" s="9">
        <v>0</v>
      </c>
      <c r="AA12" s="7"/>
      <c r="AB12" s="8">
        <v>1</v>
      </c>
      <c r="AC12" s="9">
        <v>0</v>
      </c>
      <c r="AD12" s="7"/>
      <c r="AE12" s="9">
        <v>0</v>
      </c>
      <c r="AF12" s="9">
        <v>0</v>
      </c>
      <c r="AG12" s="7"/>
      <c r="AH12" s="8">
        <v>1</v>
      </c>
      <c r="AI12" s="9">
        <v>0</v>
      </c>
      <c r="AJ12" s="9">
        <v>0</v>
      </c>
      <c r="AK12" s="9">
        <v>0</v>
      </c>
      <c r="AL12" s="7"/>
      <c r="AM12" s="8">
        <v>1</v>
      </c>
      <c r="AN12" s="9">
        <v>0</v>
      </c>
      <c r="AO12" s="7"/>
      <c r="AP12" s="9">
        <v>0</v>
      </c>
      <c r="AQ12" s="9">
        <v>0</v>
      </c>
      <c r="AR12" s="7"/>
      <c r="AS12" s="8">
        <v>1</v>
      </c>
      <c r="AT12" s="9">
        <v>0</v>
      </c>
      <c r="AU12" s="7"/>
      <c r="AV12" s="9">
        <v>0</v>
      </c>
      <c r="AW12" s="9">
        <v>0</v>
      </c>
      <c r="AX12" s="9">
        <v>0</v>
      </c>
      <c r="AY12" s="7"/>
      <c r="AZ12" s="8">
        <v>1</v>
      </c>
      <c r="BA12" s="7"/>
      <c r="BB12" s="9">
        <v>0</v>
      </c>
      <c r="BC12" s="7"/>
      <c r="BD12" s="9">
        <v>0</v>
      </c>
      <c r="BE12" s="9">
        <v>0</v>
      </c>
      <c r="BF12" s="9">
        <v>0</v>
      </c>
      <c r="BG12" s="9">
        <v>0</v>
      </c>
      <c r="BI12" s="9">
        <v>0</v>
      </c>
      <c r="BK12">
        <f t="shared" si="0"/>
        <v>13</v>
      </c>
      <c r="BL12" s="14">
        <f>BK12/BK30</f>
        <v>5.3061224489795916E-2</v>
      </c>
    </row>
    <row r="13" spans="1:64" x14ac:dyDescent="0.35">
      <c r="A13" t="s">
        <v>21</v>
      </c>
      <c r="B13" s="8">
        <v>1</v>
      </c>
      <c r="C13" s="9">
        <v>0</v>
      </c>
      <c r="D13" s="8">
        <v>1</v>
      </c>
      <c r="E13" s="8">
        <v>1</v>
      </c>
      <c r="F13" s="9">
        <v>0</v>
      </c>
      <c r="G13" s="9">
        <v>0</v>
      </c>
      <c r="H13" s="9">
        <v>0</v>
      </c>
      <c r="I13" s="9">
        <v>0</v>
      </c>
      <c r="J13" s="7"/>
      <c r="K13" s="8">
        <v>1</v>
      </c>
      <c r="L13" s="8">
        <v>1</v>
      </c>
      <c r="M13" s="9">
        <v>0</v>
      </c>
      <c r="N13" s="7"/>
      <c r="O13" s="8">
        <v>1</v>
      </c>
      <c r="P13" s="9">
        <v>0</v>
      </c>
      <c r="Q13" s="9">
        <v>0</v>
      </c>
      <c r="R13" s="7"/>
      <c r="S13" s="8">
        <v>1</v>
      </c>
      <c r="T13" s="9">
        <v>0</v>
      </c>
      <c r="U13" s="9">
        <v>0</v>
      </c>
      <c r="V13" s="7"/>
      <c r="W13" s="8">
        <v>1</v>
      </c>
      <c r="X13" s="9">
        <v>0</v>
      </c>
      <c r="Y13" s="9">
        <v>0</v>
      </c>
      <c r="Z13" s="9">
        <v>0</v>
      </c>
      <c r="AA13" s="7"/>
      <c r="AB13" s="8">
        <v>1</v>
      </c>
      <c r="AC13" s="8">
        <v>1</v>
      </c>
      <c r="AD13" s="7"/>
      <c r="AE13" s="9">
        <v>0</v>
      </c>
      <c r="AF13" s="9">
        <v>0</v>
      </c>
      <c r="AG13" s="7"/>
      <c r="AH13" s="8">
        <v>1</v>
      </c>
      <c r="AI13" s="9">
        <v>0</v>
      </c>
      <c r="AJ13" s="9">
        <v>0</v>
      </c>
      <c r="AK13" s="9">
        <v>0</v>
      </c>
      <c r="AL13" s="7"/>
      <c r="AM13" s="8">
        <v>1</v>
      </c>
      <c r="AN13" s="9">
        <v>0</v>
      </c>
      <c r="AO13" s="7"/>
      <c r="AP13" s="9">
        <v>0</v>
      </c>
      <c r="AQ13" s="9">
        <v>0</v>
      </c>
      <c r="AR13" s="7"/>
      <c r="AS13" s="9">
        <v>0</v>
      </c>
      <c r="AT13" s="9">
        <v>0</v>
      </c>
      <c r="AU13" s="7"/>
      <c r="AV13" s="9">
        <v>0</v>
      </c>
      <c r="AW13" s="9">
        <v>0</v>
      </c>
      <c r="AX13" s="9">
        <v>0</v>
      </c>
      <c r="AY13" s="7"/>
      <c r="AZ13" s="8">
        <v>1</v>
      </c>
      <c r="BA13" s="7"/>
      <c r="BB13" s="9">
        <v>0</v>
      </c>
      <c r="BC13" s="7"/>
      <c r="BD13" s="9">
        <v>0</v>
      </c>
      <c r="BE13" s="9">
        <v>0</v>
      </c>
      <c r="BF13" s="9">
        <v>0</v>
      </c>
      <c r="BG13" s="9">
        <v>0</v>
      </c>
      <c r="BI13" s="9">
        <v>0</v>
      </c>
      <c r="BK13">
        <f t="shared" si="0"/>
        <v>13</v>
      </c>
      <c r="BL13" s="14">
        <f>BK13/BK30</f>
        <v>5.3061224489795916E-2</v>
      </c>
    </row>
    <row r="14" spans="1:64" x14ac:dyDescent="0.35">
      <c r="A14" t="s">
        <v>22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9">
        <v>0</v>
      </c>
      <c r="H14" s="8">
        <v>1</v>
      </c>
      <c r="I14" s="9">
        <v>0</v>
      </c>
      <c r="J14" s="7"/>
      <c r="K14" s="8">
        <v>1</v>
      </c>
      <c r="L14" s="8">
        <v>1</v>
      </c>
      <c r="M14" s="9">
        <v>0</v>
      </c>
      <c r="N14" s="7"/>
      <c r="O14" s="8">
        <v>1</v>
      </c>
      <c r="P14" s="9">
        <v>0</v>
      </c>
      <c r="Q14" s="9">
        <v>0</v>
      </c>
      <c r="R14" s="7"/>
      <c r="S14" s="8">
        <v>1</v>
      </c>
      <c r="T14" s="9">
        <v>0</v>
      </c>
      <c r="U14" s="9">
        <v>0</v>
      </c>
      <c r="V14" s="7"/>
      <c r="W14" s="8">
        <v>1</v>
      </c>
      <c r="X14" s="9">
        <v>0</v>
      </c>
      <c r="Y14" s="9">
        <v>0</v>
      </c>
      <c r="Z14" s="9">
        <v>0</v>
      </c>
      <c r="AA14" s="7"/>
      <c r="AB14" s="9">
        <v>0</v>
      </c>
      <c r="AC14" s="8">
        <v>1</v>
      </c>
      <c r="AD14" s="7"/>
      <c r="AE14" s="8">
        <v>1</v>
      </c>
      <c r="AF14" s="9">
        <v>0</v>
      </c>
      <c r="AG14" s="7"/>
      <c r="AH14" s="9">
        <v>0</v>
      </c>
      <c r="AI14" s="9">
        <v>0</v>
      </c>
      <c r="AJ14" s="9">
        <v>0</v>
      </c>
      <c r="AK14" s="8">
        <v>1</v>
      </c>
      <c r="AL14" s="7"/>
      <c r="AM14" s="8">
        <v>1</v>
      </c>
      <c r="AN14" s="9">
        <v>0</v>
      </c>
      <c r="AO14" s="7"/>
      <c r="AP14" s="8">
        <v>1</v>
      </c>
      <c r="AQ14" s="9">
        <v>0</v>
      </c>
      <c r="AR14" s="7"/>
      <c r="AS14" s="9">
        <v>0</v>
      </c>
      <c r="AT14" s="9">
        <v>0</v>
      </c>
      <c r="AU14" s="7"/>
      <c r="AV14" s="9">
        <v>0</v>
      </c>
      <c r="AW14" s="8">
        <v>1</v>
      </c>
      <c r="AX14" s="9">
        <v>0</v>
      </c>
      <c r="AY14" s="7"/>
      <c r="AZ14" s="9">
        <v>0</v>
      </c>
      <c r="BA14" s="7"/>
      <c r="BB14" s="9">
        <v>0</v>
      </c>
      <c r="BC14" s="7"/>
      <c r="BD14" s="9">
        <v>0</v>
      </c>
      <c r="BE14" s="9">
        <v>0</v>
      </c>
      <c r="BF14" s="8">
        <v>1</v>
      </c>
      <c r="BG14" s="9">
        <v>0</v>
      </c>
      <c r="BI14" s="9">
        <v>0</v>
      </c>
      <c r="BK14">
        <f t="shared" si="0"/>
        <v>18</v>
      </c>
      <c r="BL14" s="14">
        <f>BK14/BK30</f>
        <v>7.3469387755102047E-2</v>
      </c>
    </row>
    <row r="15" spans="1:64" x14ac:dyDescent="0.35">
      <c r="A15" t="s">
        <v>23</v>
      </c>
      <c r="B15" s="8">
        <v>1</v>
      </c>
      <c r="C15" s="8">
        <v>1</v>
      </c>
      <c r="D15" s="9">
        <v>0</v>
      </c>
      <c r="E15" s="8">
        <v>1</v>
      </c>
      <c r="F15" s="9">
        <v>0</v>
      </c>
      <c r="G15" s="9">
        <v>0</v>
      </c>
      <c r="H15" s="9">
        <v>0</v>
      </c>
      <c r="I15" s="9">
        <v>0</v>
      </c>
      <c r="J15" s="7"/>
      <c r="K15" s="9">
        <v>0</v>
      </c>
      <c r="L15" s="9">
        <v>0</v>
      </c>
      <c r="M15" s="9">
        <v>0</v>
      </c>
      <c r="N15" s="7"/>
      <c r="O15" s="8">
        <v>1</v>
      </c>
      <c r="P15" s="8">
        <v>1</v>
      </c>
      <c r="Q15" s="9">
        <v>0</v>
      </c>
      <c r="R15" s="7"/>
      <c r="S15" s="8">
        <v>1</v>
      </c>
      <c r="T15" s="9">
        <v>0</v>
      </c>
      <c r="U15" s="9">
        <v>0</v>
      </c>
      <c r="V15" s="7"/>
      <c r="W15" s="9">
        <v>0</v>
      </c>
      <c r="X15" s="9">
        <v>0</v>
      </c>
      <c r="Y15" s="9">
        <v>0</v>
      </c>
      <c r="Z15" s="8">
        <v>1</v>
      </c>
      <c r="AA15" s="7"/>
      <c r="AB15" s="8">
        <v>1</v>
      </c>
      <c r="AC15" s="9">
        <v>0</v>
      </c>
      <c r="AD15" s="7"/>
      <c r="AE15" s="9">
        <v>0</v>
      </c>
      <c r="AF15" s="9">
        <v>0</v>
      </c>
      <c r="AG15" s="7"/>
      <c r="AH15" s="8">
        <v>1</v>
      </c>
      <c r="AI15" s="9">
        <v>0</v>
      </c>
      <c r="AJ15" s="9">
        <v>0</v>
      </c>
      <c r="AK15" s="9">
        <v>0</v>
      </c>
      <c r="AL15" s="7"/>
      <c r="AM15" s="8">
        <v>1</v>
      </c>
      <c r="AN15" s="9">
        <v>0</v>
      </c>
      <c r="AO15" s="7"/>
      <c r="AP15" s="9">
        <v>0</v>
      </c>
      <c r="AQ15" s="9">
        <v>0</v>
      </c>
      <c r="AR15" s="7"/>
      <c r="AS15" s="9">
        <v>0</v>
      </c>
      <c r="AT15" s="9">
        <v>0</v>
      </c>
      <c r="AU15" s="7"/>
      <c r="AV15" s="9">
        <v>0</v>
      </c>
      <c r="AW15" s="9">
        <v>0</v>
      </c>
      <c r="AX15" s="9">
        <v>0</v>
      </c>
      <c r="AY15" s="7"/>
      <c r="AZ15" s="8">
        <v>1</v>
      </c>
      <c r="BA15" s="7"/>
      <c r="BB15" s="9">
        <v>0</v>
      </c>
      <c r="BC15" s="7"/>
      <c r="BD15" s="9">
        <v>0</v>
      </c>
      <c r="BE15" s="9">
        <v>0</v>
      </c>
      <c r="BF15" s="9">
        <v>0</v>
      </c>
      <c r="BG15" s="9">
        <v>0</v>
      </c>
      <c r="BI15" s="9">
        <v>0</v>
      </c>
      <c r="BK15">
        <f t="shared" si="0"/>
        <v>11</v>
      </c>
      <c r="BL15" s="14">
        <f>BK15/BK30</f>
        <v>4.4897959183673466E-2</v>
      </c>
    </row>
    <row r="16" spans="1:64" x14ac:dyDescent="0.35">
      <c r="A16" t="s">
        <v>24</v>
      </c>
      <c r="B16" s="9">
        <v>0</v>
      </c>
      <c r="C16" s="8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7"/>
      <c r="K16" s="9">
        <v>0</v>
      </c>
      <c r="L16" s="9">
        <v>0</v>
      </c>
      <c r="M16" s="9">
        <v>0</v>
      </c>
      <c r="N16" s="7"/>
      <c r="O16" s="8">
        <v>1</v>
      </c>
      <c r="P16" s="9">
        <v>0</v>
      </c>
      <c r="Q16" s="9">
        <v>0</v>
      </c>
      <c r="R16" s="7"/>
      <c r="S16" s="9">
        <v>0</v>
      </c>
      <c r="T16" s="9">
        <v>0</v>
      </c>
      <c r="U16" s="9">
        <v>0</v>
      </c>
      <c r="V16" s="7"/>
      <c r="W16" s="8">
        <v>1</v>
      </c>
      <c r="X16" s="9">
        <v>0</v>
      </c>
      <c r="Y16" s="9">
        <v>0</v>
      </c>
      <c r="Z16" s="9">
        <v>0</v>
      </c>
      <c r="AA16" s="7"/>
      <c r="AB16" s="9">
        <v>0</v>
      </c>
      <c r="AC16" s="9">
        <v>0</v>
      </c>
      <c r="AD16" s="7"/>
      <c r="AE16" s="9">
        <v>0</v>
      </c>
      <c r="AF16" s="9">
        <v>0</v>
      </c>
      <c r="AG16" s="7"/>
      <c r="AH16" s="9">
        <v>0</v>
      </c>
      <c r="AI16" s="9">
        <v>0</v>
      </c>
      <c r="AJ16" s="9">
        <v>0</v>
      </c>
      <c r="AK16" s="9">
        <v>0</v>
      </c>
      <c r="AL16" s="7"/>
      <c r="AM16" s="8">
        <v>1</v>
      </c>
      <c r="AN16" s="9">
        <v>0</v>
      </c>
      <c r="AO16" s="7"/>
      <c r="AP16" s="9">
        <v>0</v>
      </c>
      <c r="AQ16" s="9">
        <v>0</v>
      </c>
      <c r="AR16" s="7"/>
      <c r="AS16" s="9">
        <v>0</v>
      </c>
      <c r="AT16" s="9">
        <v>0</v>
      </c>
      <c r="AU16" s="7"/>
      <c r="AV16" s="9">
        <v>0</v>
      </c>
      <c r="AW16" s="9">
        <v>0</v>
      </c>
      <c r="AX16" s="8">
        <v>1</v>
      </c>
      <c r="AY16" s="7"/>
      <c r="AZ16" s="9">
        <v>0</v>
      </c>
      <c r="BA16" s="7"/>
      <c r="BB16" s="9">
        <v>0</v>
      </c>
      <c r="BC16" s="7"/>
      <c r="BD16" s="9">
        <v>0</v>
      </c>
      <c r="BE16" s="9">
        <v>0</v>
      </c>
      <c r="BF16" s="9">
        <v>0</v>
      </c>
      <c r="BG16" s="9">
        <v>0</v>
      </c>
      <c r="BI16" s="9">
        <v>0</v>
      </c>
      <c r="BK16">
        <f t="shared" si="0"/>
        <v>5</v>
      </c>
      <c r="BL16" s="14">
        <f>BK16/BK30</f>
        <v>2.0408163265306121E-2</v>
      </c>
    </row>
    <row r="17" spans="1:64" x14ac:dyDescent="0.35">
      <c r="A17" t="s">
        <v>25</v>
      </c>
      <c r="B17" s="9">
        <v>0</v>
      </c>
      <c r="C17" s="8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7"/>
      <c r="K17" s="9">
        <v>0</v>
      </c>
      <c r="L17" s="9">
        <v>0</v>
      </c>
      <c r="M17" s="9">
        <v>0</v>
      </c>
      <c r="N17" s="7"/>
      <c r="O17" s="8">
        <v>1</v>
      </c>
      <c r="P17" s="9">
        <v>0</v>
      </c>
      <c r="Q17" s="9">
        <v>0</v>
      </c>
      <c r="R17" s="7"/>
      <c r="S17" s="8">
        <v>1</v>
      </c>
      <c r="T17" s="9">
        <v>0</v>
      </c>
      <c r="U17" s="9">
        <v>0</v>
      </c>
      <c r="V17" s="7"/>
      <c r="W17" s="9">
        <v>0</v>
      </c>
      <c r="X17" s="9">
        <v>0</v>
      </c>
      <c r="Y17" s="9">
        <v>0</v>
      </c>
      <c r="Z17" s="9">
        <v>0</v>
      </c>
      <c r="AA17" s="7"/>
      <c r="AB17" s="8">
        <v>1</v>
      </c>
      <c r="AC17" s="9">
        <v>0</v>
      </c>
      <c r="AD17" s="7"/>
      <c r="AE17" s="9">
        <v>0</v>
      </c>
      <c r="AF17" s="9">
        <v>0</v>
      </c>
      <c r="AG17" s="7"/>
      <c r="AH17" s="8">
        <v>1</v>
      </c>
      <c r="AI17" s="9">
        <v>0</v>
      </c>
      <c r="AJ17" s="9">
        <v>0</v>
      </c>
      <c r="AK17" s="9">
        <v>0</v>
      </c>
      <c r="AL17" s="7"/>
      <c r="AM17" s="8">
        <v>1</v>
      </c>
      <c r="AN17" s="9">
        <v>0</v>
      </c>
      <c r="AO17" s="7"/>
      <c r="AP17" s="9">
        <v>0</v>
      </c>
      <c r="AQ17" s="9">
        <v>0</v>
      </c>
      <c r="AR17" s="7"/>
      <c r="AS17" s="9">
        <v>0</v>
      </c>
      <c r="AT17" s="9">
        <v>0</v>
      </c>
      <c r="AU17" s="7"/>
      <c r="AV17" s="9">
        <v>0</v>
      </c>
      <c r="AW17" s="9">
        <v>0</v>
      </c>
      <c r="AX17" s="9">
        <v>0</v>
      </c>
      <c r="AY17" s="7"/>
      <c r="AZ17" s="9">
        <v>0</v>
      </c>
      <c r="BA17" s="7"/>
      <c r="BB17" s="9">
        <v>0</v>
      </c>
      <c r="BC17" s="7"/>
      <c r="BD17" s="9">
        <v>0</v>
      </c>
      <c r="BE17" s="9">
        <v>0</v>
      </c>
      <c r="BF17" s="9">
        <v>0</v>
      </c>
      <c r="BG17" s="9">
        <v>0</v>
      </c>
      <c r="BI17" s="9">
        <v>0</v>
      </c>
      <c r="BK17">
        <f t="shared" si="0"/>
        <v>6</v>
      </c>
      <c r="BL17" s="14">
        <f>BK17/BK30</f>
        <v>2.4489795918367346E-2</v>
      </c>
    </row>
    <row r="18" spans="1:64" x14ac:dyDescent="0.35">
      <c r="A18" t="s">
        <v>26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9">
        <v>0</v>
      </c>
      <c r="H18" s="9">
        <v>0</v>
      </c>
      <c r="I18" s="9">
        <v>0</v>
      </c>
      <c r="J18" s="7"/>
      <c r="K18" s="8">
        <v>1</v>
      </c>
      <c r="L18" s="9">
        <v>0</v>
      </c>
      <c r="M18" s="9">
        <v>0</v>
      </c>
      <c r="N18" s="7"/>
      <c r="O18" s="8">
        <v>1</v>
      </c>
      <c r="P18" s="9">
        <v>0</v>
      </c>
      <c r="Q18" s="9">
        <v>0</v>
      </c>
      <c r="R18" s="7"/>
      <c r="S18" s="8">
        <v>1</v>
      </c>
      <c r="T18" s="8">
        <v>1</v>
      </c>
      <c r="U18" s="9">
        <v>0</v>
      </c>
      <c r="V18" s="7"/>
      <c r="W18" s="8">
        <v>1</v>
      </c>
      <c r="X18" s="9">
        <v>0</v>
      </c>
      <c r="Y18" s="9">
        <v>0</v>
      </c>
      <c r="Z18" s="9">
        <v>0</v>
      </c>
      <c r="AA18" s="7"/>
      <c r="AB18" s="8">
        <v>1</v>
      </c>
      <c r="AC18" s="8">
        <v>1</v>
      </c>
      <c r="AD18" s="7"/>
      <c r="AE18" s="8">
        <v>1</v>
      </c>
      <c r="AF18" s="9">
        <v>0</v>
      </c>
      <c r="AG18" s="7"/>
      <c r="AH18" s="8">
        <v>1</v>
      </c>
      <c r="AI18" s="9">
        <v>0</v>
      </c>
      <c r="AJ18" s="9">
        <v>0</v>
      </c>
      <c r="AK18" s="8">
        <v>1</v>
      </c>
      <c r="AL18" s="7"/>
      <c r="AM18" s="8">
        <v>1</v>
      </c>
      <c r="AN18" s="9">
        <v>0</v>
      </c>
      <c r="AO18" s="7"/>
      <c r="AP18" s="9">
        <v>0</v>
      </c>
      <c r="AQ18" s="9">
        <v>0</v>
      </c>
      <c r="AR18" s="7"/>
      <c r="AS18" s="9">
        <v>0</v>
      </c>
      <c r="AT18" s="9">
        <v>0</v>
      </c>
      <c r="AU18" s="7"/>
      <c r="AV18" s="9">
        <v>0</v>
      </c>
      <c r="AW18" s="9">
        <v>0</v>
      </c>
      <c r="AX18" s="9">
        <v>0</v>
      </c>
      <c r="AY18" s="7"/>
      <c r="AZ18" s="9">
        <v>0</v>
      </c>
      <c r="BA18" s="7"/>
      <c r="BB18" s="9">
        <v>0</v>
      </c>
      <c r="BC18" s="7"/>
      <c r="BD18" s="9">
        <v>0</v>
      </c>
      <c r="BE18" s="9">
        <v>0</v>
      </c>
      <c r="BF18" s="9">
        <v>0</v>
      </c>
      <c r="BG18" s="9">
        <v>0</v>
      </c>
      <c r="BI18" s="9">
        <v>0</v>
      </c>
      <c r="BK18">
        <f t="shared" si="0"/>
        <v>16</v>
      </c>
      <c r="BL18" s="14">
        <f>BK18/BK30</f>
        <v>6.5306122448979598E-2</v>
      </c>
    </row>
    <row r="19" spans="1:64" x14ac:dyDescent="0.35">
      <c r="A19" t="s">
        <v>27</v>
      </c>
      <c r="B19" s="8">
        <v>1</v>
      </c>
      <c r="C19" s="9">
        <v>0</v>
      </c>
      <c r="D19" s="9">
        <v>0</v>
      </c>
      <c r="E19" s="8">
        <v>1</v>
      </c>
      <c r="F19" s="8">
        <v>1</v>
      </c>
      <c r="G19" s="9">
        <v>0</v>
      </c>
      <c r="H19" s="9">
        <v>0</v>
      </c>
      <c r="I19" s="9">
        <v>0</v>
      </c>
      <c r="J19" s="7"/>
      <c r="K19" s="9">
        <v>0</v>
      </c>
      <c r="L19" s="9">
        <v>0</v>
      </c>
      <c r="M19" s="9">
        <v>0</v>
      </c>
      <c r="N19" s="7"/>
      <c r="O19" s="8">
        <v>1</v>
      </c>
      <c r="P19" s="9">
        <v>0</v>
      </c>
      <c r="Q19" s="9">
        <v>0</v>
      </c>
      <c r="R19" s="7"/>
      <c r="S19" s="9">
        <v>0</v>
      </c>
      <c r="T19" s="9">
        <v>0</v>
      </c>
      <c r="U19" s="9">
        <v>0</v>
      </c>
      <c r="V19" s="7"/>
      <c r="W19" s="8">
        <v>1</v>
      </c>
      <c r="X19" s="9">
        <v>0</v>
      </c>
      <c r="Y19" s="9">
        <v>0</v>
      </c>
      <c r="Z19" s="9">
        <v>0</v>
      </c>
      <c r="AA19" s="7"/>
      <c r="AB19" s="9">
        <v>0</v>
      </c>
      <c r="AC19" s="9">
        <v>0</v>
      </c>
      <c r="AD19" s="7"/>
      <c r="AE19" s="9">
        <v>0</v>
      </c>
      <c r="AF19" s="9">
        <v>0</v>
      </c>
      <c r="AG19" s="7"/>
      <c r="AH19" s="9">
        <v>0</v>
      </c>
      <c r="AI19" s="9">
        <v>0</v>
      </c>
      <c r="AJ19" s="9">
        <v>0</v>
      </c>
      <c r="AK19" s="9">
        <v>0</v>
      </c>
      <c r="AL19" s="7"/>
      <c r="AM19" s="8">
        <v>1</v>
      </c>
      <c r="AN19" s="9">
        <v>0</v>
      </c>
      <c r="AO19" s="7"/>
      <c r="AP19" s="9">
        <v>0</v>
      </c>
      <c r="AQ19" s="9">
        <v>0</v>
      </c>
      <c r="AR19" s="7"/>
      <c r="AS19" s="9">
        <v>0</v>
      </c>
      <c r="AT19" s="9">
        <v>0</v>
      </c>
      <c r="AU19" s="7"/>
      <c r="AV19" s="9">
        <v>0</v>
      </c>
      <c r="AW19" s="9">
        <v>0</v>
      </c>
      <c r="AX19" s="9">
        <v>0</v>
      </c>
      <c r="AY19" s="7"/>
      <c r="AZ19" s="9">
        <v>0</v>
      </c>
      <c r="BA19" s="7"/>
      <c r="BB19" s="9">
        <v>0</v>
      </c>
      <c r="BC19" s="7"/>
      <c r="BD19" s="9">
        <v>0</v>
      </c>
      <c r="BE19" s="9">
        <v>0</v>
      </c>
      <c r="BF19" s="9">
        <v>0</v>
      </c>
      <c r="BG19" s="9">
        <v>0</v>
      </c>
      <c r="BI19" s="9">
        <v>0</v>
      </c>
      <c r="BK19">
        <f t="shared" si="0"/>
        <v>6</v>
      </c>
      <c r="BL19" s="14">
        <f>BK19/BK30</f>
        <v>2.4489795918367346E-2</v>
      </c>
    </row>
    <row r="20" spans="1:64" x14ac:dyDescent="0.35">
      <c r="A20" t="s">
        <v>29</v>
      </c>
      <c r="B20" s="8">
        <v>1</v>
      </c>
      <c r="C20" s="8">
        <v>1</v>
      </c>
      <c r="D20" s="9">
        <v>0</v>
      </c>
      <c r="E20" s="8">
        <v>1</v>
      </c>
      <c r="F20" s="9">
        <v>0</v>
      </c>
      <c r="G20" s="9">
        <v>0</v>
      </c>
      <c r="H20" s="9">
        <v>0</v>
      </c>
      <c r="I20" s="9">
        <v>0</v>
      </c>
      <c r="J20" s="7"/>
      <c r="K20" s="9">
        <v>0</v>
      </c>
      <c r="L20" s="8">
        <v>1</v>
      </c>
      <c r="M20" s="9">
        <v>0</v>
      </c>
      <c r="N20" s="7"/>
      <c r="O20" s="8">
        <v>1</v>
      </c>
      <c r="P20" s="9">
        <v>0</v>
      </c>
      <c r="Q20" s="8">
        <v>1</v>
      </c>
      <c r="R20" s="7"/>
      <c r="S20" s="8">
        <v>1</v>
      </c>
      <c r="T20" s="9">
        <v>0</v>
      </c>
      <c r="U20" s="9">
        <v>0</v>
      </c>
      <c r="V20" s="7"/>
      <c r="W20" s="8">
        <v>1</v>
      </c>
      <c r="X20" s="9">
        <v>0</v>
      </c>
      <c r="Y20" s="9">
        <v>0</v>
      </c>
      <c r="Z20" s="9">
        <v>0</v>
      </c>
      <c r="AA20" s="7"/>
      <c r="AB20" s="8">
        <v>1</v>
      </c>
      <c r="AC20" s="9">
        <v>0</v>
      </c>
      <c r="AD20" s="7"/>
      <c r="AE20" s="9">
        <v>0</v>
      </c>
      <c r="AF20" s="8">
        <v>1</v>
      </c>
      <c r="AG20" s="7"/>
      <c r="AH20" s="8">
        <v>1</v>
      </c>
      <c r="AI20" s="9">
        <v>0</v>
      </c>
      <c r="AJ20" s="9">
        <v>0</v>
      </c>
      <c r="AK20" s="9">
        <v>0</v>
      </c>
      <c r="AL20" s="7"/>
      <c r="AM20" s="8">
        <v>1</v>
      </c>
      <c r="AN20" s="9">
        <v>0</v>
      </c>
      <c r="AO20" s="7"/>
      <c r="AP20" s="9">
        <v>0</v>
      </c>
      <c r="AQ20" s="8">
        <v>1</v>
      </c>
      <c r="AR20" s="7"/>
      <c r="AS20" s="8">
        <v>1</v>
      </c>
      <c r="AT20" s="9">
        <v>0</v>
      </c>
      <c r="AU20" s="7"/>
      <c r="AV20" s="9">
        <v>0</v>
      </c>
      <c r="AW20" s="9">
        <v>0</v>
      </c>
      <c r="AX20" s="9">
        <v>0</v>
      </c>
      <c r="AY20" s="7"/>
      <c r="AZ20" s="8">
        <v>1</v>
      </c>
      <c r="BA20" s="7"/>
      <c r="BB20" s="9">
        <v>0</v>
      </c>
      <c r="BC20" s="7"/>
      <c r="BD20" s="8">
        <v>1</v>
      </c>
      <c r="BE20" s="9">
        <v>0</v>
      </c>
      <c r="BF20" s="9">
        <v>0</v>
      </c>
      <c r="BG20" s="9">
        <v>0</v>
      </c>
      <c r="BI20" s="9">
        <v>0</v>
      </c>
      <c r="BK20">
        <f t="shared" si="0"/>
        <v>16</v>
      </c>
      <c r="BL20" s="14">
        <f>BK20/BK30</f>
        <v>6.5306122448979598E-2</v>
      </c>
    </row>
    <row r="21" spans="1:64" x14ac:dyDescent="0.35">
      <c r="A21" t="s">
        <v>30</v>
      </c>
      <c r="B21" s="8">
        <v>1</v>
      </c>
      <c r="C21" s="9">
        <v>0</v>
      </c>
      <c r="D21" s="9">
        <v>0</v>
      </c>
      <c r="E21" s="8">
        <v>1</v>
      </c>
      <c r="F21" s="9">
        <v>0</v>
      </c>
      <c r="G21" s="9">
        <v>0</v>
      </c>
      <c r="H21" s="9">
        <v>0</v>
      </c>
      <c r="I21" s="9">
        <v>0</v>
      </c>
      <c r="J21" s="7"/>
      <c r="K21" s="9">
        <v>0</v>
      </c>
      <c r="L21" s="8">
        <v>1</v>
      </c>
      <c r="M21" s="9">
        <v>0</v>
      </c>
      <c r="N21" s="7"/>
      <c r="O21" s="8">
        <v>1</v>
      </c>
      <c r="P21" s="8">
        <v>1</v>
      </c>
      <c r="Q21" s="9">
        <v>0</v>
      </c>
      <c r="R21" s="7"/>
      <c r="S21" s="8">
        <v>1</v>
      </c>
      <c r="T21" s="9">
        <v>0</v>
      </c>
      <c r="U21" s="9">
        <v>0</v>
      </c>
      <c r="V21" s="7"/>
      <c r="W21" s="8">
        <v>1</v>
      </c>
      <c r="X21" s="9">
        <v>0</v>
      </c>
      <c r="Y21" s="9">
        <v>0</v>
      </c>
      <c r="Z21" s="9">
        <v>0</v>
      </c>
      <c r="AA21" s="7"/>
      <c r="AB21" s="8">
        <v>1</v>
      </c>
      <c r="AC21" s="9">
        <v>0</v>
      </c>
      <c r="AD21" s="7"/>
      <c r="AE21" s="9">
        <v>0</v>
      </c>
      <c r="AF21" s="9">
        <v>0</v>
      </c>
      <c r="AG21" s="7"/>
      <c r="AH21" s="8">
        <v>1</v>
      </c>
      <c r="AI21" s="9">
        <v>0</v>
      </c>
      <c r="AJ21" s="9">
        <v>0</v>
      </c>
      <c r="AK21" s="9">
        <v>0</v>
      </c>
      <c r="AL21" s="7"/>
      <c r="AM21" s="8">
        <v>1</v>
      </c>
      <c r="AN21" s="8">
        <v>1</v>
      </c>
      <c r="AO21" s="7"/>
      <c r="AP21" s="9">
        <v>0</v>
      </c>
      <c r="AQ21" s="9">
        <v>0</v>
      </c>
      <c r="AR21" s="7"/>
      <c r="AS21" s="9">
        <v>0</v>
      </c>
      <c r="AT21" s="9">
        <v>0</v>
      </c>
      <c r="AU21" s="7"/>
      <c r="AV21" s="9">
        <v>0</v>
      </c>
      <c r="AW21" s="9">
        <v>0</v>
      </c>
      <c r="AX21" s="9">
        <v>0</v>
      </c>
      <c r="AY21" s="7"/>
      <c r="AZ21" s="8">
        <v>1</v>
      </c>
      <c r="BA21" s="7"/>
      <c r="BB21" s="9">
        <v>0</v>
      </c>
      <c r="BC21" s="7"/>
      <c r="BD21" s="8">
        <v>1</v>
      </c>
      <c r="BE21" s="9">
        <v>0</v>
      </c>
      <c r="BF21" s="9">
        <v>0</v>
      </c>
      <c r="BG21" s="9">
        <v>0</v>
      </c>
      <c r="BI21" s="9">
        <v>0</v>
      </c>
      <c r="BK21">
        <f t="shared" si="0"/>
        <v>13</v>
      </c>
      <c r="BL21" s="14">
        <f>BK21/BK30</f>
        <v>5.3061224489795916E-2</v>
      </c>
    </row>
    <row r="22" spans="1:64" x14ac:dyDescent="0.35">
      <c r="A22" t="s">
        <v>31</v>
      </c>
      <c r="B22" s="8">
        <v>1</v>
      </c>
      <c r="C22" s="8">
        <v>1</v>
      </c>
      <c r="D22" s="8">
        <v>1</v>
      </c>
      <c r="E22" s="9">
        <v>0</v>
      </c>
      <c r="F22" s="8">
        <v>1</v>
      </c>
      <c r="G22" s="9">
        <v>0</v>
      </c>
      <c r="H22" s="9">
        <v>0</v>
      </c>
      <c r="I22" s="8">
        <v>1</v>
      </c>
      <c r="J22" s="7"/>
      <c r="K22" s="8">
        <v>1</v>
      </c>
      <c r="L22" s="9">
        <v>0</v>
      </c>
      <c r="M22" s="9">
        <v>0</v>
      </c>
      <c r="N22" s="7"/>
      <c r="O22" s="8">
        <v>1</v>
      </c>
      <c r="P22" s="8">
        <v>1</v>
      </c>
      <c r="Q22" s="9">
        <v>0</v>
      </c>
      <c r="R22" s="7"/>
      <c r="S22" s="8">
        <v>1</v>
      </c>
      <c r="T22" s="9">
        <v>0</v>
      </c>
      <c r="U22" s="9">
        <v>0</v>
      </c>
      <c r="V22" s="7"/>
      <c r="W22" s="8">
        <v>1</v>
      </c>
      <c r="X22" s="9">
        <v>0</v>
      </c>
      <c r="Y22" s="9">
        <v>0</v>
      </c>
      <c r="Z22" s="9">
        <v>0</v>
      </c>
      <c r="AA22" s="7"/>
      <c r="AB22" s="8">
        <v>1</v>
      </c>
      <c r="AC22" s="9">
        <v>0</v>
      </c>
      <c r="AD22" s="7"/>
      <c r="AE22" s="8">
        <v>1</v>
      </c>
      <c r="AF22" s="9">
        <v>0</v>
      </c>
      <c r="AG22" s="7"/>
      <c r="AH22" s="8">
        <v>1</v>
      </c>
      <c r="AI22" s="9">
        <v>0</v>
      </c>
      <c r="AJ22" s="9">
        <v>0</v>
      </c>
      <c r="AK22" s="9">
        <v>0</v>
      </c>
      <c r="AL22" s="7"/>
      <c r="AM22" s="8">
        <v>1</v>
      </c>
      <c r="AN22" s="9">
        <v>0</v>
      </c>
      <c r="AO22" s="7"/>
      <c r="AP22" s="9">
        <v>0</v>
      </c>
      <c r="AQ22" s="9">
        <v>0</v>
      </c>
      <c r="AR22" s="7"/>
      <c r="AS22" s="9">
        <v>0</v>
      </c>
      <c r="AT22" s="9">
        <v>0</v>
      </c>
      <c r="AU22" s="7"/>
      <c r="AV22" s="9">
        <v>0</v>
      </c>
      <c r="AW22" s="9">
        <v>0</v>
      </c>
      <c r="AX22" s="9">
        <v>1</v>
      </c>
      <c r="AY22" s="7"/>
      <c r="AZ22" s="9">
        <v>0</v>
      </c>
      <c r="BA22" s="7"/>
      <c r="BB22" s="9">
        <v>0</v>
      </c>
      <c r="BC22" s="7"/>
      <c r="BD22" s="9">
        <v>0</v>
      </c>
      <c r="BE22" s="9">
        <v>0</v>
      </c>
      <c r="BF22" s="9">
        <v>0</v>
      </c>
      <c r="BG22" s="9">
        <v>0</v>
      </c>
      <c r="BI22" s="9">
        <v>0</v>
      </c>
      <c r="BK22">
        <f t="shared" si="0"/>
        <v>15</v>
      </c>
      <c r="BL22" s="14">
        <f>BK22/BK30</f>
        <v>6.1224489795918366E-2</v>
      </c>
    </row>
    <row r="23" spans="1:64" x14ac:dyDescent="0.35">
      <c r="A23" t="s">
        <v>32</v>
      </c>
      <c r="B23" s="8">
        <v>1</v>
      </c>
      <c r="C23" s="8">
        <v>1</v>
      </c>
      <c r="D23" s="9">
        <v>0</v>
      </c>
      <c r="E23" s="8">
        <v>1</v>
      </c>
      <c r="F23" s="8">
        <v>1</v>
      </c>
      <c r="G23" s="9">
        <v>0</v>
      </c>
      <c r="H23" s="8">
        <v>1</v>
      </c>
      <c r="I23" s="9">
        <v>0</v>
      </c>
      <c r="J23" s="7"/>
      <c r="K23" s="8">
        <v>1</v>
      </c>
      <c r="L23" s="8">
        <v>1</v>
      </c>
      <c r="M23" s="8">
        <v>1</v>
      </c>
      <c r="N23" s="7"/>
      <c r="O23" s="8">
        <v>1</v>
      </c>
      <c r="P23" s="9">
        <v>0</v>
      </c>
      <c r="Q23" s="9">
        <v>0</v>
      </c>
      <c r="R23" s="7"/>
      <c r="S23" s="8">
        <v>1</v>
      </c>
      <c r="T23" s="9">
        <v>0</v>
      </c>
      <c r="U23" s="9">
        <v>0</v>
      </c>
      <c r="V23" s="7"/>
      <c r="W23" s="8">
        <v>1</v>
      </c>
      <c r="X23" s="9">
        <v>0</v>
      </c>
      <c r="Y23" s="8">
        <v>1</v>
      </c>
      <c r="Z23" s="8">
        <v>1</v>
      </c>
      <c r="AA23" s="7"/>
      <c r="AB23" s="8">
        <v>1</v>
      </c>
      <c r="AC23" s="8">
        <v>1</v>
      </c>
      <c r="AD23" s="7"/>
      <c r="AE23" s="9">
        <v>0</v>
      </c>
      <c r="AF23" s="9">
        <v>0</v>
      </c>
      <c r="AG23" s="7"/>
      <c r="AH23" s="8">
        <v>1</v>
      </c>
      <c r="AI23" s="8">
        <v>1</v>
      </c>
      <c r="AJ23" s="8">
        <v>1</v>
      </c>
      <c r="AK23" s="9">
        <v>0</v>
      </c>
      <c r="AL23" s="7"/>
      <c r="AM23" s="8">
        <v>1</v>
      </c>
      <c r="AN23" s="9">
        <v>0</v>
      </c>
      <c r="AO23" s="7"/>
      <c r="AP23" s="9">
        <v>0</v>
      </c>
      <c r="AQ23" s="9">
        <v>0</v>
      </c>
      <c r="AR23" s="7"/>
      <c r="AS23" s="9">
        <v>0</v>
      </c>
      <c r="AT23" s="8">
        <v>1</v>
      </c>
      <c r="AU23" s="7"/>
      <c r="AV23" s="8">
        <v>1</v>
      </c>
      <c r="AW23" s="8">
        <v>1</v>
      </c>
      <c r="AX23" s="8">
        <v>1</v>
      </c>
      <c r="AY23" s="7"/>
      <c r="AZ23" s="8">
        <v>1</v>
      </c>
      <c r="BA23" s="7"/>
      <c r="BB23" s="9">
        <v>0</v>
      </c>
      <c r="BC23" s="7"/>
      <c r="BD23" s="9">
        <v>0</v>
      </c>
      <c r="BE23" s="9">
        <v>0</v>
      </c>
      <c r="BF23" s="8">
        <v>1</v>
      </c>
      <c r="BG23" s="8">
        <v>1</v>
      </c>
      <c r="BI23" s="9">
        <v>0</v>
      </c>
      <c r="BK23">
        <f t="shared" si="0"/>
        <v>26</v>
      </c>
      <c r="BL23" s="14">
        <f>BK23/BK30</f>
        <v>0.10612244897959183</v>
      </c>
    </row>
    <row r="24" spans="1:64" x14ac:dyDescent="0.35">
      <c r="A24" t="s">
        <v>33</v>
      </c>
      <c r="B24" s="8">
        <v>1</v>
      </c>
      <c r="C24" s="8">
        <v>1</v>
      </c>
      <c r="D24" s="9">
        <v>0</v>
      </c>
      <c r="E24" s="8">
        <v>1</v>
      </c>
      <c r="F24" s="8">
        <v>1</v>
      </c>
      <c r="G24" s="9">
        <v>0</v>
      </c>
      <c r="H24" s="9">
        <v>0</v>
      </c>
      <c r="I24" s="9">
        <v>0</v>
      </c>
      <c r="J24" s="7"/>
      <c r="K24" s="9">
        <v>0</v>
      </c>
      <c r="L24" s="8">
        <v>1</v>
      </c>
      <c r="M24" s="9">
        <v>0</v>
      </c>
      <c r="N24" s="7"/>
      <c r="O24" s="8">
        <v>1</v>
      </c>
      <c r="P24" s="9">
        <v>0</v>
      </c>
      <c r="Q24" s="9">
        <v>0</v>
      </c>
      <c r="R24" s="7"/>
      <c r="S24" s="8">
        <v>1</v>
      </c>
      <c r="T24" s="9">
        <v>0</v>
      </c>
      <c r="U24" s="9">
        <v>0</v>
      </c>
      <c r="V24" s="7"/>
      <c r="W24" s="8">
        <v>1</v>
      </c>
      <c r="X24" s="9">
        <v>0</v>
      </c>
      <c r="Y24" s="9">
        <v>0</v>
      </c>
      <c r="Z24" s="9">
        <v>0</v>
      </c>
      <c r="AA24" s="7"/>
      <c r="AB24" s="8">
        <v>1</v>
      </c>
      <c r="AC24" s="9">
        <v>0</v>
      </c>
      <c r="AD24" s="7"/>
      <c r="AE24" s="9">
        <v>0</v>
      </c>
      <c r="AF24" s="9">
        <v>0</v>
      </c>
      <c r="AG24" s="7"/>
      <c r="AH24" s="9">
        <v>0</v>
      </c>
      <c r="AI24" s="9">
        <v>0</v>
      </c>
      <c r="AJ24" s="9">
        <v>0</v>
      </c>
      <c r="AK24" s="9">
        <v>0</v>
      </c>
      <c r="AL24" s="7"/>
      <c r="AM24" s="8">
        <v>1</v>
      </c>
      <c r="AN24" s="9">
        <v>0</v>
      </c>
      <c r="AO24" s="7"/>
      <c r="AP24" s="9">
        <v>0</v>
      </c>
      <c r="AQ24" s="9">
        <v>0</v>
      </c>
      <c r="AR24" s="7"/>
      <c r="AS24" s="9">
        <v>0</v>
      </c>
      <c r="AT24" s="9">
        <v>0</v>
      </c>
      <c r="AU24" s="7"/>
      <c r="AV24" s="9">
        <v>0</v>
      </c>
      <c r="AW24" s="9">
        <v>0</v>
      </c>
      <c r="AX24" s="9">
        <v>0</v>
      </c>
      <c r="AY24" s="7"/>
      <c r="AZ24" s="9">
        <v>0</v>
      </c>
      <c r="BA24" s="7"/>
      <c r="BB24" s="9">
        <v>0</v>
      </c>
      <c r="BC24" s="7"/>
      <c r="BD24" s="8">
        <v>1</v>
      </c>
      <c r="BE24" s="9">
        <v>0</v>
      </c>
      <c r="BF24" s="9">
        <v>0</v>
      </c>
      <c r="BG24" s="9">
        <v>0</v>
      </c>
      <c r="BI24" s="9">
        <v>0</v>
      </c>
      <c r="BK24">
        <f t="shared" si="0"/>
        <v>11</v>
      </c>
      <c r="BL24" s="14">
        <f>BK24/BK30</f>
        <v>4.4897959183673466E-2</v>
      </c>
    </row>
    <row r="25" spans="1:64" ht="3" customHeight="1" x14ac:dyDescent="0.3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6"/>
      <c r="X25" s="6"/>
      <c r="Y25" s="6"/>
      <c r="Z25" s="6"/>
      <c r="AA25" s="7"/>
      <c r="AB25" s="6"/>
      <c r="AC25" s="6"/>
      <c r="AD25" s="7"/>
      <c r="AE25" s="6"/>
      <c r="AF25" s="6"/>
      <c r="AG25" s="7"/>
      <c r="AH25" s="6"/>
      <c r="AI25" s="6"/>
      <c r="AJ25" s="6"/>
      <c r="AK25" s="6"/>
      <c r="AL25" s="7"/>
      <c r="AM25" s="6"/>
      <c r="AN25" s="6"/>
      <c r="AO25" s="7"/>
      <c r="AP25" s="6"/>
      <c r="AQ25" s="6"/>
      <c r="AR25" s="7"/>
      <c r="AS25" s="6"/>
      <c r="AT25" s="6"/>
      <c r="AU25" s="7"/>
      <c r="AV25" s="6"/>
      <c r="AW25" s="6"/>
      <c r="AX25" s="6"/>
      <c r="AY25" s="7"/>
      <c r="AZ25" s="6"/>
      <c r="BA25" s="7"/>
      <c r="BB25" s="6"/>
      <c r="BC25" s="7"/>
      <c r="BD25" s="6"/>
      <c r="BE25" s="6"/>
      <c r="BF25" s="6"/>
      <c r="BG25" s="6"/>
    </row>
    <row r="26" spans="1:64" x14ac:dyDescent="0.35">
      <c r="A26" t="s">
        <v>34</v>
      </c>
      <c r="B26" s="10">
        <f t="shared" ref="B26:I26" si="1">SUM(B5:B24)</f>
        <v>18</v>
      </c>
      <c r="C26" s="10">
        <f t="shared" si="1"/>
        <v>17</v>
      </c>
      <c r="D26" s="10">
        <f t="shared" si="1"/>
        <v>4</v>
      </c>
      <c r="E26" s="10">
        <f t="shared" si="1"/>
        <v>14</v>
      </c>
      <c r="F26" s="10">
        <f t="shared" si="1"/>
        <v>10</v>
      </c>
      <c r="G26" s="10">
        <f t="shared" si="1"/>
        <v>0</v>
      </c>
      <c r="H26" s="10">
        <f t="shared" si="1"/>
        <v>2</v>
      </c>
      <c r="I26" s="10">
        <f t="shared" si="1"/>
        <v>3</v>
      </c>
      <c r="J26" s="10"/>
      <c r="K26" s="10">
        <f>SUM(K5:K24)</f>
        <v>8</v>
      </c>
      <c r="L26" s="10">
        <f>SUM(L5:L24)</f>
        <v>7</v>
      </c>
      <c r="M26" s="10">
        <f>SUM(M5:M24)</f>
        <v>3</v>
      </c>
      <c r="N26" s="10"/>
      <c r="O26" s="10">
        <f>SUM(O5:O24)</f>
        <v>19</v>
      </c>
      <c r="P26" s="10">
        <f>SUM(P5:P24)</f>
        <v>5</v>
      </c>
      <c r="Q26" s="10">
        <f>SUM(Q5:Q24)</f>
        <v>2</v>
      </c>
      <c r="R26" s="10"/>
      <c r="S26" s="10">
        <f>SUM(S5:S24)</f>
        <v>17</v>
      </c>
      <c r="T26" s="10">
        <f>SUM(T5:T24)</f>
        <v>1</v>
      </c>
      <c r="U26" s="10">
        <f>SUM(U5:U24)</f>
        <v>2</v>
      </c>
      <c r="V26" s="10"/>
      <c r="W26" s="10">
        <f>SUM(W5:W24)</f>
        <v>16</v>
      </c>
      <c r="X26" s="10">
        <f>SUM(X5:X24)</f>
        <v>1</v>
      </c>
      <c r="Y26" s="10">
        <f>SUM(Y5:Y24)</f>
        <v>1</v>
      </c>
      <c r="Z26" s="10">
        <f>SUM(Z5:Z24)</f>
        <v>2</v>
      </c>
      <c r="AA26" s="10"/>
      <c r="AB26" s="10">
        <f>SUM(AB5:AB24)</f>
        <v>14</v>
      </c>
      <c r="AC26" s="10">
        <f>SUM(AC5:AC24)</f>
        <v>4</v>
      </c>
      <c r="AD26" s="10"/>
      <c r="AE26" s="10">
        <f>SUM(AE5:AE24)</f>
        <v>3</v>
      </c>
      <c r="AF26" s="10">
        <f>SUM(AF5:AF24)</f>
        <v>1</v>
      </c>
      <c r="AG26" s="10"/>
      <c r="AH26" s="10">
        <f>SUM(AH5:AH24)</f>
        <v>15</v>
      </c>
      <c r="AI26" s="10">
        <f>SUM(AI5:AI24)</f>
        <v>1</v>
      </c>
      <c r="AJ26" s="10">
        <f>SUM(AJ5:AJ24)</f>
        <v>1</v>
      </c>
      <c r="AK26" s="10">
        <f>SUM(AK5:AK24)</f>
        <v>2</v>
      </c>
      <c r="AL26" s="10"/>
      <c r="AM26" s="10">
        <f>SUM(AM5:AM24)</f>
        <v>19</v>
      </c>
      <c r="AN26" s="10">
        <f>SUM(AN5:AN24)</f>
        <v>1</v>
      </c>
      <c r="AO26" s="10"/>
      <c r="AP26" s="10">
        <f>SUM(AP5:AP24)</f>
        <v>1</v>
      </c>
      <c r="AQ26" s="10">
        <f>SUM(AQ5:AQ24)</f>
        <v>2</v>
      </c>
      <c r="AR26" s="11"/>
      <c r="AS26" s="10">
        <f>SUM(AS5:AS24)</f>
        <v>3</v>
      </c>
      <c r="AT26" s="10">
        <f>SUM(AT5:AT24)</f>
        <v>1</v>
      </c>
      <c r="AU26" s="10"/>
      <c r="AV26" s="10">
        <f>SUM(AV5:AV24)</f>
        <v>1</v>
      </c>
      <c r="AW26" s="10">
        <f>SUM(AW5:AW24)</f>
        <v>2</v>
      </c>
      <c r="AX26" s="10">
        <f>SUM(AX5:AX24)</f>
        <v>5</v>
      </c>
      <c r="AY26" s="11"/>
      <c r="AZ26" s="10">
        <f>SUM(AZ5:AZ24)</f>
        <v>10</v>
      </c>
      <c r="BA26" s="11"/>
      <c r="BB26" s="10"/>
      <c r="BC26" s="11"/>
      <c r="BD26" s="10">
        <f>SUM(BD5:BD24)</f>
        <v>3</v>
      </c>
      <c r="BE26" s="10">
        <f>SUM(BE5:BE24)</f>
        <v>1</v>
      </c>
      <c r="BF26" s="10">
        <f>SUM(BF5:BF24)</f>
        <v>2</v>
      </c>
      <c r="BG26" s="10">
        <f>SUM(BG5:BG24)</f>
        <v>1</v>
      </c>
    </row>
    <row r="27" spans="1:64" ht="3" customHeight="1" x14ac:dyDescent="0.35"/>
    <row r="28" spans="1:64" x14ac:dyDescent="0.35">
      <c r="A28" t="s">
        <v>35</v>
      </c>
      <c r="B28" s="10">
        <f>SUM(B26:I26)</f>
        <v>68</v>
      </c>
      <c r="C28" s="10"/>
      <c r="D28" s="10"/>
      <c r="E28" s="10"/>
      <c r="F28" s="10"/>
      <c r="G28" s="10"/>
      <c r="H28" s="10"/>
      <c r="I28" s="10"/>
      <c r="J28" s="10"/>
      <c r="K28" s="10">
        <f>SUM(K26:M26)</f>
        <v>18</v>
      </c>
      <c r="L28" s="10"/>
      <c r="M28" s="10"/>
      <c r="N28" s="10"/>
      <c r="O28" s="10">
        <f>SUM(O26:Q26)</f>
        <v>26</v>
      </c>
      <c r="P28" s="10"/>
      <c r="Q28" s="10"/>
      <c r="R28" s="10"/>
      <c r="S28" s="10">
        <f>SUM(S26:U26)</f>
        <v>20</v>
      </c>
      <c r="T28" s="10"/>
      <c r="U28" s="10"/>
      <c r="V28" s="10"/>
      <c r="W28" s="10">
        <f>SUM(W26:Z26)</f>
        <v>20</v>
      </c>
      <c r="X28" s="10"/>
      <c r="Y28" s="10"/>
      <c r="Z28" s="10"/>
      <c r="AA28" s="10"/>
      <c r="AB28" s="10">
        <f>SUM(AB26:AC26)</f>
        <v>18</v>
      </c>
      <c r="AC28" s="10"/>
      <c r="AD28" s="10"/>
      <c r="AE28" s="10">
        <f>SUM(AE26:AF26)</f>
        <v>4</v>
      </c>
      <c r="AF28" s="10"/>
      <c r="AG28" s="10"/>
      <c r="AH28" s="10">
        <f>SUM(AH26:AK26)</f>
        <v>19</v>
      </c>
      <c r="AI28" s="10"/>
      <c r="AJ28" s="10"/>
      <c r="AK28" s="10"/>
      <c r="AL28" s="10"/>
      <c r="AM28" s="10">
        <f>SUM(AM26:AN26)</f>
        <v>20</v>
      </c>
      <c r="AN28" s="10"/>
      <c r="AO28" s="10"/>
      <c r="AP28" s="10">
        <f>SUM(AP26:AQ26)</f>
        <v>3</v>
      </c>
      <c r="AQ28" s="10"/>
      <c r="AR28" s="10"/>
      <c r="AS28" s="10">
        <f>SUM(AS26:AT26)</f>
        <v>4</v>
      </c>
      <c r="AT28" s="10"/>
      <c r="AU28" s="10"/>
      <c r="AV28" s="10">
        <f>SUM(AV26:AX26)</f>
        <v>8</v>
      </c>
      <c r="AW28" s="10"/>
      <c r="AX28" s="10"/>
      <c r="AY28" s="10"/>
      <c r="AZ28" s="10">
        <f>SUM(AZ26)</f>
        <v>10</v>
      </c>
      <c r="BA28" s="11"/>
      <c r="BB28" s="10">
        <f>SUM(BB5:BB24)</f>
        <v>0</v>
      </c>
      <c r="BC28" s="10"/>
      <c r="BD28" s="10">
        <f>SUM(BD26:BG26)</f>
        <v>7</v>
      </c>
      <c r="BE28" s="10"/>
      <c r="BF28" s="10"/>
      <c r="BG28" s="10"/>
      <c r="BH28" s="10"/>
      <c r="BI28" s="10">
        <f>SUM(BI5:BI24)</f>
        <v>0</v>
      </c>
      <c r="BJ28" s="10"/>
    </row>
    <row r="30" spans="1:64" x14ac:dyDescent="0.35">
      <c r="A30" t="s">
        <v>36</v>
      </c>
      <c r="B30" s="61">
        <f>SUM(B28:BG28)</f>
        <v>245</v>
      </c>
      <c r="C30" s="61"/>
      <c r="BK30">
        <f>SUM(BK5:BK24)</f>
        <v>245</v>
      </c>
    </row>
    <row r="33" spans="1:4" x14ac:dyDescent="0.35">
      <c r="A33" t="s">
        <v>58</v>
      </c>
      <c r="B33">
        <f>AVERAGE(BK5:BK25)</f>
        <v>12.25</v>
      </c>
      <c r="C33" s="63">
        <f>STDEV(BK5:BK24)</f>
        <v>4.8544607809399603</v>
      </c>
      <c r="D33" s="63"/>
    </row>
    <row r="34" spans="1:4" x14ac:dyDescent="0.35">
      <c r="B34" t="s">
        <v>36</v>
      </c>
      <c r="C34" t="s">
        <v>41</v>
      </c>
    </row>
    <row r="35" spans="1:4" x14ac:dyDescent="0.35">
      <c r="A35" t="s">
        <v>37</v>
      </c>
      <c r="B35">
        <f>B28</f>
        <v>68</v>
      </c>
      <c r="C35" s="60">
        <f>(B35/B30)</f>
        <v>0.27755102040816326</v>
      </c>
      <c r="D35" s="60"/>
    </row>
    <row r="36" spans="1:4" x14ac:dyDescent="0.35">
      <c r="A36" t="s">
        <v>38</v>
      </c>
      <c r="B36">
        <f>K28</f>
        <v>18</v>
      </c>
      <c r="C36" s="60">
        <f>(B36/B30)</f>
        <v>7.3469387755102047E-2</v>
      </c>
      <c r="D36" s="60"/>
    </row>
    <row r="37" spans="1:4" x14ac:dyDescent="0.35">
      <c r="A37" t="s">
        <v>6</v>
      </c>
      <c r="B37">
        <f>O28</f>
        <v>26</v>
      </c>
      <c r="C37" s="60">
        <f>(B37/B30)</f>
        <v>0.10612244897959183</v>
      </c>
      <c r="D37" s="60"/>
    </row>
    <row r="38" spans="1:4" x14ac:dyDescent="0.35">
      <c r="A38" t="s">
        <v>39</v>
      </c>
      <c r="B38">
        <f>S28</f>
        <v>20</v>
      </c>
      <c r="C38" s="60">
        <f>(B38/B30)</f>
        <v>8.1632653061224483E-2</v>
      </c>
      <c r="D38" s="60"/>
    </row>
    <row r="39" spans="1:4" x14ac:dyDescent="0.35">
      <c r="A39" t="s">
        <v>40</v>
      </c>
      <c r="B39">
        <f>W28</f>
        <v>20</v>
      </c>
      <c r="C39" s="60">
        <f>(B39/B30)</f>
        <v>8.1632653061224483E-2</v>
      </c>
      <c r="D39" s="60"/>
    </row>
    <row r="40" spans="1:4" x14ac:dyDescent="0.35">
      <c r="A40" t="s">
        <v>9</v>
      </c>
      <c r="B40">
        <f>AB28</f>
        <v>18</v>
      </c>
      <c r="C40" s="60">
        <f>(B40/B30)</f>
        <v>7.3469387755102047E-2</v>
      </c>
      <c r="D40" s="60"/>
    </row>
    <row r="41" spans="1:4" x14ac:dyDescent="0.35">
      <c r="A41" t="s">
        <v>10</v>
      </c>
      <c r="B41">
        <f>AE28</f>
        <v>4</v>
      </c>
      <c r="C41" s="60">
        <f>(B41/B30)</f>
        <v>1.6326530612244899E-2</v>
      </c>
      <c r="D41" s="60"/>
    </row>
    <row r="42" spans="1:4" x14ac:dyDescent="0.35">
      <c r="A42" t="s">
        <v>11</v>
      </c>
      <c r="B42">
        <f>AH28</f>
        <v>19</v>
      </c>
      <c r="C42" s="60">
        <f>(B42/B30)</f>
        <v>7.7551020408163265E-2</v>
      </c>
      <c r="D42" s="60"/>
    </row>
    <row r="43" spans="1:4" x14ac:dyDescent="0.35">
      <c r="A43" t="s">
        <v>12</v>
      </c>
      <c r="B43">
        <f>AM28</f>
        <v>20</v>
      </c>
      <c r="C43" s="60">
        <f>(B43/B30)</f>
        <v>8.1632653061224483E-2</v>
      </c>
      <c r="D43" s="60"/>
    </row>
    <row r="44" spans="1:4" x14ac:dyDescent="0.35">
      <c r="A44" t="s">
        <v>13</v>
      </c>
      <c r="B44">
        <f>AP28</f>
        <v>3</v>
      </c>
      <c r="C44" s="60">
        <f>(B44/B30)</f>
        <v>1.2244897959183673E-2</v>
      </c>
      <c r="D44" s="60"/>
    </row>
    <row r="45" spans="1:4" x14ac:dyDescent="0.35">
      <c r="A45" t="s">
        <v>28</v>
      </c>
      <c r="B45">
        <f>AS28</f>
        <v>4</v>
      </c>
      <c r="C45" s="60">
        <f>(B45/B30)</f>
        <v>1.6326530612244899E-2</v>
      </c>
      <c r="D45" s="60"/>
    </row>
    <row r="46" spans="1:4" x14ac:dyDescent="0.35">
      <c r="A46" t="s">
        <v>17</v>
      </c>
      <c r="B46">
        <f>AV28</f>
        <v>8</v>
      </c>
      <c r="C46" s="60">
        <f>(B46/B30)</f>
        <v>3.2653061224489799E-2</v>
      </c>
      <c r="D46" s="60"/>
    </row>
    <row r="47" spans="1:4" x14ac:dyDescent="0.35">
      <c r="A47" t="s">
        <v>14</v>
      </c>
      <c r="B47">
        <f>AZ28</f>
        <v>10</v>
      </c>
      <c r="C47" s="60">
        <f>(B47/B30)</f>
        <v>4.0816326530612242E-2</v>
      </c>
      <c r="D47" s="60"/>
    </row>
    <row r="48" spans="1:4" x14ac:dyDescent="0.35">
      <c r="A48" t="s">
        <v>44</v>
      </c>
      <c r="B48">
        <f>BB30</f>
        <v>0</v>
      </c>
      <c r="C48" s="2">
        <f>BB28/B30</f>
        <v>0</v>
      </c>
      <c r="D48" s="2"/>
    </row>
    <row r="49" spans="1:4" x14ac:dyDescent="0.35">
      <c r="A49" t="s">
        <v>15</v>
      </c>
      <c r="B49">
        <f>BD28</f>
        <v>7</v>
      </c>
      <c r="C49" s="60">
        <f>(B49/B30)</f>
        <v>2.8571428571428571E-2</v>
      </c>
      <c r="D49" s="60"/>
    </row>
    <row r="50" spans="1:4" x14ac:dyDescent="0.35">
      <c r="A50" t="s">
        <v>55</v>
      </c>
      <c r="B50">
        <f>BI30</f>
        <v>0</v>
      </c>
      <c r="C50" s="2">
        <f>BI30/B30</f>
        <v>0</v>
      </c>
      <c r="D50" s="2"/>
    </row>
    <row r="51" spans="1:4" x14ac:dyDescent="0.35">
      <c r="C51" s="2"/>
      <c r="D51" s="2"/>
    </row>
    <row r="52" spans="1:4" x14ac:dyDescent="0.35">
      <c r="A52" t="s">
        <v>42</v>
      </c>
    </row>
    <row r="53" spans="1:4" x14ac:dyDescent="0.35">
      <c r="A53" s="1" t="s">
        <v>45</v>
      </c>
      <c r="B53">
        <v>19</v>
      </c>
      <c r="C53" s="62">
        <f>B53/20</f>
        <v>0.95</v>
      </c>
      <c r="D53" s="62"/>
    </row>
    <row r="54" spans="1:4" x14ac:dyDescent="0.35">
      <c r="A54" s="1" t="s">
        <v>46</v>
      </c>
      <c r="B54">
        <v>19</v>
      </c>
      <c r="C54" s="62">
        <f t="shared" ref="C54:C62" si="2">B54/20</f>
        <v>0.95</v>
      </c>
      <c r="D54" s="62"/>
    </row>
    <row r="55" spans="1:4" x14ac:dyDescent="0.35">
      <c r="A55" s="1" t="s">
        <v>47</v>
      </c>
      <c r="B55">
        <v>18</v>
      </c>
      <c r="C55" s="62">
        <f t="shared" si="2"/>
        <v>0.9</v>
      </c>
      <c r="D55" s="62"/>
    </row>
    <row r="56" spans="1:4" x14ac:dyDescent="0.35">
      <c r="A56" s="1" t="s">
        <v>48</v>
      </c>
      <c r="B56">
        <v>17</v>
      </c>
      <c r="C56" s="62">
        <f t="shared" si="2"/>
        <v>0.85</v>
      </c>
      <c r="D56" s="62"/>
    </row>
    <row r="57" spans="1:4" ht="29" x14ac:dyDescent="0.35">
      <c r="A57" s="1" t="s">
        <v>49</v>
      </c>
      <c r="B57">
        <v>17</v>
      </c>
      <c r="C57" s="62">
        <f t="shared" si="2"/>
        <v>0.85</v>
      </c>
      <c r="D57" s="62"/>
    </row>
    <row r="58" spans="1:4" ht="29" x14ac:dyDescent="0.35">
      <c r="A58" s="1" t="s">
        <v>50</v>
      </c>
      <c r="B58">
        <v>16</v>
      </c>
      <c r="C58" s="62">
        <f t="shared" si="2"/>
        <v>0.8</v>
      </c>
      <c r="D58" s="62"/>
    </row>
    <row r="59" spans="1:4" x14ac:dyDescent="0.35">
      <c r="A59" s="1" t="s">
        <v>51</v>
      </c>
      <c r="B59">
        <v>15</v>
      </c>
      <c r="C59" s="62">
        <f t="shared" si="2"/>
        <v>0.75</v>
      </c>
      <c r="D59" s="62"/>
    </row>
    <row r="60" spans="1:4" x14ac:dyDescent="0.35">
      <c r="A60" s="1" t="s">
        <v>52</v>
      </c>
      <c r="B60">
        <v>14</v>
      </c>
      <c r="C60" s="62">
        <f t="shared" si="2"/>
        <v>0.7</v>
      </c>
      <c r="D60" s="62"/>
    </row>
    <row r="61" spans="1:4" x14ac:dyDescent="0.35">
      <c r="A61" s="1" t="s">
        <v>53</v>
      </c>
      <c r="B61">
        <v>14</v>
      </c>
      <c r="C61" s="62">
        <f t="shared" si="2"/>
        <v>0.7</v>
      </c>
      <c r="D61" s="62"/>
    </row>
    <row r="62" spans="1:4" x14ac:dyDescent="0.35">
      <c r="A62" s="1" t="s">
        <v>54</v>
      </c>
      <c r="B62">
        <v>10</v>
      </c>
      <c r="C62" s="62">
        <f t="shared" si="2"/>
        <v>0.5</v>
      </c>
      <c r="D62" s="62"/>
    </row>
    <row r="64" spans="1:4" x14ac:dyDescent="0.35">
      <c r="A64" t="s">
        <v>43</v>
      </c>
      <c r="B64">
        <f>COUNT(B4:BG4)</f>
        <v>43</v>
      </c>
      <c r="C64" s="62">
        <f>B64/93</f>
        <v>0.46236559139784944</v>
      </c>
      <c r="D64" s="62"/>
    </row>
  </sheetData>
  <mergeCells count="40">
    <mergeCell ref="C64:D64"/>
    <mergeCell ref="C33:D33"/>
    <mergeCell ref="C55:D55"/>
    <mergeCell ref="C56:D56"/>
    <mergeCell ref="C57:D57"/>
    <mergeCell ref="C58:D58"/>
    <mergeCell ref="C59:D59"/>
    <mergeCell ref="C60:D60"/>
    <mergeCell ref="C45:D45"/>
    <mergeCell ref="C46:D46"/>
    <mergeCell ref="C47:D47"/>
    <mergeCell ref="C49:D49"/>
    <mergeCell ref="C53:D53"/>
    <mergeCell ref="C54:D54"/>
    <mergeCell ref="C41:D41"/>
    <mergeCell ref="C42:D42"/>
    <mergeCell ref="C43:D43"/>
    <mergeCell ref="C61:D61"/>
    <mergeCell ref="C62:D62"/>
    <mergeCell ref="K3:M3"/>
    <mergeCell ref="B3:I3"/>
    <mergeCell ref="O3:Q3"/>
    <mergeCell ref="C39:D39"/>
    <mergeCell ref="C40:D40"/>
    <mergeCell ref="S3:U3"/>
    <mergeCell ref="W3:Z3"/>
    <mergeCell ref="AB3:AC3"/>
    <mergeCell ref="C44:D44"/>
    <mergeCell ref="BD3:BG3"/>
    <mergeCell ref="B30:C30"/>
    <mergeCell ref="C35:D35"/>
    <mergeCell ref="C36:D36"/>
    <mergeCell ref="C37:D37"/>
    <mergeCell ref="C38:D38"/>
    <mergeCell ref="AE3:AF3"/>
    <mergeCell ref="AH3:AK3"/>
    <mergeCell ref="AM3:AN3"/>
    <mergeCell ref="AP3:AQ3"/>
    <mergeCell ref="AS3:AT3"/>
    <mergeCell ref="AV3:AX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65"/>
  <sheetViews>
    <sheetView tabSelected="1" topLeftCell="A53" workbookViewId="0">
      <selection activeCell="G1" sqref="G1"/>
    </sheetView>
  </sheetViews>
  <sheetFormatPr defaultRowHeight="14.5" x14ac:dyDescent="0.35"/>
  <cols>
    <col min="1" max="1" width="16.08984375" customWidth="1"/>
    <col min="2" max="9" width="3.36328125" customWidth="1"/>
    <col min="10" max="10" width="0.1796875" customWidth="1"/>
    <col min="11" max="13" width="3.36328125" customWidth="1"/>
    <col min="14" max="14" width="0.1796875" customWidth="1"/>
    <col min="15" max="17" width="3.36328125" customWidth="1"/>
    <col min="18" max="18" width="0.1796875" customWidth="1"/>
    <col min="19" max="21" width="3.36328125" customWidth="1"/>
    <col min="22" max="22" width="0.1796875" customWidth="1"/>
    <col min="23" max="26" width="3.36328125" customWidth="1"/>
    <col min="27" max="27" width="0.1796875" customWidth="1"/>
    <col min="28" max="29" width="4.08984375" customWidth="1"/>
    <col min="30" max="30" width="0.1796875" customWidth="1"/>
    <col min="31" max="32" width="4.1796875" customWidth="1"/>
    <col min="33" max="33" width="0.1796875" customWidth="1"/>
    <col min="34" max="37" width="3.81640625" customWidth="1"/>
    <col min="38" max="38" width="0.1796875" customWidth="1"/>
    <col min="39" max="40" width="4.36328125" customWidth="1"/>
    <col min="41" max="41" width="0.1796875" customWidth="1"/>
    <col min="42" max="43" width="3.81640625" customWidth="1"/>
    <col min="44" max="44" width="0.1796875" customWidth="1"/>
    <col min="45" max="46" width="3.81640625" customWidth="1"/>
    <col min="47" max="47" width="0.1796875" customWidth="1"/>
    <col min="48" max="50" width="3.81640625" customWidth="1"/>
    <col min="51" max="51" width="0.1796875" customWidth="1"/>
    <col min="52" max="52" width="5.1796875" customWidth="1"/>
    <col min="53" max="53" width="0.1796875" style="2" customWidth="1"/>
    <col min="54" max="54" width="9.1796875" customWidth="1"/>
    <col min="55" max="55" width="0.1796875" customWidth="1"/>
    <col min="56" max="59" width="3.81640625" customWidth="1"/>
    <col min="60" max="60" width="0.1796875" customWidth="1"/>
    <col min="61" max="61" width="6.453125" customWidth="1"/>
    <col min="62" max="62" width="0.54296875" customWidth="1"/>
    <col min="63" max="63" width="6" customWidth="1"/>
    <col min="67" max="67" width="8.90625" customWidth="1"/>
  </cols>
  <sheetData>
    <row r="2" spans="1:64" ht="15" thickBot="1" x14ac:dyDescent="0.4">
      <c r="A2" s="35" t="s">
        <v>102</v>
      </c>
      <c r="B2" s="35" t="s">
        <v>111</v>
      </c>
    </row>
    <row r="3" spans="1:64" s="4" customFormat="1" ht="35.4" customHeight="1" thickTop="1" x14ac:dyDescent="0.25">
      <c r="A3" s="29"/>
      <c r="B3" s="64" t="s">
        <v>0</v>
      </c>
      <c r="C3" s="64"/>
      <c r="D3" s="64"/>
      <c r="E3" s="64"/>
      <c r="F3" s="64"/>
      <c r="G3" s="64"/>
      <c r="H3" s="64"/>
      <c r="I3" s="64"/>
      <c r="J3" s="30"/>
      <c r="K3" s="64" t="s">
        <v>1</v>
      </c>
      <c r="L3" s="64"/>
      <c r="M3" s="64"/>
      <c r="N3" s="30"/>
      <c r="O3" s="64" t="s">
        <v>6</v>
      </c>
      <c r="P3" s="64"/>
      <c r="Q3" s="64"/>
      <c r="R3" s="30"/>
      <c r="S3" s="64" t="s">
        <v>7</v>
      </c>
      <c r="T3" s="64"/>
      <c r="U3" s="64"/>
      <c r="V3" s="30"/>
      <c r="W3" s="64" t="s">
        <v>8</v>
      </c>
      <c r="X3" s="64"/>
      <c r="Y3" s="64"/>
      <c r="Z3" s="64"/>
      <c r="AA3" s="30"/>
      <c r="AB3" s="64" t="s">
        <v>9</v>
      </c>
      <c r="AC3" s="64"/>
      <c r="AD3" s="30"/>
      <c r="AE3" s="64" t="s">
        <v>10</v>
      </c>
      <c r="AF3" s="64"/>
      <c r="AG3" s="30"/>
      <c r="AH3" s="64" t="s">
        <v>11</v>
      </c>
      <c r="AI3" s="64"/>
      <c r="AJ3" s="64"/>
      <c r="AK3" s="64"/>
      <c r="AL3" s="30"/>
      <c r="AM3" s="64" t="s">
        <v>12</v>
      </c>
      <c r="AN3" s="64"/>
      <c r="AO3" s="30"/>
      <c r="AP3" s="64" t="s">
        <v>13</v>
      </c>
      <c r="AQ3" s="64"/>
      <c r="AR3" s="30"/>
      <c r="AS3" s="64" t="s">
        <v>28</v>
      </c>
      <c r="AT3" s="64"/>
      <c r="AU3" s="30"/>
      <c r="AV3" s="64" t="s">
        <v>17</v>
      </c>
      <c r="AW3" s="64"/>
      <c r="AX3" s="64"/>
      <c r="AY3" s="30"/>
      <c r="AZ3" s="30" t="s">
        <v>14</v>
      </c>
      <c r="BA3" s="31"/>
      <c r="BB3" s="30" t="s">
        <v>44</v>
      </c>
      <c r="BC3" s="30"/>
      <c r="BD3" s="64" t="s">
        <v>15</v>
      </c>
      <c r="BE3" s="64"/>
      <c r="BF3" s="64"/>
      <c r="BG3" s="64"/>
      <c r="BH3" s="32"/>
      <c r="BI3" s="33" t="s">
        <v>55</v>
      </c>
      <c r="BJ3" s="32"/>
      <c r="BK3" s="38" t="s">
        <v>56</v>
      </c>
      <c r="BL3" s="38" t="s">
        <v>57</v>
      </c>
    </row>
    <row r="4" spans="1:64" ht="15" thickBot="1" x14ac:dyDescent="0.4">
      <c r="A4" s="23"/>
      <c r="B4" s="24" t="s">
        <v>59</v>
      </c>
      <c r="C4" s="24" t="s">
        <v>60</v>
      </c>
      <c r="D4" s="24" t="s">
        <v>61</v>
      </c>
      <c r="E4" s="24" t="s">
        <v>62</v>
      </c>
      <c r="F4" s="24" t="s">
        <v>63</v>
      </c>
      <c r="G4" s="24" t="s">
        <v>64</v>
      </c>
      <c r="H4" s="24" t="s">
        <v>65</v>
      </c>
      <c r="I4" s="24" t="s">
        <v>66</v>
      </c>
      <c r="J4" s="25"/>
      <c r="K4" s="24" t="s">
        <v>67</v>
      </c>
      <c r="L4" s="24" t="s">
        <v>68</v>
      </c>
      <c r="M4" s="24" t="s">
        <v>69</v>
      </c>
      <c r="N4" s="25"/>
      <c r="O4" s="26" t="s">
        <v>72</v>
      </c>
      <c r="P4" s="26" t="s">
        <v>73</v>
      </c>
      <c r="Q4" s="26" t="s">
        <v>74</v>
      </c>
      <c r="R4" s="25"/>
      <c r="S4" s="24" t="s">
        <v>75</v>
      </c>
      <c r="T4" s="24" t="s">
        <v>76</v>
      </c>
      <c r="U4" s="24" t="s">
        <v>77</v>
      </c>
      <c r="V4" s="25"/>
      <c r="W4" s="24" t="s">
        <v>78</v>
      </c>
      <c r="X4" s="24" t="s">
        <v>79</v>
      </c>
      <c r="Y4" s="24" t="s">
        <v>80</v>
      </c>
      <c r="Z4" s="24" t="s">
        <v>81</v>
      </c>
      <c r="AA4" s="27"/>
      <c r="AB4" s="24" t="s">
        <v>82</v>
      </c>
      <c r="AC4" s="24" t="s">
        <v>83</v>
      </c>
      <c r="AD4" s="28"/>
      <c r="AE4" s="24" t="s">
        <v>84</v>
      </c>
      <c r="AF4" s="24" t="s">
        <v>85</v>
      </c>
      <c r="AG4" s="28"/>
      <c r="AH4" s="24" t="s">
        <v>86</v>
      </c>
      <c r="AI4" s="24" t="s">
        <v>87</v>
      </c>
      <c r="AJ4" s="24" t="s">
        <v>88</v>
      </c>
      <c r="AK4" s="24" t="s">
        <v>89</v>
      </c>
      <c r="AL4" s="28"/>
      <c r="AM4" s="24" t="s">
        <v>90</v>
      </c>
      <c r="AN4" s="24" t="s">
        <v>91</v>
      </c>
      <c r="AO4" s="27"/>
      <c r="AP4" s="24" t="s">
        <v>70</v>
      </c>
      <c r="AQ4" s="24" t="s">
        <v>71</v>
      </c>
      <c r="AR4" s="27"/>
      <c r="AS4" s="24" t="s">
        <v>92</v>
      </c>
      <c r="AT4" s="24" t="s">
        <v>93</v>
      </c>
      <c r="AU4" s="28"/>
      <c r="AV4" s="24" t="s">
        <v>94</v>
      </c>
      <c r="AW4" s="24" t="s">
        <v>95</v>
      </c>
      <c r="AX4" s="24" t="s">
        <v>96</v>
      </c>
      <c r="AY4" s="28"/>
      <c r="AZ4" s="24" t="s">
        <v>97</v>
      </c>
      <c r="BA4" s="28"/>
      <c r="BB4" s="24"/>
      <c r="BC4" s="28"/>
      <c r="BD4" s="24" t="s">
        <v>98</v>
      </c>
      <c r="BE4" s="24" t="s">
        <v>99</v>
      </c>
      <c r="BF4" s="24" t="s">
        <v>100</v>
      </c>
      <c r="BG4" s="24" t="s">
        <v>101</v>
      </c>
      <c r="BH4" s="24"/>
      <c r="BI4" s="24"/>
      <c r="BJ4" s="24"/>
      <c r="BK4" s="23"/>
      <c r="BL4" s="36"/>
    </row>
    <row r="5" spans="1:64" ht="15" thickTop="1" x14ac:dyDescent="0.35">
      <c r="A5" t="s">
        <v>2</v>
      </c>
      <c r="B5" s="15">
        <v>1</v>
      </c>
      <c r="C5" s="15">
        <v>1</v>
      </c>
      <c r="D5" s="16">
        <v>0</v>
      </c>
      <c r="E5" s="15">
        <v>1</v>
      </c>
      <c r="F5" s="16">
        <v>0</v>
      </c>
      <c r="G5" s="16">
        <v>0</v>
      </c>
      <c r="H5" s="16">
        <v>0</v>
      </c>
      <c r="I5" s="16">
        <v>0</v>
      </c>
      <c r="J5" s="17"/>
      <c r="K5" s="16">
        <v>0</v>
      </c>
      <c r="L5" s="16">
        <v>0</v>
      </c>
      <c r="M5" s="16">
        <v>0</v>
      </c>
      <c r="N5" s="17"/>
      <c r="O5" s="15">
        <v>1</v>
      </c>
      <c r="P5" s="16">
        <v>0</v>
      </c>
      <c r="Q5" s="15">
        <v>1</v>
      </c>
      <c r="R5" s="17"/>
      <c r="S5" s="15">
        <v>1</v>
      </c>
      <c r="T5" s="16">
        <v>0</v>
      </c>
      <c r="U5" s="16">
        <v>0</v>
      </c>
      <c r="V5" s="17"/>
      <c r="W5" s="16">
        <v>0</v>
      </c>
      <c r="X5" s="16">
        <v>0</v>
      </c>
      <c r="Y5" s="16">
        <v>0</v>
      </c>
      <c r="Z5" s="16">
        <v>0</v>
      </c>
      <c r="AA5" s="17"/>
      <c r="AB5" s="15">
        <v>1</v>
      </c>
      <c r="AC5" s="16">
        <v>0</v>
      </c>
      <c r="AD5" s="17"/>
      <c r="AE5" s="16">
        <v>0</v>
      </c>
      <c r="AF5" s="16">
        <v>0</v>
      </c>
      <c r="AG5" s="17"/>
      <c r="AH5" s="15">
        <v>1</v>
      </c>
      <c r="AI5" s="16">
        <v>0</v>
      </c>
      <c r="AJ5" s="16">
        <v>0</v>
      </c>
      <c r="AK5" s="16">
        <v>0</v>
      </c>
      <c r="AL5" s="17"/>
      <c r="AM5" s="15">
        <v>1</v>
      </c>
      <c r="AN5" s="16">
        <v>0</v>
      </c>
      <c r="AO5" s="17"/>
      <c r="AP5" s="16">
        <v>0</v>
      </c>
      <c r="AQ5" s="16">
        <v>0</v>
      </c>
      <c r="AR5" s="17"/>
      <c r="AS5" s="15">
        <v>1</v>
      </c>
      <c r="AT5" s="16">
        <v>0</v>
      </c>
      <c r="AU5" s="17"/>
      <c r="AV5" s="16">
        <v>0</v>
      </c>
      <c r="AW5" s="16">
        <v>0</v>
      </c>
      <c r="AX5" s="16">
        <v>0</v>
      </c>
      <c r="AY5" s="17"/>
      <c r="AZ5" s="16">
        <v>0</v>
      </c>
      <c r="BA5" s="17"/>
      <c r="BB5" s="16">
        <v>0</v>
      </c>
      <c r="BC5" s="17"/>
      <c r="BD5" s="16">
        <v>0</v>
      </c>
      <c r="BE5" s="16">
        <v>0</v>
      </c>
      <c r="BF5" s="16">
        <v>0</v>
      </c>
      <c r="BG5" s="16">
        <v>0</v>
      </c>
      <c r="BH5" s="18"/>
      <c r="BI5" s="16">
        <v>0</v>
      </c>
      <c r="BK5">
        <f t="shared" ref="BK5:BK24" si="0">SUM(B5:BG5)</f>
        <v>10</v>
      </c>
      <c r="BL5" s="37">
        <f t="shared" ref="BL5:BL25" si="1">BK5/245</f>
        <v>4.0816326530612242E-2</v>
      </c>
    </row>
    <row r="6" spans="1:64" x14ac:dyDescent="0.35">
      <c r="A6" t="s">
        <v>3</v>
      </c>
      <c r="B6" s="19">
        <v>1</v>
      </c>
      <c r="C6" s="19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19">
        <v>1</v>
      </c>
      <c r="J6" s="21"/>
      <c r="K6" s="20">
        <v>0</v>
      </c>
      <c r="L6" s="20">
        <v>0</v>
      </c>
      <c r="M6" s="20">
        <v>0</v>
      </c>
      <c r="N6" s="21"/>
      <c r="O6" s="19">
        <v>1</v>
      </c>
      <c r="P6" s="20">
        <v>0</v>
      </c>
      <c r="Q6" s="20">
        <v>0</v>
      </c>
      <c r="R6" s="21"/>
      <c r="S6" s="20">
        <v>0</v>
      </c>
      <c r="T6" s="20">
        <v>0</v>
      </c>
      <c r="U6" s="20">
        <v>0</v>
      </c>
      <c r="V6" s="21"/>
      <c r="W6" s="19">
        <v>1</v>
      </c>
      <c r="X6" s="20">
        <v>0</v>
      </c>
      <c r="Y6" s="20">
        <v>0</v>
      </c>
      <c r="Z6" s="20">
        <v>0</v>
      </c>
      <c r="AA6" s="21"/>
      <c r="AB6" s="20">
        <v>0</v>
      </c>
      <c r="AC6" s="20">
        <v>0</v>
      </c>
      <c r="AD6" s="21"/>
      <c r="AE6" s="20">
        <v>0</v>
      </c>
      <c r="AF6" s="20">
        <v>0</v>
      </c>
      <c r="AG6" s="21"/>
      <c r="AH6" s="20">
        <v>0</v>
      </c>
      <c r="AI6" s="20">
        <v>0</v>
      </c>
      <c r="AJ6" s="20">
        <v>0</v>
      </c>
      <c r="AK6" s="20">
        <v>0</v>
      </c>
      <c r="AL6" s="21"/>
      <c r="AM6" s="19">
        <v>1</v>
      </c>
      <c r="AN6" s="20">
        <v>0</v>
      </c>
      <c r="AO6" s="21"/>
      <c r="AP6" s="20">
        <v>0</v>
      </c>
      <c r="AQ6" s="20">
        <v>0</v>
      </c>
      <c r="AR6" s="21"/>
      <c r="AS6" s="20">
        <v>0</v>
      </c>
      <c r="AT6" s="20">
        <v>0</v>
      </c>
      <c r="AU6" s="21"/>
      <c r="AV6" s="20">
        <v>0</v>
      </c>
      <c r="AW6" s="20">
        <v>0</v>
      </c>
      <c r="AX6" s="20">
        <v>0</v>
      </c>
      <c r="AY6" s="21"/>
      <c r="AZ6" s="19">
        <v>1</v>
      </c>
      <c r="BA6" s="21"/>
      <c r="BB6" s="20">
        <v>0</v>
      </c>
      <c r="BC6" s="21"/>
      <c r="BD6" s="20">
        <v>0</v>
      </c>
      <c r="BE6" s="20">
        <v>0</v>
      </c>
      <c r="BF6" s="20">
        <v>0</v>
      </c>
      <c r="BG6" s="20">
        <v>0</v>
      </c>
      <c r="BH6" s="22"/>
      <c r="BI6" s="20">
        <v>0</v>
      </c>
      <c r="BK6">
        <f t="shared" si="0"/>
        <v>7</v>
      </c>
      <c r="BL6" s="37">
        <f t="shared" si="1"/>
        <v>2.8571428571428571E-2</v>
      </c>
    </row>
    <row r="7" spans="1:64" x14ac:dyDescent="0.35">
      <c r="A7" t="s">
        <v>16</v>
      </c>
      <c r="B7" s="19">
        <v>1</v>
      </c>
      <c r="C7" s="19">
        <v>1</v>
      </c>
      <c r="D7" s="20">
        <v>0</v>
      </c>
      <c r="E7" s="19">
        <v>1</v>
      </c>
      <c r="F7" s="19">
        <v>1</v>
      </c>
      <c r="G7" s="20">
        <v>0</v>
      </c>
      <c r="H7" s="20">
        <v>0</v>
      </c>
      <c r="I7" s="20">
        <v>0</v>
      </c>
      <c r="J7" s="21"/>
      <c r="K7" s="19">
        <v>1</v>
      </c>
      <c r="L7" s="20">
        <v>0</v>
      </c>
      <c r="M7" s="19">
        <v>1</v>
      </c>
      <c r="N7" s="21"/>
      <c r="O7" s="20">
        <v>0</v>
      </c>
      <c r="P7" s="20">
        <v>0</v>
      </c>
      <c r="Q7" s="20">
        <v>0</v>
      </c>
      <c r="R7" s="21"/>
      <c r="S7" s="19">
        <v>1</v>
      </c>
      <c r="T7" s="20">
        <v>0</v>
      </c>
      <c r="U7" s="20">
        <v>0</v>
      </c>
      <c r="V7" s="21"/>
      <c r="W7" s="20">
        <v>0</v>
      </c>
      <c r="X7" s="20">
        <v>0</v>
      </c>
      <c r="Y7" s="20">
        <v>0</v>
      </c>
      <c r="Z7" s="20">
        <v>0</v>
      </c>
      <c r="AA7" s="21"/>
      <c r="AB7" s="20">
        <v>0</v>
      </c>
      <c r="AC7" s="20">
        <v>0</v>
      </c>
      <c r="AD7" s="21"/>
      <c r="AE7" s="20">
        <v>0</v>
      </c>
      <c r="AF7" s="20">
        <v>0</v>
      </c>
      <c r="AG7" s="21"/>
      <c r="AH7" s="19">
        <v>1</v>
      </c>
      <c r="AI7" s="20">
        <v>0</v>
      </c>
      <c r="AJ7" s="20">
        <v>0</v>
      </c>
      <c r="AK7" s="20">
        <v>0</v>
      </c>
      <c r="AL7" s="21"/>
      <c r="AM7" s="19">
        <v>1</v>
      </c>
      <c r="AN7" s="20">
        <v>0</v>
      </c>
      <c r="AO7" s="21"/>
      <c r="AP7" s="20">
        <v>0</v>
      </c>
      <c r="AQ7" s="19">
        <v>1</v>
      </c>
      <c r="AR7" s="21"/>
      <c r="AS7" s="20">
        <v>0</v>
      </c>
      <c r="AT7" s="20">
        <v>0</v>
      </c>
      <c r="AU7" s="21"/>
      <c r="AV7" s="20">
        <v>0</v>
      </c>
      <c r="AW7" s="20">
        <v>0</v>
      </c>
      <c r="AX7" s="20">
        <v>0</v>
      </c>
      <c r="AY7" s="21"/>
      <c r="AZ7" s="20">
        <v>0</v>
      </c>
      <c r="BA7" s="21"/>
      <c r="BB7" s="20">
        <v>0</v>
      </c>
      <c r="BC7" s="21"/>
      <c r="BD7" s="20">
        <v>0</v>
      </c>
      <c r="BE7" s="20">
        <v>0</v>
      </c>
      <c r="BF7" s="20">
        <v>0</v>
      </c>
      <c r="BG7" s="20">
        <v>0</v>
      </c>
      <c r="BH7" s="22"/>
      <c r="BI7" s="20">
        <v>0</v>
      </c>
      <c r="BK7">
        <f t="shared" si="0"/>
        <v>10</v>
      </c>
      <c r="BL7" s="37">
        <f t="shared" si="1"/>
        <v>4.0816326530612242E-2</v>
      </c>
    </row>
    <row r="8" spans="1:64" x14ac:dyDescent="0.35">
      <c r="A8" t="s">
        <v>4</v>
      </c>
      <c r="B8" s="19">
        <v>1</v>
      </c>
      <c r="C8" s="19">
        <v>1</v>
      </c>
      <c r="D8" s="20">
        <v>0</v>
      </c>
      <c r="E8" s="20">
        <v>0</v>
      </c>
      <c r="F8" s="19">
        <v>1</v>
      </c>
      <c r="G8" s="20">
        <v>0</v>
      </c>
      <c r="H8" s="20">
        <v>0</v>
      </c>
      <c r="I8" s="19">
        <v>1</v>
      </c>
      <c r="J8" s="21"/>
      <c r="K8" s="20">
        <v>0</v>
      </c>
      <c r="L8" s="20">
        <v>0</v>
      </c>
      <c r="M8" s="20">
        <v>0</v>
      </c>
      <c r="N8" s="21"/>
      <c r="O8" s="19">
        <v>1</v>
      </c>
      <c r="P8" s="19">
        <v>1</v>
      </c>
      <c r="Q8" s="20">
        <v>0</v>
      </c>
      <c r="R8" s="21"/>
      <c r="S8" s="19">
        <v>1</v>
      </c>
      <c r="T8" s="20">
        <v>0</v>
      </c>
      <c r="U8" s="19">
        <v>1</v>
      </c>
      <c r="V8" s="21"/>
      <c r="W8" s="19">
        <v>1</v>
      </c>
      <c r="X8" s="20">
        <v>0</v>
      </c>
      <c r="Y8" s="20">
        <v>0</v>
      </c>
      <c r="Z8" s="20">
        <v>0</v>
      </c>
      <c r="AA8" s="21"/>
      <c r="AB8" s="20">
        <v>0</v>
      </c>
      <c r="AC8" s="20">
        <v>0</v>
      </c>
      <c r="AD8" s="21"/>
      <c r="AE8" s="20">
        <v>0</v>
      </c>
      <c r="AF8" s="20">
        <v>0</v>
      </c>
      <c r="AG8" s="21"/>
      <c r="AH8" s="19">
        <v>1</v>
      </c>
      <c r="AI8" s="20">
        <v>0</v>
      </c>
      <c r="AJ8" s="20">
        <v>0</v>
      </c>
      <c r="AK8" s="20">
        <v>0</v>
      </c>
      <c r="AL8" s="21"/>
      <c r="AM8" s="19">
        <v>1</v>
      </c>
      <c r="AN8" s="20">
        <v>0</v>
      </c>
      <c r="AO8" s="21"/>
      <c r="AP8" s="20">
        <v>0</v>
      </c>
      <c r="AQ8" s="20">
        <v>0</v>
      </c>
      <c r="AR8" s="21"/>
      <c r="AS8" s="20">
        <v>0</v>
      </c>
      <c r="AT8" s="20">
        <v>0</v>
      </c>
      <c r="AU8" s="21"/>
      <c r="AV8" s="20">
        <v>0</v>
      </c>
      <c r="AW8" s="20">
        <v>0</v>
      </c>
      <c r="AX8" s="20">
        <v>0</v>
      </c>
      <c r="AY8" s="21"/>
      <c r="AZ8" s="19">
        <v>1</v>
      </c>
      <c r="BA8" s="21"/>
      <c r="BB8" s="20">
        <v>0</v>
      </c>
      <c r="BC8" s="21"/>
      <c r="BD8" s="20">
        <v>0</v>
      </c>
      <c r="BE8" s="20">
        <v>0</v>
      </c>
      <c r="BF8" s="20">
        <v>0</v>
      </c>
      <c r="BG8" s="20">
        <v>0</v>
      </c>
      <c r="BH8" s="22"/>
      <c r="BI8" s="20">
        <v>0</v>
      </c>
      <c r="BK8">
        <f t="shared" si="0"/>
        <v>12</v>
      </c>
      <c r="BL8" s="37">
        <f t="shared" si="1"/>
        <v>4.8979591836734691E-2</v>
      </c>
    </row>
    <row r="9" spans="1:64" x14ac:dyDescent="0.35">
      <c r="A9" t="s">
        <v>5</v>
      </c>
      <c r="B9" s="19">
        <v>1</v>
      </c>
      <c r="C9" s="19">
        <v>1</v>
      </c>
      <c r="D9" s="20">
        <v>0</v>
      </c>
      <c r="E9" s="19">
        <v>1</v>
      </c>
      <c r="F9" s="20">
        <v>0</v>
      </c>
      <c r="G9" s="20">
        <v>0</v>
      </c>
      <c r="H9" s="20">
        <v>0</v>
      </c>
      <c r="I9" s="20">
        <v>0</v>
      </c>
      <c r="J9" s="21"/>
      <c r="K9" s="19">
        <v>1</v>
      </c>
      <c r="L9" s="19">
        <v>1</v>
      </c>
      <c r="M9" s="19">
        <v>1</v>
      </c>
      <c r="N9" s="21"/>
      <c r="O9" s="19">
        <v>1</v>
      </c>
      <c r="P9" s="20">
        <v>0</v>
      </c>
      <c r="Q9" s="20">
        <v>0</v>
      </c>
      <c r="R9" s="21"/>
      <c r="S9" s="19">
        <v>1</v>
      </c>
      <c r="T9" s="20">
        <v>0</v>
      </c>
      <c r="U9" s="19">
        <v>1</v>
      </c>
      <c r="V9" s="21"/>
      <c r="W9" s="19">
        <v>1</v>
      </c>
      <c r="X9" s="20">
        <v>0</v>
      </c>
      <c r="Y9" s="20">
        <v>0</v>
      </c>
      <c r="Z9" s="20">
        <v>0</v>
      </c>
      <c r="AA9" s="21"/>
      <c r="AB9" s="19">
        <v>1</v>
      </c>
      <c r="AC9" s="20">
        <v>0</v>
      </c>
      <c r="AD9" s="21"/>
      <c r="AE9" s="20">
        <v>0</v>
      </c>
      <c r="AF9" s="20">
        <v>0</v>
      </c>
      <c r="AG9" s="21"/>
      <c r="AH9" s="19">
        <v>1</v>
      </c>
      <c r="AI9" s="20">
        <v>0</v>
      </c>
      <c r="AJ9" s="20">
        <v>0</v>
      </c>
      <c r="AK9" s="20">
        <v>0</v>
      </c>
      <c r="AL9" s="21"/>
      <c r="AM9" s="20">
        <v>0</v>
      </c>
      <c r="AN9" s="20">
        <v>0</v>
      </c>
      <c r="AO9" s="21"/>
      <c r="AP9" s="20">
        <v>0</v>
      </c>
      <c r="AQ9" s="20">
        <v>0</v>
      </c>
      <c r="AR9" s="21"/>
      <c r="AS9" s="20">
        <v>0</v>
      </c>
      <c r="AT9" s="20">
        <v>0</v>
      </c>
      <c r="AU9" s="21"/>
      <c r="AV9" s="20">
        <v>0</v>
      </c>
      <c r="AW9" s="20">
        <v>0</v>
      </c>
      <c r="AX9" s="19">
        <v>1</v>
      </c>
      <c r="AY9" s="21"/>
      <c r="AZ9" s="19">
        <v>1</v>
      </c>
      <c r="BA9" s="21"/>
      <c r="BB9" s="20">
        <v>0</v>
      </c>
      <c r="BC9" s="21"/>
      <c r="BD9" s="20">
        <v>0</v>
      </c>
      <c r="BE9" s="20">
        <v>0</v>
      </c>
      <c r="BF9" s="20">
        <v>0</v>
      </c>
      <c r="BG9" s="20">
        <v>0</v>
      </c>
      <c r="BH9" s="22"/>
      <c r="BI9" s="20">
        <v>0</v>
      </c>
      <c r="BK9">
        <f t="shared" si="0"/>
        <v>14</v>
      </c>
      <c r="BL9" s="37">
        <f t="shared" si="1"/>
        <v>5.7142857142857141E-2</v>
      </c>
    </row>
    <row r="10" spans="1:64" x14ac:dyDescent="0.35">
      <c r="A10" t="s">
        <v>18</v>
      </c>
      <c r="B10" s="19">
        <v>1</v>
      </c>
      <c r="C10" s="19">
        <v>1</v>
      </c>
      <c r="D10" s="20">
        <v>0</v>
      </c>
      <c r="E10" s="19">
        <v>1</v>
      </c>
      <c r="F10" s="19">
        <v>1</v>
      </c>
      <c r="G10" s="20">
        <v>0</v>
      </c>
      <c r="H10" s="20">
        <v>0</v>
      </c>
      <c r="I10" s="20">
        <v>0</v>
      </c>
      <c r="J10" s="21"/>
      <c r="K10" s="20">
        <v>0</v>
      </c>
      <c r="L10" s="20">
        <v>0</v>
      </c>
      <c r="M10" s="20">
        <v>0</v>
      </c>
      <c r="N10" s="21"/>
      <c r="O10" s="19">
        <v>1</v>
      </c>
      <c r="P10" s="20">
        <v>0</v>
      </c>
      <c r="Q10" s="20">
        <v>0</v>
      </c>
      <c r="R10" s="21"/>
      <c r="S10" s="19">
        <v>1</v>
      </c>
      <c r="T10" s="20">
        <v>0</v>
      </c>
      <c r="U10" s="20">
        <v>0</v>
      </c>
      <c r="V10" s="21"/>
      <c r="W10" s="19">
        <v>1</v>
      </c>
      <c r="X10" s="19">
        <v>1</v>
      </c>
      <c r="Y10" s="20">
        <v>0</v>
      </c>
      <c r="Z10" s="20">
        <v>0</v>
      </c>
      <c r="AA10" s="21"/>
      <c r="AB10" s="19">
        <v>1</v>
      </c>
      <c r="AC10" s="20">
        <v>0</v>
      </c>
      <c r="AD10" s="21"/>
      <c r="AE10" s="20">
        <v>0</v>
      </c>
      <c r="AF10" s="20">
        <v>0</v>
      </c>
      <c r="AG10" s="21"/>
      <c r="AH10" s="19">
        <v>1</v>
      </c>
      <c r="AI10" s="20">
        <v>0</v>
      </c>
      <c r="AJ10" s="20">
        <v>0</v>
      </c>
      <c r="AK10" s="20">
        <v>0</v>
      </c>
      <c r="AL10" s="21"/>
      <c r="AM10" s="19">
        <v>1</v>
      </c>
      <c r="AN10" s="20">
        <v>0</v>
      </c>
      <c r="AO10" s="21"/>
      <c r="AP10" s="20">
        <v>0</v>
      </c>
      <c r="AQ10" s="20">
        <v>0</v>
      </c>
      <c r="AR10" s="21"/>
      <c r="AS10" s="20">
        <v>0</v>
      </c>
      <c r="AT10" s="20">
        <v>0</v>
      </c>
      <c r="AU10" s="21"/>
      <c r="AV10" s="20">
        <v>0</v>
      </c>
      <c r="AW10" s="20">
        <v>0</v>
      </c>
      <c r="AX10" s="19">
        <v>1</v>
      </c>
      <c r="AY10" s="21"/>
      <c r="AZ10" s="19">
        <v>1</v>
      </c>
      <c r="BA10" s="21"/>
      <c r="BB10" s="20">
        <v>0</v>
      </c>
      <c r="BC10" s="21"/>
      <c r="BD10" s="20">
        <v>0</v>
      </c>
      <c r="BE10" s="19">
        <v>1</v>
      </c>
      <c r="BF10" s="20">
        <v>0</v>
      </c>
      <c r="BG10" s="20">
        <v>0</v>
      </c>
      <c r="BH10" s="22"/>
      <c r="BI10" s="20">
        <v>0</v>
      </c>
      <c r="BK10">
        <f t="shared" si="0"/>
        <v>14</v>
      </c>
      <c r="BL10" s="37">
        <f t="shared" si="1"/>
        <v>5.7142857142857141E-2</v>
      </c>
    </row>
    <row r="11" spans="1:64" x14ac:dyDescent="0.35">
      <c r="A11" t="s">
        <v>19</v>
      </c>
      <c r="B11" s="19">
        <v>1</v>
      </c>
      <c r="C11" s="19">
        <v>1</v>
      </c>
      <c r="D11" s="20">
        <v>0</v>
      </c>
      <c r="E11" s="20">
        <v>0</v>
      </c>
      <c r="F11" s="19">
        <v>1</v>
      </c>
      <c r="G11" s="20">
        <v>0</v>
      </c>
      <c r="H11" s="20">
        <v>0</v>
      </c>
      <c r="I11" s="20">
        <v>0</v>
      </c>
      <c r="J11" s="21"/>
      <c r="K11" s="20">
        <v>0</v>
      </c>
      <c r="L11" s="20">
        <v>0</v>
      </c>
      <c r="M11" s="20">
        <v>0</v>
      </c>
      <c r="N11" s="21"/>
      <c r="O11" s="19">
        <v>1</v>
      </c>
      <c r="P11" s="20">
        <v>0</v>
      </c>
      <c r="Q11" s="20">
        <v>0</v>
      </c>
      <c r="R11" s="21"/>
      <c r="S11" s="19">
        <v>1</v>
      </c>
      <c r="T11" s="20">
        <v>0</v>
      </c>
      <c r="U11" s="20">
        <v>0</v>
      </c>
      <c r="V11" s="21"/>
      <c r="W11" s="19">
        <v>1</v>
      </c>
      <c r="X11" s="20">
        <v>0</v>
      </c>
      <c r="Y11" s="20">
        <v>0</v>
      </c>
      <c r="Z11" s="20">
        <v>0</v>
      </c>
      <c r="AA11" s="21"/>
      <c r="AB11" s="19">
        <v>1</v>
      </c>
      <c r="AC11" s="20">
        <v>0</v>
      </c>
      <c r="AD11" s="21"/>
      <c r="AE11" s="20">
        <v>0</v>
      </c>
      <c r="AF11" s="20">
        <v>0</v>
      </c>
      <c r="AG11" s="21"/>
      <c r="AH11" s="19">
        <v>1</v>
      </c>
      <c r="AI11" s="20">
        <v>0</v>
      </c>
      <c r="AJ11" s="20">
        <v>0</v>
      </c>
      <c r="AK11" s="20">
        <v>0</v>
      </c>
      <c r="AL11" s="21"/>
      <c r="AM11" s="19">
        <v>1</v>
      </c>
      <c r="AN11" s="20">
        <v>0</v>
      </c>
      <c r="AO11" s="21"/>
      <c r="AP11" s="20">
        <v>0</v>
      </c>
      <c r="AQ11" s="20">
        <v>0</v>
      </c>
      <c r="AR11" s="21"/>
      <c r="AS11" s="20">
        <v>0</v>
      </c>
      <c r="AT11" s="20">
        <v>0</v>
      </c>
      <c r="AU11" s="21"/>
      <c r="AV11" s="20">
        <v>0</v>
      </c>
      <c r="AW11" s="20">
        <v>0</v>
      </c>
      <c r="AX11" s="20">
        <v>0</v>
      </c>
      <c r="AY11" s="21"/>
      <c r="AZ11" s="20">
        <v>0</v>
      </c>
      <c r="BA11" s="21"/>
      <c r="BB11" s="20">
        <v>0</v>
      </c>
      <c r="BC11" s="21"/>
      <c r="BD11" s="20">
        <v>0</v>
      </c>
      <c r="BE11" s="20">
        <v>0</v>
      </c>
      <c r="BF11" s="20">
        <v>0</v>
      </c>
      <c r="BG11" s="20">
        <v>0</v>
      </c>
      <c r="BH11" s="22"/>
      <c r="BI11" s="20">
        <v>0</v>
      </c>
      <c r="BK11">
        <f t="shared" si="0"/>
        <v>9</v>
      </c>
      <c r="BL11" s="37">
        <f t="shared" si="1"/>
        <v>3.6734693877551024E-2</v>
      </c>
    </row>
    <row r="12" spans="1:64" x14ac:dyDescent="0.35">
      <c r="A12" t="s">
        <v>20</v>
      </c>
      <c r="B12" s="19">
        <v>1</v>
      </c>
      <c r="C12" s="19">
        <v>1</v>
      </c>
      <c r="D12" s="20">
        <v>0</v>
      </c>
      <c r="E12" s="19">
        <v>1</v>
      </c>
      <c r="F12" s="20">
        <v>0</v>
      </c>
      <c r="G12" s="20">
        <v>0</v>
      </c>
      <c r="H12" s="20">
        <v>0</v>
      </c>
      <c r="I12" s="20">
        <v>0</v>
      </c>
      <c r="J12" s="21"/>
      <c r="K12" s="19">
        <v>1</v>
      </c>
      <c r="L12" s="20">
        <v>0</v>
      </c>
      <c r="M12" s="20">
        <v>0</v>
      </c>
      <c r="N12" s="21"/>
      <c r="O12" s="19">
        <v>1</v>
      </c>
      <c r="P12" s="19">
        <v>1</v>
      </c>
      <c r="Q12" s="20">
        <v>0</v>
      </c>
      <c r="R12" s="21"/>
      <c r="S12" s="19">
        <v>1</v>
      </c>
      <c r="T12" s="20">
        <v>0</v>
      </c>
      <c r="U12" s="20">
        <v>0</v>
      </c>
      <c r="V12" s="21"/>
      <c r="W12" s="19">
        <v>1</v>
      </c>
      <c r="X12" s="20">
        <v>0</v>
      </c>
      <c r="Y12" s="20">
        <v>0</v>
      </c>
      <c r="Z12" s="20">
        <v>0</v>
      </c>
      <c r="AA12" s="21"/>
      <c r="AB12" s="19">
        <v>1</v>
      </c>
      <c r="AC12" s="20">
        <v>0</v>
      </c>
      <c r="AD12" s="21"/>
      <c r="AE12" s="20">
        <v>0</v>
      </c>
      <c r="AF12" s="20">
        <v>0</v>
      </c>
      <c r="AG12" s="21"/>
      <c r="AH12" s="19">
        <v>1</v>
      </c>
      <c r="AI12" s="20">
        <v>0</v>
      </c>
      <c r="AJ12" s="20">
        <v>0</v>
      </c>
      <c r="AK12" s="20">
        <v>0</v>
      </c>
      <c r="AL12" s="21"/>
      <c r="AM12" s="19">
        <v>1</v>
      </c>
      <c r="AN12" s="20">
        <v>0</v>
      </c>
      <c r="AO12" s="21"/>
      <c r="AP12" s="20">
        <v>0</v>
      </c>
      <c r="AQ12" s="20">
        <v>0</v>
      </c>
      <c r="AR12" s="21"/>
      <c r="AS12" s="19">
        <v>1</v>
      </c>
      <c r="AT12" s="20">
        <v>0</v>
      </c>
      <c r="AU12" s="21"/>
      <c r="AV12" s="20">
        <v>0</v>
      </c>
      <c r="AW12" s="20">
        <v>0</v>
      </c>
      <c r="AX12" s="20">
        <v>0</v>
      </c>
      <c r="AY12" s="21"/>
      <c r="AZ12" s="19">
        <v>1</v>
      </c>
      <c r="BA12" s="21"/>
      <c r="BB12" s="20">
        <v>0</v>
      </c>
      <c r="BC12" s="21"/>
      <c r="BD12" s="20">
        <v>0</v>
      </c>
      <c r="BE12" s="20">
        <v>0</v>
      </c>
      <c r="BF12" s="20">
        <v>0</v>
      </c>
      <c r="BG12" s="20">
        <v>0</v>
      </c>
      <c r="BH12" s="22"/>
      <c r="BI12" s="20">
        <v>0</v>
      </c>
      <c r="BK12">
        <f t="shared" si="0"/>
        <v>13</v>
      </c>
      <c r="BL12" s="37">
        <f t="shared" si="1"/>
        <v>5.3061224489795916E-2</v>
      </c>
    </row>
    <row r="13" spans="1:64" x14ac:dyDescent="0.35">
      <c r="A13" t="s">
        <v>21</v>
      </c>
      <c r="B13" s="19">
        <v>1</v>
      </c>
      <c r="C13" s="20">
        <v>0</v>
      </c>
      <c r="D13" s="19">
        <v>1</v>
      </c>
      <c r="E13" s="19">
        <v>1</v>
      </c>
      <c r="F13" s="20">
        <v>0</v>
      </c>
      <c r="G13" s="20">
        <v>0</v>
      </c>
      <c r="H13" s="20">
        <v>0</v>
      </c>
      <c r="I13" s="20">
        <v>0</v>
      </c>
      <c r="J13" s="21"/>
      <c r="K13" s="19">
        <v>1</v>
      </c>
      <c r="L13" s="19">
        <v>1</v>
      </c>
      <c r="M13" s="20">
        <v>0</v>
      </c>
      <c r="N13" s="21"/>
      <c r="O13" s="19">
        <v>1</v>
      </c>
      <c r="P13" s="20">
        <v>0</v>
      </c>
      <c r="Q13" s="20">
        <v>0</v>
      </c>
      <c r="R13" s="21"/>
      <c r="S13" s="19">
        <v>1</v>
      </c>
      <c r="T13" s="20">
        <v>0</v>
      </c>
      <c r="U13" s="20">
        <v>0</v>
      </c>
      <c r="V13" s="21"/>
      <c r="W13" s="19">
        <v>1</v>
      </c>
      <c r="X13" s="20">
        <v>0</v>
      </c>
      <c r="Y13" s="20">
        <v>0</v>
      </c>
      <c r="Z13" s="20">
        <v>0</v>
      </c>
      <c r="AA13" s="21"/>
      <c r="AB13" s="19">
        <v>1</v>
      </c>
      <c r="AC13" s="19">
        <v>1</v>
      </c>
      <c r="AD13" s="21"/>
      <c r="AE13" s="20">
        <v>0</v>
      </c>
      <c r="AF13" s="20">
        <v>0</v>
      </c>
      <c r="AG13" s="21"/>
      <c r="AH13" s="19">
        <v>1</v>
      </c>
      <c r="AI13" s="20">
        <v>0</v>
      </c>
      <c r="AJ13" s="20">
        <v>0</v>
      </c>
      <c r="AK13" s="20">
        <v>0</v>
      </c>
      <c r="AL13" s="21"/>
      <c r="AM13" s="19">
        <v>1</v>
      </c>
      <c r="AN13" s="20">
        <v>0</v>
      </c>
      <c r="AO13" s="21"/>
      <c r="AP13" s="20">
        <v>0</v>
      </c>
      <c r="AQ13" s="20">
        <v>0</v>
      </c>
      <c r="AR13" s="21"/>
      <c r="AS13" s="20">
        <v>0</v>
      </c>
      <c r="AT13" s="20">
        <v>0</v>
      </c>
      <c r="AU13" s="21"/>
      <c r="AV13" s="20">
        <v>0</v>
      </c>
      <c r="AW13" s="20">
        <v>0</v>
      </c>
      <c r="AX13" s="20">
        <v>0</v>
      </c>
      <c r="AY13" s="21"/>
      <c r="AZ13" s="19">
        <v>1</v>
      </c>
      <c r="BA13" s="21"/>
      <c r="BB13" s="20">
        <v>0</v>
      </c>
      <c r="BC13" s="21"/>
      <c r="BD13" s="20">
        <v>0</v>
      </c>
      <c r="BE13" s="20">
        <v>0</v>
      </c>
      <c r="BF13" s="20">
        <v>0</v>
      </c>
      <c r="BG13" s="20">
        <v>0</v>
      </c>
      <c r="BH13" s="22"/>
      <c r="BI13" s="20">
        <v>0</v>
      </c>
      <c r="BK13">
        <f t="shared" si="0"/>
        <v>13</v>
      </c>
      <c r="BL13" s="37">
        <f t="shared" si="1"/>
        <v>5.3061224489795916E-2</v>
      </c>
    </row>
    <row r="14" spans="1:64" x14ac:dyDescent="0.35">
      <c r="A14" t="s">
        <v>22</v>
      </c>
      <c r="B14" s="19">
        <v>1</v>
      </c>
      <c r="C14" s="19">
        <v>1</v>
      </c>
      <c r="D14" s="19">
        <v>1</v>
      </c>
      <c r="E14" s="19">
        <v>1</v>
      </c>
      <c r="F14" s="19">
        <v>1</v>
      </c>
      <c r="G14" s="20">
        <v>0</v>
      </c>
      <c r="H14" s="19">
        <v>1</v>
      </c>
      <c r="I14" s="20">
        <v>0</v>
      </c>
      <c r="J14" s="21"/>
      <c r="K14" s="19">
        <v>1</v>
      </c>
      <c r="L14" s="19">
        <v>1</v>
      </c>
      <c r="M14" s="20">
        <v>0</v>
      </c>
      <c r="N14" s="21"/>
      <c r="O14" s="19">
        <v>1</v>
      </c>
      <c r="P14" s="20">
        <v>0</v>
      </c>
      <c r="Q14" s="20">
        <v>0</v>
      </c>
      <c r="R14" s="21"/>
      <c r="S14" s="19">
        <v>1</v>
      </c>
      <c r="T14" s="20">
        <v>0</v>
      </c>
      <c r="U14" s="20">
        <v>0</v>
      </c>
      <c r="V14" s="21"/>
      <c r="W14" s="19">
        <v>1</v>
      </c>
      <c r="X14" s="20">
        <v>0</v>
      </c>
      <c r="Y14" s="20">
        <v>0</v>
      </c>
      <c r="Z14" s="20">
        <v>0</v>
      </c>
      <c r="AA14" s="21"/>
      <c r="AB14" s="20">
        <v>0</v>
      </c>
      <c r="AC14" s="19">
        <v>1</v>
      </c>
      <c r="AD14" s="21"/>
      <c r="AE14" s="19">
        <v>1</v>
      </c>
      <c r="AF14" s="20">
        <v>0</v>
      </c>
      <c r="AG14" s="21"/>
      <c r="AH14" s="20">
        <v>0</v>
      </c>
      <c r="AI14" s="20">
        <v>0</v>
      </c>
      <c r="AJ14" s="20">
        <v>0</v>
      </c>
      <c r="AK14" s="19">
        <v>1</v>
      </c>
      <c r="AL14" s="21"/>
      <c r="AM14" s="19">
        <v>1</v>
      </c>
      <c r="AN14" s="20">
        <v>0</v>
      </c>
      <c r="AO14" s="21"/>
      <c r="AP14" s="19">
        <v>1</v>
      </c>
      <c r="AQ14" s="20">
        <v>0</v>
      </c>
      <c r="AR14" s="21"/>
      <c r="AS14" s="20">
        <v>0</v>
      </c>
      <c r="AT14" s="20">
        <v>0</v>
      </c>
      <c r="AU14" s="21"/>
      <c r="AV14" s="20">
        <v>0</v>
      </c>
      <c r="AW14" s="19">
        <v>1</v>
      </c>
      <c r="AX14" s="20">
        <v>0</v>
      </c>
      <c r="AY14" s="21"/>
      <c r="AZ14" s="20">
        <v>0</v>
      </c>
      <c r="BA14" s="21"/>
      <c r="BB14" s="20">
        <v>0</v>
      </c>
      <c r="BC14" s="21"/>
      <c r="BD14" s="20">
        <v>0</v>
      </c>
      <c r="BE14" s="20">
        <v>0</v>
      </c>
      <c r="BF14" s="19">
        <v>1</v>
      </c>
      <c r="BG14" s="20">
        <v>0</v>
      </c>
      <c r="BH14" s="22"/>
      <c r="BI14" s="20">
        <v>0</v>
      </c>
      <c r="BK14">
        <f t="shared" si="0"/>
        <v>18</v>
      </c>
      <c r="BL14" s="37">
        <f t="shared" si="1"/>
        <v>7.3469387755102047E-2</v>
      </c>
    </row>
    <row r="15" spans="1:64" x14ac:dyDescent="0.35">
      <c r="A15" t="s">
        <v>23</v>
      </c>
      <c r="B15" s="19">
        <v>1</v>
      </c>
      <c r="C15" s="19">
        <v>1</v>
      </c>
      <c r="D15" s="20">
        <v>0</v>
      </c>
      <c r="E15" s="19">
        <v>1</v>
      </c>
      <c r="F15" s="20">
        <v>0</v>
      </c>
      <c r="G15" s="20">
        <v>0</v>
      </c>
      <c r="H15" s="20">
        <v>0</v>
      </c>
      <c r="I15" s="20">
        <v>0</v>
      </c>
      <c r="J15" s="21"/>
      <c r="K15" s="20">
        <v>0</v>
      </c>
      <c r="L15" s="20">
        <v>0</v>
      </c>
      <c r="M15" s="20">
        <v>0</v>
      </c>
      <c r="N15" s="21"/>
      <c r="O15" s="19">
        <v>1</v>
      </c>
      <c r="P15" s="19">
        <v>1</v>
      </c>
      <c r="Q15" s="20">
        <v>0</v>
      </c>
      <c r="R15" s="21"/>
      <c r="S15" s="19">
        <v>1</v>
      </c>
      <c r="T15" s="20">
        <v>0</v>
      </c>
      <c r="U15" s="20">
        <v>0</v>
      </c>
      <c r="V15" s="21"/>
      <c r="W15" s="20">
        <v>0</v>
      </c>
      <c r="X15" s="20">
        <v>0</v>
      </c>
      <c r="Y15" s="20">
        <v>0</v>
      </c>
      <c r="Z15" s="19">
        <v>1</v>
      </c>
      <c r="AA15" s="21"/>
      <c r="AB15" s="19">
        <v>1</v>
      </c>
      <c r="AC15" s="20">
        <v>0</v>
      </c>
      <c r="AD15" s="21"/>
      <c r="AE15" s="20">
        <v>0</v>
      </c>
      <c r="AF15" s="20">
        <v>0</v>
      </c>
      <c r="AG15" s="21"/>
      <c r="AH15" s="19">
        <v>1</v>
      </c>
      <c r="AI15" s="20">
        <v>0</v>
      </c>
      <c r="AJ15" s="20">
        <v>0</v>
      </c>
      <c r="AK15" s="20">
        <v>0</v>
      </c>
      <c r="AL15" s="21"/>
      <c r="AM15" s="19">
        <v>1</v>
      </c>
      <c r="AN15" s="20">
        <v>0</v>
      </c>
      <c r="AO15" s="21"/>
      <c r="AP15" s="20">
        <v>0</v>
      </c>
      <c r="AQ15" s="20">
        <v>0</v>
      </c>
      <c r="AR15" s="21"/>
      <c r="AS15" s="20">
        <v>0</v>
      </c>
      <c r="AT15" s="20">
        <v>0</v>
      </c>
      <c r="AU15" s="21"/>
      <c r="AV15" s="20">
        <v>0</v>
      </c>
      <c r="AW15" s="20">
        <v>0</v>
      </c>
      <c r="AX15" s="20">
        <v>0</v>
      </c>
      <c r="AY15" s="21"/>
      <c r="AZ15" s="19">
        <v>1</v>
      </c>
      <c r="BA15" s="21"/>
      <c r="BB15" s="20">
        <v>0</v>
      </c>
      <c r="BC15" s="21"/>
      <c r="BD15" s="20">
        <v>0</v>
      </c>
      <c r="BE15" s="20">
        <v>0</v>
      </c>
      <c r="BF15" s="20">
        <v>0</v>
      </c>
      <c r="BG15" s="20">
        <v>0</v>
      </c>
      <c r="BH15" s="22"/>
      <c r="BI15" s="20">
        <v>0</v>
      </c>
      <c r="BK15">
        <f t="shared" si="0"/>
        <v>11</v>
      </c>
      <c r="BL15" s="37">
        <f t="shared" si="1"/>
        <v>4.4897959183673466E-2</v>
      </c>
    </row>
    <row r="16" spans="1:64" x14ac:dyDescent="0.35">
      <c r="A16" t="s">
        <v>24</v>
      </c>
      <c r="B16" s="20">
        <v>0</v>
      </c>
      <c r="C16" s="19">
        <v>1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1"/>
      <c r="K16" s="20">
        <v>0</v>
      </c>
      <c r="L16" s="20">
        <v>0</v>
      </c>
      <c r="M16" s="20">
        <v>0</v>
      </c>
      <c r="N16" s="21"/>
      <c r="O16" s="19">
        <v>1</v>
      </c>
      <c r="P16" s="20">
        <v>0</v>
      </c>
      <c r="Q16" s="20">
        <v>0</v>
      </c>
      <c r="R16" s="21"/>
      <c r="S16" s="20">
        <v>0</v>
      </c>
      <c r="T16" s="20">
        <v>0</v>
      </c>
      <c r="U16" s="20">
        <v>0</v>
      </c>
      <c r="V16" s="21"/>
      <c r="W16" s="19">
        <v>1</v>
      </c>
      <c r="X16" s="20">
        <v>0</v>
      </c>
      <c r="Y16" s="20">
        <v>0</v>
      </c>
      <c r="Z16" s="20">
        <v>0</v>
      </c>
      <c r="AA16" s="21"/>
      <c r="AB16" s="20">
        <v>0</v>
      </c>
      <c r="AC16" s="20">
        <v>0</v>
      </c>
      <c r="AD16" s="21"/>
      <c r="AE16" s="20">
        <v>0</v>
      </c>
      <c r="AF16" s="20">
        <v>0</v>
      </c>
      <c r="AG16" s="21"/>
      <c r="AH16" s="20">
        <v>0</v>
      </c>
      <c r="AI16" s="20">
        <v>0</v>
      </c>
      <c r="AJ16" s="20">
        <v>0</v>
      </c>
      <c r="AK16" s="20">
        <v>0</v>
      </c>
      <c r="AL16" s="21"/>
      <c r="AM16" s="19">
        <v>1</v>
      </c>
      <c r="AN16" s="20">
        <v>0</v>
      </c>
      <c r="AO16" s="21"/>
      <c r="AP16" s="20">
        <v>0</v>
      </c>
      <c r="AQ16" s="20">
        <v>0</v>
      </c>
      <c r="AR16" s="21"/>
      <c r="AS16" s="20">
        <v>0</v>
      </c>
      <c r="AT16" s="20">
        <v>0</v>
      </c>
      <c r="AU16" s="21"/>
      <c r="AV16" s="20">
        <v>0</v>
      </c>
      <c r="AW16" s="20">
        <v>0</v>
      </c>
      <c r="AX16" s="19">
        <v>1</v>
      </c>
      <c r="AY16" s="21"/>
      <c r="AZ16" s="20">
        <v>0</v>
      </c>
      <c r="BA16" s="21"/>
      <c r="BB16" s="20">
        <v>0</v>
      </c>
      <c r="BC16" s="21"/>
      <c r="BD16" s="20">
        <v>0</v>
      </c>
      <c r="BE16" s="20">
        <v>0</v>
      </c>
      <c r="BF16" s="20">
        <v>0</v>
      </c>
      <c r="BG16" s="20">
        <v>0</v>
      </c>
      <c r="BH16" s="22"/>
      <c r="BI16" s="20">
        <v>0</v>
      </c>
      <c r="BK16">
        <f t="shared" si="0"/>
        <v>5</v>
      </c>
      <c r="BL16" s="37">
        <f t="shared" si="1"/>
        <v>2.0408163265306121E-2</v>
      </c>
    </row>
    <row r="17" spans="1:64" x14ac:dyDescent="0.35">
      <c r="A17" t="s">
        <v>25</v>
      </c>
      <c r="B17" s="20">
        <v>0</v>
      </c>
      <c r="C17" s="19">
        <v>1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1"/>
      <c r="K17" s="20">
        <v>0</v>
      </c>
      <c r="L17" s="20">
        <v>0</v>
      </c>
      <c r="M17" s="20">
        <v>0</v>
      </c>
      <c r="N17" s="21"/>
      <c r="O17" s="19">
        <v>1</v>
      </c>
      <c r="P17" s="20">
        <v>0</v>
      </c>
      <c r="Q17" s="20">
        <v>0</v>
      </c>
      <c r="R17" s="21"/>
      <c r="S17" s="19">
        <v>1</v>
      </c>
      <c r="T17" s="20">
        <v>0</v>
      </c>
      <c r="U17" s="20">
        <v>0</v>
      </c>
      <c r="V17" s="21"/>
      <c r="W17" s="20">
        <v>0</v>
      </c>
      <c r="X17" s="20">
        <v>0</v>
      </c>
      <c r="Y17" s="20">
        <v>0</v>
      </c>
      <c r="Z17" s="20">
        <v>0</v>
      </c>
      <c r="AA17" s="21"/>
      <c r="AB17" s="19">
        <v>1</v>
      </c>
      <c r="AC17" s="20">
        <v>0</v>
      </c>
      <c r="AD17" s="21"/>
      <c r="AE17" s="20">
        <v>0</v>
      </c>
      <c r="AF17" s="20">
        <v>0</v>
      </c>
      <c r="AG17" s="21"/>
      <c r="AH17" s="19">
        <v>1</v>
      </c>
      <c r="AI17" s="20">
        <v>0</v>
      </c>
      <c r="AJ17" s="20">
        <v>0</v>
      </c>
      <c r="AK17" s="20">
        <v>0</v>
      </c>
      <c r="AL17" s="21"/>
      <c r="AM17" s="19">
        <v>1</v>
      </c>
      <c r="AN17" s="20">
        <v>0</v>
      </c>
      <c r="AO17" s="21"/>
      <c r="AP17" s="20">
        <v>0</v>
      </c>
      <c r="AQ17" s="20">
        <v>0</v>
      </c>
      <c r="AR17" s="21"/>
      <c r="AS17" s="20">
        <v>0</v>
      </c>
      <c r="AT17" s="20">
        <v>0</v>
      </c>
      <c r="AU17" s="21"/>
      <c r="AV17" s="20">
        <v>0</v>
      </c>
      <c r="AW17" s="20">
        <v>0</v>
      </c>
      <c r="AX17" s="20">
        <v>0</v>
      </c>
      <c r="AY17" s="21"/>
      <c r="AZ17" s="20">
        <v>0</v>
      </c>
      <c r="BA17" s="21"/>
      <c r="BB17" s="20">
        <v>0</v>
      </c>
      <c r="BC17" s="21"/>
      <c r="BD17" s="20">
        <v>0</v>
      </c>
      <c r="BE17" s="20">
        <v>0</v>
      </c>
      <c r="BF17" s="20">
        <v>0</v>
      </c>
      <c r="BG17" s="20">
        <v>0</v>
      </c>
      <c r="BH17" s="22"/>
      <c r="BI17" s="20">
        <v>0</v>
      </c>
      <c r="BK17">
        <f t="shared" si="0"/>
        <v>6</v>
      </c>
      <c r="BL17" s="37">
        <f t="shared" si="1"/>
        <v>2.4489795918367346E-2</v>
      </c>
    </row>
    <row r="18" spans="1:64" x14ac:dyDescent="0.35">
      <c r="A18" t="s">
        <v>26</v>
      </c>
      <c r="B18" s="19">
        <v>1</v>
      </c>
      <c r="C18" s="19">
        <v>1</v>
      </c>
      <c r="D18" s="19">
        <v>1</v>
      </c>
      <c r="E18" s="19">
        <v>1</v>
      </c>
      <c r="F18" s="19">
        <v>1</v>
      </c>
      <c r="G18" s="20">
        <v>0</v>
      </c>
      <c r="H18" s="20">
        <v>0</v>
      </c>
      <c r="I18" s="20">
        <v>0</v>
      </c>
      <c r="J18" s="21"/>
      <c r="K18" s="19">
        <v>1</v>
      </c>
      <c r="L18" s="20">
        <v>0</v>
      </c>
      <c r="M18" s="20">
        <v>0</v>
      </c>
      <c r="N18" s="21"/>
      <c r="O18" s="19">
        <v>1</v>
      </c>
      <c r="P18" s="20">
        <v>0</v>
      </c>
      <c r="Q18" s="20">
        <v>0</v>
      </c>
      <c r="R18" s="21"/>
      <c r="S18" s="19">
        <v>1</v>
      </c>
      <c r="T18" s="19">
        <v>1</v>
      </c>
      <c r="U18" s="20">
        <v>0</v>
      </c>
      <c r="V18" s="21"/>
      <c r="W18" s="19">
        <v>1</v>
      </c>
      <c r="X18" s="20">
        <v>0</v>
      </c>
      <c r="Y18" s="20">
        <v>0</v>
      </c>
      <c r="Z18" s="20">
        <v>0</v>
      </c>
      <c r="AA18" s="21"/>
      <c r="AB18" s="19">
        <v>1</v>
      </c>
      <c r="AC18" s="19">
        <v>1</v>
      </c>
      <c r="AD18" s="21"/>
      <c r="AE18" s="19">
        <v>1</v>
      </c>
      <c r="AF18" s="20">
        <v>0</v>
      </c>
      <c r="AG18" s="21"/>
      <c r="AH18" s="19">
        <v>1</v>
      </c>
      <c r="AI18" s="20">
        <v>0</v>
      </c>
      <c r="AJ18" s="20">
        <v>0</v>
      </c>
      <c r="AK18" s="19">
        <v>1</v>
      </c>
      <c r="AL18" s="21"/>
      <c r="AM18" s="19">
        <v>1</v>
      </c>
      <c r="AN18" s="20">
        <v>0</v>
      </c>
      <c r="AO18" s="21"/>
      <c r="AP18" s="20">
        <v>0</v>
      </c>
      <c r="AQ18" s="20">
        <v>0</v>
      </c>
      <c r="AR18" s="21"/>
      <c r="AS18" s="20">
        <v>0</v>
      </c>
      <c r="AT18" s="20">
        <v>0</v>
      </c>
      <c r="AU18" s="21"/>
      <c r="AV18" s="20">
        <v>0</v>
      </c>
      <c r="AW18" s="20">
        <v>0</v>
      </c>
      <c r="AX18" s="20">
        <v>0</v>
      </c>
      <c r="AY18" s="21"/>
      <c r="AZ18" s="20">
        <v>0</v>
      </c>
      <c r="BA18" s="21"/>
      <c r="BB18" s="20">
        <v>0</v>
      </c>
      <c r="BC18" s="21"/>
      <c r="BD18" s="20">
        <v>0</v>
      </c>
      <c r="BE18" s="20">
        <v>0</v>
      </c>
      <c r="BF18" s="20">
        <v>0</v>
      </c>
      <c r="BG18" s="20">
        <v>0</v>
      </c>
      <c r="BH18" s="22"/>
      <c r="BI18" s="20">
        <v>0</v>
      </c>
      <c r="BK18">
        <f t="shared" si="0"/>
        <v>16</v>
      </c>
      <c r="BL18" s="37">
        <f t="shared" si="1"/>
        <v>6.5306122448979598E-2</v>
      </c>
    </row>
    <row r="19" spans="1:64" x14ac:dyDescent="0.35">
      <c r="A19" t="s">
        <v>27</v>
      </c>
      <c r="B19" s="19">
        <v>1</v>
      </c>
      <c r="C19" s="20">
        <v>0</v>
      </c>
      <c r="D19" s="20">
        <v>0</v>
      </c>
      <c r="E19" s="19">
        <v>1</v>
      </c>
      <c r="F19" s="19">
        <v>1</v>
      </c>
      <c r="G19" s="20">
        <v>0</v>
      </c>
      <c r="H19" s="20">
        <v>0</v>
      </c>
      <c r="I19" s="20">
        <v>0</v>
      </c>
      <c r="J19" s="21"/>
      <c r="K19" s="20">
        <v>0</v>
      </c>
      <c r="L19" s="20">
        <v>0</v>
      </c>
      <c r="M19" s="20">
        <v>0</v>
      </c>
      <c r="N19" s="21"/>
      <c r="O19" s="19">
        <v>1</v>
      </c>
      <c r="P19" s="20">
        <v>0</v>
      </c>
      <c r="Q19" s="20">
        <v>0</v>
      </c>
      <c r="R19" s="21"/>
      <c r="S19" s="20">
        <v>0</v>
      </c>
      <c r="T19" s="20">
        <v>0</v>
      </c>
      <c r="U19" s="20">
        <v>0</v>
      </c>
      <c r="V19" s="21"/>
      <c r="W19" s="19">
        <v>1</v>
      </c>
      <c r="X19" s="20">
        <v>0</v>
      </c>
      <c r="Y19" s="20">
        <v>0</v>
      </c>
      <c r="Z19" s="20">
        <v>0</v>
      </c>
      <c r="AA19" s="21"/>
      <c r="AB19" s="20">
        <v>0</v>
      </c>
      <c r="AC19" s="20">
        <v>0</v>
      </c>
      <c r="AD19" s="21"/>
      <c r="AE19" s="20">
        <v>0</v>
      </c>
      <c r="AF19" s="20">
        <v>0</v>
      </c>
      <c r="AG19" s="21"/>
      <c r="AH19" s="20">
        <v>0</v>
      </c>
      <c r="AI19" s="20">
        <v>0</v>
      </c>
      <c r="AJ19" s="20">
        <v>0</v>
      </c>
      <c r="AK19" s="20">
        <v>0</v>
      </c>
      <c r="AL19" s="21"/>
      <c r="AM19" s="19">
        <v>1</v>
      </c>
      <c r="AN19" s="20">
        <v>0</v>
      </c>
      <c r="AO19" s="21"/>
      <c r="AP19" s="20">
        <v>0</v>
      </c>
      <c r="AQ19" s="20">
        <v>0</v>
      </c>
      <c r="AR19" s="21"/>
      <c r="AS19" s="20">
        <v>0</v>
      </c>
      <c r="AT19" s="20">
        <v>0</v>
      </c>
      <c r="AU19" s="21"/>
      <c r="AV19" s="20">
        <v>0</v>
      </c>
      <c r="AW19" s="20">
        <v>0</v>
      </c>
      <c r="AX19" s="20">
        <v>0</v>
      </c>
      <c r="AY19" s="21"/>
      <c r="AZ19" s="20">
        <v>0</v>
      </c>
      <c r="BA19" s="21"/>
      <c r="BB19" s="20">
        <v>0</v>
      </c>
      <c r="BC19" s="21"/>
      <c r="BD19" s="20">
        <v>0</v>
      </c>
      <c r="BE19" s="20">
        <v>0</v>
      </c>
      <c r="BF19" s="20">
        <v>0</v>
      </c>
      <c r="BG19" s="20">
        <v>0</v>
      </c>
      <c r="BH19" s="22"/>
      <c r="BI19" s="20">
        <v>0</v>
      </c>
      <c r="BK19">
        <f t="shared" si="0"/>
        <v>6</v>
      </c>
      <c r="BL19" s="37">
        <f t="shared" si="1"/>
        <v>2.4489795918367346E-2</v>
      </c>
    </row>
    <row r="20" spans="1:64" x14ac:dyDescent="0.35">
      <c r="A20" t="s">
        <v>29</v>
      </c>
      <c r="B20" s="19">
        <v>1</v>
      </c>
      <c r="C20" s="19">
        <v>1</v>
      </c>
      <c r="D20" s="20">
        <v>0</v>
      </c>
      <c r="E20" s="19">
        <v>1</v>
      </c>
      <c r="F20" s="20">
        <v>0</v>
      </c>
      <c r="G20" s="20">
        <v>0</v>
      </c>
      <c r="H20" s="20">
        <v>0</v>
      </c>
      <c r="I20" s="20">
        <v>0</v>
      </c>
      <c r="J20" s="21"/>
      <c r="K20" s="20">
        <v>0</v>
      </c>
      <c r="L20" s="19">
        <v>1</v>
      </c>
      <c r="M20" s="20">
        <v>0</v>
      </c>
      <c r="N20" s="21"/>
      <c r="O20" s="19">
        <v>1</v>
      </c>
      <c r="P20" s="20">
        <v>0</v>
      </c>
      <c r="Q20" s="19">
        <v>1</v>
      </c>
      <c r="R20" s="21"/>
      <c r="S20" s="19">
        <v>1</v>
      </c>
      <c r="T20" s="20">
        <v>0</v>
      </c>
      <c r="U20" s="20">
        <v>0</v>
      </c>
      <c r="V20" s="21"/>
      <c r="W20" s="19">
        <v>1</v>
      </c>
      <c r="X20" s="20">
        <v>0</v>
      </c>
      <c r="Y20" s="20">
        <v>0</v>
      </c>
      <c r="Z20" s="20">
        <v>0</v>
      </c>
      <c r="AA20" s="21"/>
      <c r="AB20" s="19">
        <v>1</v>
      </c>
      <c r="AC20" s="20">
        <v>0</v>
      </c>
      <c r="AD20" s="21"/>
      <c r="AE20" s="20">
        <v>0</v>
      </c>
      <c r="AF20" s="19">
        <v>1</v>
      </c>
      <c r="AG20" s="21"/>
      <c r="AH20" s="19">
        <v>1</v>
      </c>
      <c r="AI20" s="20">
        <v>0</v>
      </c>
      <c r="AJ20" s="20">
        <v>0</v>
      </c>
      <c r="AK20" s="20">
        <v>0</v>
      </c>
      <c r="AL20" s="21"/>
      <c r="AM20" s="19">
        <v>1</v>
      </c>
      <c r="AN20" s="20">
        <v>0</v>
      </c>
      <c r="AO20" s="21"/>
      <c r="AP20" s="20">
        <v>0</v>
      </c>
      <c r="AQ20" s="19">
        <v>1</v>
      </c>
      <c r="AR20" s="21"/>
      <c r="AS20" s="19">
        <v>1</v>
      </c>
      <c r="AT20" s="20">
        <v>0</v>
      </c>
      <c r="AU20" s="21"/>
      <c r="AV20" s="20">
        <v>0</v>
      </c>
      <c r="AW20" s="20">
        <v>0</v>
      </c>
      <c r="AX20" s="20">
        <v>0</v>
      </c>
      <c r="AY20" s="21"/>
      <c r="AZ20" s="19">
        <v>1</v>
      </c>
      <c r="BA20" s="21"/>
      <c r="BB20" s="20">
        <v>0</v>
      </c>
      <c r="BC20" s="21"/>
      <c r="BD20" s="19">
        <v>1</v>
      </c>
      <c r="BE20" s="20">
        <v>0</v>
      </c>
      <c r="BF20" s="20">
        <v>0</v>
      </c>
      <c r="BG20" s="20">
        <v>0</v>
      </c>
      <c r="BH20" s="22"/>
      <c r="BI20" s="20">
        <v>0</v>
      </c>
      <c r="BK20">
        <f t="shared" si="0"/>
        <v>16</v>
      </c>
      <c r="BL20" s="37">
        <f t="shared" si="1"/>
        <v>6.5306122448979598E-2</v>
      </c>
    </row>
    <row r="21" spans="1:64" x14ac:dyDescent="0.35">
      <c r="A21" t="s">
        <v>30</v>
      </c>
      <c r="B21" s="19">
        <v>1</v>
      </c>
      <c r="C21" s="20">
        <v>0</v>
      </c>
      <c r="D21" s="20">
        <v>0</v>
      </c>
      <c r="E21" s="19">
        <v>1</v>
      </c>
      <c r="F21" s="20">
        <v>0</v>
      </c>
      <c r="G21" s="20">
        <v>0</v>
      </c>
      <c r="H21" s="20">
        <v>0</v>
      </c>
      <c r="I21" s="20">
        <v>0</v>
      </c>
      <c r="J21" s="21"/>
      <c r="K21" s="20">
        <v>0</v>
      </c>
      <c r="L21" s="19">
        <v>1</v>
      </c>
      <c r="M21" s="20">
        <v>0</v>
      </c>
      <c r="N21" s="21"/>
      <c r="O21" s="19">
        <v>1</v>
      </c>
      <c r="P21" s="19">
        <v>1</v>
      </c>
      <c r="Q21" s="20">
        <v>0</v>
      </c>
      <c r="R21" s="21"/>
      <c r="S21" s="19">
        <v>1</v>
      </c>
      <c r="T21" s="20">
        <v>0</v>
      </c>
      <c r="U21" s="20">
        <v>0</v>
      </c>
      <c r="V21" s="21"/>
      <c r="W21" s="19">
        <v>1</v>
      </c>
      <c r="X21" s="20">
        <v>0</v>
      </c>
      <c r="Y21" s="20">
        <v>0</v>
      </c>
      <c r="Z21" s="20">
        <v>0</v>
      </c>
      <c r="AA21" s="21"/>
      <c r="AB21" s="19">
        <v>1</v>
      </c>
      <c r="AC21" s="20">
        <v>0</v>
      </c>
      <c r="AD21" s="21"/>
      <c r="AE21" s="20">
        <v>0</v>
      </c>
      <c r="AF21" s="20">
        <v>0</v>
      </c>
      <c r="AG21" s="21"/>
      <c r="AH21" s="19">
        <v>1</v>
      </c>
      <c r="AI21" s="20">
        <v>0</v>
      </c>
      <c r="AJ21" s="20">
        <v>0</v>
      </c>
      <c r="AK21" s="20">
        <v>0</v>
      </c>
      <c r="AL21" s="21"/>
      <c r="AM21" s="19">
        <v>1</v>
      </c>
      <c r="AN21" s="19">
        <v>1</v>
      </c>
      <c r="AO21" s="21"/>
      <c r="AP21" s="20">
        <v>0</v>
      </c>
      <c r="AQ21" s="20">
        <v>0</v>
      </c>
      <c r="AR21" s="21"/>
      <c r="AS21" s="20">
        <v>0</v>
      </c>
      <c r="AT21" s="20">
        <v>0</v>
      </c>
      <c r="AU21" s="21"/>
      <c r="AV21" s="20">
        <v>0</v>
      </c>
      <c r="AW21" s="20">
        <v>0</v>
      </c>
      <c r="AX21" s="20">
        <v>0</v>
      </c>
      <c r="AY21" s="21"/>
      <c r="AZ21" s="19">
        <v>1</v>
      </c>
      <c r="BA21" s="21"/>
      <c r="BB21" s="20">
        <v>0</v>
      </c>
      <c r="BC21" s="21"/>
      <c r="BD21" s="19">
        <v>1</v>
      </c>
      <c r="BE21" s="20">
        <v>0</v>
      </c>
      <c r="BF21" s="20">
        <v>0</v>
      </c>
      <c r="BG21" s="20">
        <v>0</v>
      </c>
      <c r="BH21" s="22"/>
      <c r="BI21" s="20">
        <v>0</v>
      </c>
      <c r="BK21">
        <f t="shared" si="0"/>
        <v>13</v>
      </c>
      <c r="BL21" s="37">
        <f t="shared" si="1"/>
        <v>5.3061224489795916E-2</v>
      </c>
    </row>
    <row r="22" spans="1:64" x14ac:dyDescent="0.35">
      <c r="A22" t="s">
        <v>31</v>
      </c>
      <c r="B22" s="19">
        <v>1</v>
      </c>
      <c r="C22" s="19">
        <v>1</v>
      </c>
      <c r="D22" s="19">
        <v>1</v>
      </c>
      <c r="E22" s="20">
        <v>0</v>
      </c>
      <c r="F22" s="19">
        <v>1</v>
      </c>
      <c r="G22" s="20">
        <v>0</v>
      </c>
      <c r="H22" s="20">
        <v>0</v>
      </c>
      <c r="I22" s="19">
        <v>1</v>
      </c>
      <c r="J22" s="21"/>
      <c r="K22" s="19">
        <v>1</v>
      </c>
      <c r="L22" s="20">
        <v>0</v>
      </c>
      <c r="M22" s="20">
        <v>0</v>
      </c>
      <c r="N22" s="21"/>
      <c r="O22" s="19">
        <v>1</v>
      </c>
      <c r="P22" s="19">
        <v>1</v>
      </c>
      <c r="Q22" s="20">
        <v>0</v>
      </c>
      <c r="R22" s="21"/>
      <c r="S22" s="19">
        <v>1</v>
      </c>
      <c r="T22" s="20">
        <v>0</v>
      </c>
      <c r="U22" s="20">
        <v>0</v>
      </c>
      <c r="V22" s="21"/>
      <c r="W22" s="19">
        <v>1</v>
      </c>
      <c r="X22" s="20">
        <v>0</v>
      </c>
      <c r="Y22" s="20">
        <v>0</v>
      </c>
      <c r="Z22" s="20">
        <v>0</v>
      </c>
      <c r="AA22" s="21"/>
      <c r="AB22" s="19">
        <v>1</v>
      </c>
      <c r="AC22" s="20">
        <v>0</v>
      </c>
      <c r="AD22" s="21"/>
      <c r="AE22" s="19">
        <v>1</v>
      </c>
      <c r="AF22" s="20">
        <v>0</v>
      </c>
      <c r="AG22" s="21"/>
      <c r="AH22" s="19">
        <v>1</v>
      </c>
      <c r="AI22" s="20">
        <v>0</v>
      </c>
      <c r="AJ22" s="20">
        <v>0</v>
      </c>
      <c r="AK22" s="20">
        <v>0</v>
      </c>
      <c r="AL22" s="21"/>
      <c r="AM22" s="19">
        <v>1</v>
      </c>
      <c r="AN22" s="20">
        <v>0</v>
      </c>
      <c r="AO22" s="21"/>
      <c r="AP22" s="20">
        <v>0</v>
      </c>
      <c r="AQ22" s="20">
        <v>0</v>
      </c>
      <c r="AR22" s="21"/>
      <c r="AS22" s="20">
        <v>0</v>
      </c>
      <c r="AT22" s="20">
        <v>0</v>
      </c>
      <c r="AU22" s="21"/>
      <c r="AV22" s="20">
        <v>0</v>
      </c>
      <c r="AW22" s="20">
        <v>0</v>
      </c>
      <c r="AX22" s="20">
        <v>1</v>
      </c>
      <c r="AY22" s="21"/>
      <c r="AZ22" s="20">
        <v>0</v>
      </c>
      <c r="BA22" s="21"/>
      <c r="BB22" s="20">
        <v>0</v>
      </c>
      <c r="BC22" s="21"/>
      <c r="BD22" s="20">
        <v>0</v>
      </c>
      <c r="BE22" s="20">
        <v>0</v>
      </c>
      <c r="BF22" s="20">
        <v>0</v>
      </c>
      <c r="BG22" s="20">
        <v>0</v>
      </c>
      <c r="BH22" s="22"/>
      <c r="BI22" s="20">
        <v>0</v>
      </c>
      <c r="BK22">
        <f t="shared" si="0"/>
        <v>15</v>
      </c>
      <c r="BL22" s="37">
        <f t="shared" si="1"/>
        <v>6.1224489795918366E-2</v>
      </c>
    </row>
    <row r="23" spans="1:64" x14ac:dyDescent="0.35">
      <c r="A23" t="s">
        <v>32</v>
      </c>
      <c r="B23" s="19">
        <v>1</v>
      </c>
      <c r="C23" s="19">
        <v>1</v>
      </c>
      <c r="D23" s="20">
        <v>0</v>
      </c>
      <c r="E23" s="19">
        <v>1</v>
      </c>
      <c r="F23" s="19">
        <v>1</v>
      </c>
      <c r="G23" s="20">
        <v>0</v>
      </c>
      <c r="H23" s="19">
        <v>1</v>
      </c>
      <c r="I23" s="20">
        <v>0</v>
      </c>
      <c r="J23" s="21"/>
      <c r="K23" s="19">
        <v>1</v>
      </c>
      <c r="L23" s="19">
        <v>1</v>
      </c>
      <c r="M23" s="19">
        <v>1</v>
      </c>
      <c r="N23" s="21"/>
      <c r="O23" s="19">
        <v>1</v>
      </c>
      <c r="P23" s="20">
        <v>0</v>
      </c>
      <c r="Q23" s="20">
        <v>0</v>
      </c>
      <c r="R23" s="21"/>
      <c r="S23" s="19">
        <v>1</v>
      </c>
      <c r="T23" s="20">
        <v>0</v>
      </c>
      <c r="U23" s="20">
        <v>0</v>
      </c>
      <c r="V23" s="21"/>
      <c r="W23" s="19">
        <v>1</v>
      </c>
      <c r="X23" s="20">
        <v>0</v>
      </c>
      <c r="Y23" s="19">
        <v>1</v>
      </c>
      <c r="Z23" s="19">
        <v>1</v>
      </c>
      <c r="AA23" s="21"/>
      <c r="AB23" s="19">
        <v>1</v>
      </c>
      <c r="AC23" s="19">
        <v>1</v>
      </c>
      <c r="AD23" s="21"/>
      <c r="AE23" s="20">
        <v>0</v>
      </c>
      <c r="AF23" s="20">
        <v>0</v>
      </c>
      <c r="AG23" s="21"/>
      <c r="AH23" s="19">
        <v>1</v>
      </c>
      <c r="AI23" s="19">
        <v>1</v>
      </c>
      <c r="AJ23" s="19">
        <v>1</v>
      </c>
      <c r="AK23" s="20">
        <v>0</v>
      </c>
      <c r="AL23" s="21"/>
      <c r="AM23" s="19">
        <v>1</v>
      </c>
      <c r="AN23" s="20">
        <v>0</v>
      </c>
      <c r="AO23" s="21"/>
      <c r="AP23" s="20">
        <v>0</v>
      </c>
      <c r="AQ23" s="20">
        <v>0</v>
      </c>
      <c r="AR23" s="21"/>
      <c r="AS23" s="20">
        <v>0</v>
      </c>
      <c r="AT23" s="19">
        <v>1</v>
      </c>
      <c r="AU23" s="21"/>
      <c r="AV23" s="19">
        <v>1</v>
      </c>
      <c r="AW23" s="19">
        <v>1</v>
      </c>
      <c r="AX23" s="19">
        <v>1</v>
      </c>
      <c r="AY23" s="21"/>
      <c r="AZ23" s="19">
        <v>1</v>
      </c>
      <c r="BA23" s="21"/>
      <c r="BB23" s="20">
        <v>0</v>
      </c>
      <c r="BC23" s="21"/>
      <c r="BD23" s="20">
        <v>0</v>
      </c>
      <c r="BE23" s="20">
        <v>0</v>
      </c>
      <c r="BF23" s="19">
        <v>1</v>
      </c>
      <c r="BG23" s="19">
        <v>1</v>
      </c>
      <c r="BH23" s="22"/>
      <c r="BI23" s="20">
        <v>0</v>
      </c>
      <c r="BK23">
        <f t="shared" si="0"/>
        <v>26</v>
      </c>
      <c r="BL23" s="37">
        <f t="shared" si="1"/>
        <v>0.10612244897959183</v>
      </c>
    </row>
    <row r="24" spans="1:64" ht="15" thickBot="1" x14ac:dyDescent="0.4">
      <c r="A24" s="39" t="s">
        <v>33</v>
      </c>
      <c r="B24" s="40">
        <v>1</v>
      </c>
      <c r="C24" s="40">
        <v>1</v>
      </c>
      <c r="D24" s="41">
        <v>0</v>
      </c>
      <c r="E24" s="40">
        <v>1</v>
      </c>
      <c r="F24" s="40">
        <v>1</v>
      </c>
      <c r="G24" s="41">
        <v>0</v>
      </c>
      <c r="H24" s="41">
        <v>0</v>
      </c>
      <c r="I24" s="41">
        <v>0</v>
      </c>
      <c r="J24" s="42"/>
      <c r="K24" s="41">
        <v>0</v>
      </c>
      <c r="L24" s="40">
        <v>1</v>
      </c>
      <c r="M24" s="41">
        <v>0</v>
      </c>
      <c r="N24" s="42"/>
      <c r="O24" s="40">
        <v>1</v>
      </c>
      <c r="P24" s="41">
        <v>0</v>
      </c>
      <c r="Q24" s="41">
        <v>0</v>
      </c>
      <c r="R24" s="42"/>
      <c r="S24" s="40">
        <v>1</v>
      </c>
      <c r="T24" s="41">
        <v>0</v>
      </c>
      <c r="U24" s="41">
        <v>0</v>
      </c>
      <c r="V24" s="42"/>
      <c r="W24" s="40">
        <v>1</v>
      </c>
      <c r="X24" s="41">
        <v>0</v>
      </c>
      <c r="Y24" s="41">
        <v>0</v>
      </c>
      <c r="Z24" s="41">
        <v>0</v>
      </c>
      <c r="AA24" s="42"/>
      <c r="AB24" s="40">
        <v>1</v>
      </c>
      <c r="AC24" s="41">
        <v>0</v>
      </c>
      <c r="AD24" s="42"/>
      <c r="AE24" s="41">
        <v>0</v>
      </c>
      <c r="AF24" s="41">
        <v>0</v>
      </c>
      <c r="AG24" s="42"/>
      <c r="AH24" s="41">
        <v>0</v>
      </c>
      <c r="AI24" s="41">
        <v>0</v>
      </c>
      <c r="AJ24" s="41">
        <v>0</v>
      </c>
      <c r="AK24" s="41">
        <v>0</v>
      </c>
      <c r="AL24" s="42"/>
      <c r="AM24" s="40">
        <v>1</v>
      </c>
      <c r="AN24" s="41">
        <v>0</v>
      </c>
      <c r="AO24" s="42"/>
      <c r="AP24" s="41">
        <v>0</v>
      </c>
      <c r="AQ24" s="41">
        <v>0</v>
      </c>
      <c r="AR24" s="42"/>
      <c r="AS24" s="41">
        <v>0</v>
      </c>
      <c r="AT24" s="41">
        <v>0</v>
      </c>
      <c r="AU24" s="42"/>
      <c r="AV24" s="41">
        <v>0</v>
      </c>
      <c r="AW24" s="41">
        <v>0</v>
      </c>
      <c r="AX24" s="41">
        <v>0</v>
      </c>
      <c r="AY24" s="42"/>
      <c r="AZ24" s="41">
        <v>0</v>
      </c>
      <c r="BA24" s="42"/>
      <c r="BB24" s="41">
        <v>0</v>
      </c>
      <c r="BC24" s="42"/>
      <c r="BD24" s="40">
        <v>1</v>
      </c>
      <c r="BE24" s="41">
        <v>0</v>
      </c>
      <c r="BF24" s="41">
        <v>0</v>
      </c>
      <c r="BG24" s="41">
        <v>0</v>
      </c>
      <c r="BH24" s="43"/>
      <c r="BI24" s="41">
        <v>0</v>
      </c>
      <c r="BJ24" s="39"/>
      <c r="BK24" s="39">
        <f t="shared" si="0"/>
        <v>11</v>
      </c>
      <c r="BL24" s="44">
        <f t="shared" si="1"/>
        <v>4.4897959183673466E-2</v>
      </c>
    </row>
    <row r="25" spans="1:64" ht="15" thickBot="1" x14ac:dyDescent="0.4">
      <c r="A25" s="23" t="s">
        <v>34</v>
      </c>
      <c r="B25" s="24">
        <f t="shared" ref="B25:I25" si="2">SUM(B5:B24)</f>
        <v>18</v>
      </c>
      <c r="C25" s="24">
        <f t="shared" si="2"/>
        <v>17</v>
      </c>
      <c r="D25" s="24">
        <f t="shared" si="2"/>
        <v>4</v>
      </c>
      <c r="E25" s="24">
        <f t="shared" si="2"/>
        <v>14</v>
      </c>
      <c r="F25" s="24">
        <f t="shared" si="2"/>
        <v>10</v>
      </c>
      <c r="G25" s="24">
        <f t="shared" si="2"/>
        <v>0</v>
      </c>
      <c r="H25" s="24">
        <f t="shared" si="2"/>
        <v>2</v>
      </c>
      <c r="I25" s="24">
        <f t="shared" si="2"/>
        <v>3</v>
      </c>
      <c r="J25" s="24"/>
      <c r="K25" s="24">
        <f>SUM(K5:K24)</f>
        <v>8</v>
      </c>
      <c r="L25" s="24">
        <f>SUM(L5:L24)</f>
        <v>7</v>
      </c>
      <c r="M25" s="24">
        <f>SUM(M5:M24)</f>
        <v>3</v>
      </c>
      <c r="N25" s="24"/>
      <c r="O25" s="24">
        <f>SUM(O5:O24)</f>
        <v>19</v>
      </c>
      <c r="P25" s="24">
        <f>SUM(P5:P24)</f>
        <v>5</v>
      </c>
      <c r="Q25" s="24">
        <f>SUM(Q5:Q24)</f>
        <v>2</v>
      </c>
      <c r="R25" s="24"/>
      <c r="S25" s="24">
        <f>SUM(S5:S24)</f>
        <v>17</v>
      </c>
      <c r="T25" s="24">
        <f>SUM(T5:T24)</f>
        <v>1</v>
      </c>
      <c r="U25" s="24">
        <f>SUM(U5:U24)</f>
        <v>2</v>
      </c>
      <c r="V25" s="24"/>
      <c r="W25" s="24">
        <f>SUM(W5:W24)</f>
        <v>16</v>
      </c>
      <c r="X25" s="24">
        <f>SUM(X5:X24)</f>
        <v>1</v>
      </c>
      <c r="Y25" s="24">
        <f>SUM(Y5:Y24)</f>
        <v>1</v>
      </c>
      <c r="Z25" s="24">
        <f>SUM(Z5:Z24)</f>
        <v>2</v>
      </c>
      <c r="AA25" s="24"/>
      <c r="AB25" s="24">
        <f>SUM(AB5:AB24)</f>
        <v>14</v>
      </c>
      <c r="AC25" s="24">
        <f>SUM(AC5:AC24)</f>
        <v>4</v>
      </c>
      <c r="AD25" s="24"/>
      <c r="AE25" s="24">
        <f>SUM(AE5:AE24)</f>
        <v>3</v>
      </c>
      <c r="AF25" s="24">
        <f>SUM(AF5:AF24)</f>
        <v>1</v>
      </c>
      <c r="AG25" s="24"/>
      <c r="AH25" s="24">
        <f>SUM(AH5:AH24)</f>
        <v>15</v>
      </c>
      <c r="AI25" s="24">
        <f>SUM(AI5:AI24)</f>
        <v>1</v>
      </c>
      <c r="AJ25" s="24">
        <f>SUM(AJ5:AJ24)</f>
        <v>1</v>
      </c>
      <c r="AK25" s="24">
        <f>SUM(AK5:AK24)</f>
        <v>2</v>
      </c>
      <c r="AL25" s="24"/>
      <c r="AM25" s="24">
        <f>SUM(AM5:AM24)</f>
        <v>19</v>
      </c>
      <c r="AN25" s="24">
        <f>SUM(AN5:AN24)</f>
        <v>1</v>
      </c>
      <c r="AO25" s="24"/>
      <c r="AP25" s="24">
        <f>SUM(AP5:AP24)</f>
        <v>1</v>
      </c>
      <c r="AQ25" s="24">
        <f>SUM(AQ5:AQ24)</f>
        <v>2</v>
      </c>
      <c r="AR25" s="28"/>
      <c r="AS25" s="24">
        <f>SUM(AS5:AS24)</f>
        <v>3</v>
      </c>
      <c r="AT25" s="24">
        <f>SUM(AT5:AT24)</f>
        <v>1</v>
      </c>
      <c r="AU25" s="24"/>
      <c r="AV25" s="24">
        <f>SUM(AV5:AV24)</f>
        <v>1</v>
      </c>
      <c r="AW25" s="24">
        <f>SUM(AW5:AW24)</f>
        <v>2</v>
      </c>
      <c r="AX25" s="24">
        <f>SUM(AX5:AX24)</f>
        <v>5</v>
      </c>
      <c r="AY25" s="28"/>
      <c r="AZ25" s="24">
        <f>SUM(AZ5:AZ24)</f>
        <v>10</v>
      </c>
      <c r="BA25" s="28"/>
      <c r="BB25" s="24">
        <v>0</v>
      </c>
      <c r="BC25" s="28"/>
      <c r="BD25" s="24">
        <f>SUM(BD5:BD24)</f>
        <v>3</v>
      </c>
      <c r="BE25" s="24">
        <f>SUM(BE5:BE24)</f>
        <v>1</v>
      </c>
      <c r="BF25" s="24">
        <f>SUM(BF5:BF24)</f>
        <v>2</v>
      </c>
      <c r="BG25" s="24">
        <f>SUM(BG5:BG24)</f>
        <v>1</v>
      </c>
      <c r="BH25" s="23"/>
      <c r="BI25" s="28">
        <v>0</v>
      </c>
      <c r="BJ25" s="23"/>
      <c r="BK25" s="23">
        <f>SUM(BK5:BK24)</f>
        <v>245</v>
      </c>
      <c r="BL25" s="45">
        <f t="shared" si="1"/>
        <v>1</v>
      </c>
    </row>
    <row r="26" spans="1:64" ht="3" customHeight="1" thickTop="1" x14ac:dyDescent="0.35"/>
    <row r="27" spans="1:64" x14ac:dyDescent="0.3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1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4" x14ac:dyDescent="0.35">
      <c r="A28" s="3" t="s">
        <v>58</v>
      </c>
      <c r="B28" s="3"/>
      <c r="E28" s="10">
        <f>AVERAGE(BK5:BK24)</f>
        <v>12.25</v>
      </c>
      <c r="F28" s="66">
        <f>STDEV(BK5:BK24)</f>
        <v>4.8544607809399603</v>
      </c>
      <c r="G28" s="66"/>
    </row>
    <row r="29" spans="1:64" x14ac:dyDescent="0.35">
      <c r="A29" s="3" t="s">
        <v>43</v>
      </c>
      <c r="E29" s="10">
        <v>43</v>
      </c>
      <c r="F29" s="72">
        <f>E29/93</f>
        <v>0.46236559139784944</v>
      </c>
      <c r="G29" s="72"/>
    </row>
    <row r="31" spans="1:64" ht="15" thickBot="1" x14ac:dyDescent="0.4">
      <c r="A31" s="35" t="s">
        <v>110</v>
      </c>
      <c r="B31" s="47"/>
    </row>
    <row r="32" spans="1:64" ht="15" thickBot="1" x14ac:dyDescent="0.4">
      <c r="A32" s="57" t="s">
        <v>105</v>
      </c>
      <c r="B32" s="57"/>
      <c r="C32" s="58"/>
      <c r="D32" s="67" t="s">
        <v>36</v>
      </c>
      <c r="E32" s="67"/>
      <c r="F32" s="67" t="s">
        <v>104</v>
      </c>
      <c r="G32" s="67"/>
    </row>
    <row r="33" spans="1:7" x14ac:dyDescent="0.35">
      <c r="A33" s="73" t="s">
        <v>37</v>
      </c>
      <c r="B33" s="73"/>
      <c r="D33" s="10">
        <f>SUM(B25:I25)</f>
        <v>68</v>
      </c>
      <c r="F33" s="65">
        <f>(D33/D49)</f>
        <v>0.27755102040816326</v>
      </c>
      <c r="G33" s="65"/>
    </row>
    <row r="34" spans="1:7" x14ac:dyDescent="0.35">
      <c r="A34" s="73" t="s">
        <v>38</v>
      </c>
      <c r="B34" s="73"/>
      <c r="D34" s="10">
        <f>SUM(K25:M25)</f>
        <v>18</v>
      </c>
      <c r="F34" s="65">
        <f>(D34/D49)</f>
        <v>7.3469387755102047E-2</v>
      </c>
      <c r="G34" s="65"/>
    </row>
    <row r="35" spans="1:7" x14ac:dyDescent="0.35">
      <c r="A35" s="73" t="s">
        <v>6</v>
      </c>
      <c r="B35" s="73"/>
      <c r="D35" s="10">
        <f>SUM(O25:Q25)</f>
        <v>26</v>
      </c>
      <c r="F35" s="65">
        <f>(D35/D49)</f>
        <v>0.10612244897959183</v>
      </c>
      <c r="G35" s="65"/>
    </row>
    <row r="36" spans="1:7" x14ac:dyDescent="0.35">
      <c r="A36" s="73" t="s">
        <v>39</v>
      </c>
      <c r="B36" s="73"/>
      <c r="D36" s="10">
        <f>SUM(S25:U26)</f>
        <v>20</v>
      </c>
      <c r="F36" s="65">
        <f>(D36/D49)</f>
        <v>8.1632653061224483E-2</v>
      </c>
      <c r="G36" s="65"/>
    </row>
    <row r="37" spans="1:7" x14ac:dyDescent="0.35">
      <c r="A37" s="73" t="s">
        <v>40</v>
      </c>
      <c r="B37" s="73"/>
      <c r="D37" s="10">
        <f>SUM(W25:Z25)</f>
        <v>20</v>
      </c>
      <c r="F37" s="65">
        <f>(D37/D49)</f>
        <v>8.1632653061224483E-2</v>
      </c>
      <c r="G37" s="65"/>
    </row>
    <row r="38" spans="1:7" x14ac:dyDescent="0.35">
      <c r="A38" s="73" t="s">
        <v>9</v>
      </c>
      <c r="B38" s="73"/>
      <c r="D38" s="10">
        <f>SUM(AB25:AC25)</f>
        <v>18</v>
      </c>
      <c r="F38" s="65">
        <f>(D38/D49)</f>
        <v>7.3469387755102047E-2</v>
      </c>
      <c r="G38" s="65"/>
    </row>
    <row r="39" spans="1:7" x14ac:dyDescent="0.35">
      <c r="A39" s="73" t="s">
        <v>10</v>
      </c>
      <c r="B39" s="73"/>
      <c r="D39" s="10">
        <f>SUM(AE25:AF25)</f>
        <v>4</v>
      </c>
      <c r="F39" s="65">
        <f>(D39/D49)</f>
        <v>1.6326530612244899E-2</v>
      </c>
      <c r="G39" s="65"/>
    </row>
    <row r="40" spans="1:7" x14ac:dyDescent="0.35">
      <c r="A40" s="73" t="s">
        <v>11</v>
      </c>
      <c r="B40" s="73"/>
      <c r="D40" s="10">
        <f>SUM(AH25:AK25)</f>
        <v>19</v>
      </c>
      <c r="F40" s="65">
        <f>(D40/D49)</f>
        <v>7.7551020408163265E-2</v>
      </c>
      <c r="G40" s="65"/>
    </row>
    <row r="41" spans="1:7" x14ac:dyDescent="0.35">
      <c r="A41" s="73" t="s">
        <v>12</v>
      </c>
      <c r="B41" s="73"/>
      <c r="D41" s="10">
        <f>SUM(AM25:AN25)</f>
        <v>20</v>
      </c>
      <c r="F41" s="65">
        <f>(D41/D49)</f>
        <v>8.1632653061224483E-2</v>
      </c>
      <c r="G41" s="65"/>
    </row>
    <row r="42" spans="1:7" x14ac:dyDescent="0.35">
      <c r="A42" s="73" t="s">
        <v>13</v>
      </c>
      <c r="B42" s="73"/>
      <c r="D42" s="10">
        <f>SUM(AP25:AQ25)</f>
        <v>3</v>
      </c>
      <c r="F42" s="65">
        <f>(D42/D49)</f>
        <v>1.2244897959183673E-2</v>
      </c>
      <c r="G42" s="65"/>
    </row>
    <row r="43" spans="1:7" x14ac:dyDescent="0.35">
      <c r="A43" s="73" t="s">
        <v>28</v>
      </c>
      <c r="B43" s="73"/>
      <c r="D43" s="10">
        <f>SUM(AS25:AT25)</f>
        <v>4</v>
      </c>
      <c r="F43" s="65">
        <f>(D43/D49)</f>
        <v>1.6326530612244899E-2</v>
      </c>
      <c r="G43" s="65"/>
    </row>
    <row r="44" spans="1:7" x14ac:dyDescent="0.35">
      <c r="A44" s="73" t="s">
        <v>17</v>
      </c>
      <c r="B44" s="73"/>
      <c r="D44" s="10">
        <f>SUM(AV25:AX25)</f>
        <v>8</v>
      </c>
      <c r="F44" s="65">
        <f>(D44/D49)</f>
        <v>3.2653061224489799E-2</v>
      </c>
      <c r="G44" s="65"/>
    </row>
    <row r="45" spans="1:7" x14ac:dyDescent="0.35">
      <c r="A45" s="73" t="s">
        <v>14</v>
      </c>
      <c r="B45" s="73"/>
      <c r="D45" s="10">
        <f>SUM(AZ25)</f>
        <v>10</v>
      </c>
      <c r="F45" s="65">
        <f>(D45/D49)</f>
        <v>4.0816326530612242E-2</v>
      </c>
      <c r="G45" s="65"/>
    </row>
    <row r="46" spans="1:7" x14ac:dyDescent="0.35">
      <c r="A46" s="73" t="s">
        <v>44</v>
      </c>
      <c r="B46" s="73"/>
      <c r="D46" s="10">
        <f>BB28</f>
        <v>0</v>
      </c>
      <c r="F46" s="69">
        <f>BB27/D49</f>
        <v>0</v>
      </c>
      <c r="G46" s="69"/>
    </row>
    <row r="47" spans="1:7" x14ac:dyDescent="0.35">
      <c r="A47" s="73" t="s">
        <v>15</v>
      </c>
      <c r="B47" s="73"/>
      <c r="D47" s="10">
        <f>SUM(BD25:BG25)</f>
        <v>7</v>
      </c>
      <c r="F47" s="65">
        <f>(D47/D49)</f>
        <v>2.8571428571428571E-2</v>
      </c>
      <c r="G47" s="65"/>
    </row>
    <row r="48" spans="1:7" x14ac:dyDescent="0.35">
      <c r="A48" s="73" t="s">
        <v>55</v>
      </c>
      <c r="B48" s="73"/>
      <c r="D48" s="10">
        <f>BI28</f>
        <v>0</v>
      </c>
      <c r="F48" s="69">
        <f>D48/D49</f>
        <v>0</v>
      </c>
      <c r="G48" s="69"/>
    </row>
    <row r="49" spans="1:7" ht="15" thickBot="1" x14ac:dyDescent="0.4">
      <c r="A49" s="75" t="s">
        <v>103</v>
      </c>
      <c r="B49" s="75"/>
      <c r="C49" s="39"/>
      <c r="D49" s="48">
        <f>SUM(D33:D48)</f>
        <v>245</v>
      </c>
      <c r="E49" s="48"/>
      <c r="F49" s="71">
        <f>SUM(F33:G48)</f>
        <v>1</v>
      </c>
      <c r="G49" s="71"/>
    </row>
    <row r="51" spans="1:7" x14ac:dyDescent="0.35">
      <c r="G51" s="46"/>
    </row>
    <row r="52" spans="1:7" x14ac:dyDescent="0.35">
      <c r="A52" s="3"/>
      <c r="B52" s="3"/>
      <c r="E52" s="46"/>
      <c r="F52" s="46"/>
      <c r="G52" s="11"/>
    </row>
    <row r="53" spans="1:7" ht="15" thickBot="1" x14ac:dyDescent="0.4">
      <c r="A53" s="74" t="s">
        <v>106</v>
      </c>
      <c r="B53" s="74"/>
      <c r="C53" s="74"/>
      <c r="D53" s="74"/>
      <c r="E53" s="50"/>
      <c r="F53" s="50"/>
      <c r="G53" s="50"/>
    </row>
    <row r="54" spans="1:7" ht="15" thickBot="1" x14ac:dyDescent="0.4">
      <c r="A54" s="56" t="s">
        <v>107</v>
      </c>
      <c r="B54" s="54"/>
      <c r="C54" s="56" t="s">
        <v>108</v>
      </c>
      <c r="D54" s="54"/>
      <c r="E54" s="55"/>
      <c r="F54" s="56" t="s">
        <v>109</v>
      </c>
      <c r="G54" s="34"/>
    </row>
    <row r="55" spans="1:7" ht="22" x14ac:dyDescent="0.35">
      <c r="A55" s="51" t="s">
        <v>45</v>
      </c>
      <c r="B55" s="52"/>
      <c r="C55" s="53">
        <v>19</v>
      </c>
      <c r="D55" s="52"/>
      <c r="F55" s="68">
        <f t="shared" ref="F55:F64" si="3">C55/20</f>
        <v>0.95</v>
      </c>
      <c r="G55" s="68"/>
    </row>
    <row r="56" spans="1:7" x14ac:dyDescent="0.35">
      <c r="A56" s="4" t="s">
        <v>46</v>
      </c>
      <c r="C56" s="10">
        <v>19</v>
      </c>
      <c r="F56" s="70">
        <f t="shared" si="3"/>
        <v>0.95</v>
      </c>
      <c r="G56" s="70"/>
    </row>
    <row r="57" spans="1:7" ht="22" x14ac:dyDescent="0.35">
      <c r="A57" s="4" t="s">
        <v>47</v>
      </c>
      <c r="C57" s="10">
        <v>18</v>
      </c>
      <c r="F57" s="70">
        <f t="shared" si="3"/>
        <v>0.9</v>
      </c>
      <c r="G57" s="70"/>
    </row>
    <row r="58" spans="1:7" x14ac:dyDescent="0.35">
      <c r="A58" s="4" t="s">
        <v>48</v>
      </c>
      <c r="C58" s="10">
        <v>17</v>
      </c>
      <c r="F58" s="70">
        <f t="shared" si="3"/>
        <v>0.85</v>
      </c>
      <c r="G58" s="70"/>
    </row>
    <row r="59" spans="1:7" ht="22" x14ac:dyDescent="0.35">
      <c r="A59" s="4" t="s">
        <v>49</v>
      </c>
      <c r="C59" s="10">
        <v>17</v>
      </c>
      <c r="F59" s="70">
        <f t="shared" si="3"/>
        <v>0.85</v>
      </c>
      <c r="G59" s="70"/>
    </row>
    <row r="60" spans="1:7" ht="22" x14ac:dyDescent="0.35">
      <c r="A60" s="4" t="s">
        <v>50</v>
      </c>
      <c r="C60" s="10">
        <v>16</v>
      </c>
      <c r="F60" s="70">
        <f t="shared" si="3"/>
        <v>0.8</v>
      </c>
      <c r="G60" s="70"/>
    </row>
    <row r="61" spans="1:7" ht="22" x14ac:dyDescent="0.35">
      <c r="A61" s="4" t="s">
        <v>51</v>
      </c>
      <c r="C61" s="10">
        <v>15</v>
      </c>
      <c r="F61" s="70">
        <f t="shared" si="3"/>
        <v>0.75</v>
      </c>
      <c r="G61" s="70"/>
    </row>
    <row r="62" spans="1:7" x14ac:dyDescent="0.35">
      <c r="A62" s="4" t="s">
        <v>52</v>
      </c>
      <c r="C62" s="10">
        <v>14</v>
      </c>
      <c r="F62" s="70">
        <f t="shared" si="3"/>
        <v>0.7</v>
      </c>
      <c r="G62" s="70"/>
    </row>
    <row r="63" spans="1:7" ht="22" x14ac:dyDescent="0.35">
      <c r="A63" s="4" t="s">
        <v>53</v>
      </c>
      <c r="C63" s="10">
        <v>14</v>
      </c>
      <c r="F63" s="70">
        <f t="shared" si="3"/>
        <v>0.7</v>
      </c>
      <c r="G63" s="70"/>
    </row>
    <row r="64" spans="1:7" ht="22.5" thickBot="1" x14ac:dyDescent="0.4">
      <c r="A64" s="49" t="s">
        <v>54</v>
      </c>
      <c r="B64" s="39"/>
      <c r="C64" s="50">
        <v>10</v>
      </c>
      <c r="D64" s="39"/>
      <c r="E64" s="39"/>
      <c r="F64" s="71">
        <f t="shared" si="3"/>
        <v>0.5</v>
      </c>
      <c r="G64" s="71"/>
    </row>
    <row r="65" spans="1:7" x14ac:dyDescent="0.35">
      <c r="A65" s="3"/>
      <c r="E65" s="10"/>
      <c r="F65" s="10"/>
      <c r="G65" s="10"/>
    </row>
  </sheetData>
  <sortState ref="A1:A35">
    <sortCondition descending="1" ref="A1:A35"/>
  </sortState>
  <mergeCells count="62">
    <mergeCell ref="A43:B43"/>
    <mergeCell ref="F43:G43"/>
    <mergeCell ref="A38:B38"/>
    <mergeCell ref="A39:B39"/>
    <mergeCell ref="A40:B40"/>
    <mergeCell ref="A41:B41"/>
    <mergeCell ref="A42:B42"/>
    <mergeCell ref="A53:D53"/>
    <mergeCell ref="A44:B44"/>
    <mergeCell ref="A45:B45"/>
    <mergeCell ref="A46:B46"/>
    <mergeCell ref="A47:B47"/>
    <mergeCell ref="A48:B48"/>
    <mergeCell ref="A49:B49"/>
    <mergeCell ref="F63:G63"/>
    <mergeCell ref="F64:G64"/>
    <mergeCell ref="F29:G29"/>
    <mergeCell ref="A33:B33"/>
    <mergeCell ref="A34:B34"/>
    <mergeCell ref="A35:B35"/>
    <mergeCell ref="A36:B36"/>
    <mergeCell ref="A37:B37"/>
    <mergeCell ref="F56:G56"/>
    <mergeCell ref="F57:G57"/>
    <mergeCell ref="F58:G58"/>
    <mergeCell ref="F59:G59"/>
    <mergeCell ref="F60:G60"/>
    <mergeCell ref="F61:G61"/>
    <mergeCell ref="F42:G42"/>
    <mergeCell ref="D32:E32"/>
    <mergeCell ref="F47:G47"/>
    <mergeCell ref="F55:G55"/>
    <mergeCell ref="F46:G46"/>
    <mergeCell ref="F48:G48"/>
    <mergeCell ref="F62:G62"/>
    <mergeCell ref="F49:G49"/>
    <mergeCell ref="F38:G38"/>
    <mergeCell ref="F39:G39"/>
    <mergeCell ref="F40:G40"/>
    <mergeCell ref="F44:G44"/>
    <mergeCell ref="F45:G45"/>
    <mergeCell ref="B3:I3"/>
    <mergeCell ref="K3:M3"/>
    <mergeCell ref="O3:Q3"/>
    <mergeCell ref="F36:G36"/>
    <mergeCell ref="F37:G37"/>
    <mergeCell ref="S3:U3"/>
    <mergeCell ref="W3:Z3"/>
    <mergeCell ref="AB3:AC3"/>
    <mergeCell ref="F41:G41"/>
    <mergeCell ref="BD3:BG3"/>
    <mergeCell ref="F28:G28"/>
    <mergeCell ref="F33:G33"/>
    <mergeCell ref="F34:G34"/>
    <mergeCell ref="F35:G35"/>
    <mergeCell ref="F32:G32"/>
    <mergeCell ref="AE3:AF3"/>
    <mergeCell ref="AH3:AK3"/>
    <mergeCell ref="AM3:AN3"/>
    <mergeCell ref="AP3:AQ3"/>
    <mergeCell ref="AS3:AT3"/>
    <mergeCell ref="AV3:AX3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4F6D0C652424184104AC082A27EC4" ma:contentTypeVersion="13" ma:contentTypeDescription="Een nieuw document maken." ma:contentTypeScope="" ma:versionID="f37a18775770bf15da84dd2239ef7b18">
  <xsd:schema xmlns:xsd="http://www.w3.org/2001/XMLSchema" xmlns:xs="http://www.w3.org/2001/XMLSchema" xmlns:p="http://schemas.microsoft.com/office/2006/metadata/properties" xmlns:ns3="05d0778c-6bda-4873-a556-9e769d81c7ff" xmlns:ns4="47bb568e-8ab3-4eb0-8087-93a9d7aa4f0b" targetNamespace="http://schemas.microsoft.com/office/2006/metadata/properties" ma:root="true" ma:fieldsID="554a0d7076cb54750205620b0c2c0f33" ns3:_="" ns4:_="">
    <xsd:import namespace="05d0778c-6bda-4873-a556-9e769d81c7ff"/>
    <xsd:import namespace="47bb568e-8ab3-4eb0-8087-93a9d7aa4f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0778c-6bda-4873-a556-9e769d81c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b568e-8ab3-4eb0-8087-93a9d7aa4f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B0DFF3-BA88-4B9B-A8DE-0410B9D09A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d0778c-6bda-4873-a556-9e769d81c7ff"/>
    <ds:schemaRef ds:uri="47bb568e-8ab3-4eb0-8087-93a9d7aa4f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4B89AB-FD3F-4D44-A306-F7F07D39DF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8B4BF3-5662-498D-90A9-B5DD24F0F38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05d0778c-6bda-4873-a556-9e769d81c7ff"/>
    <ds:schemaRef ds:uri="47bb568e-8ab3-4eb0-8087-93a9d7aa4f0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stefan.elbers</dc:creator>
  <cp:lastModifiedBy>Stefan Elbers</cp:lastModifiedBy>
  <cp:lastPrinted>2017-10-23T12:37:56Z</cp:lastPrinted>
  <dcterms:created xsi:type="dcterms:W3CDTF">2017-08-29T07:11:30Z</dcterms:created>
  <dcterms:modified xsi:type="dcterms:W3CDTF">2021-04-27T07:40:42Z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0x010100EE64F6D0C652424184104AC082A27EC4</vt:lpwstr>
  </property>
</Properties>
</file>