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 Hermes\Dropbox\SVP Project\Market Data\"/>
    </mc:Choice>
  </mc:AlternateContent>
  <xr:revisionPtr revIDLastSave="0" documentId="13_ncr:1_{E770AB14-3BDF-4448-91D5-3CD8FAF00CB2}" xr6:coauthVersionLast="47" xr6:coauthVersionMax="47" xr10:uidLastSave="{00000000-0000-0000-0000-000000000000}"/>
  <bookViews>
    <workbookView xWindow="-108" yWindow="-108" windowWidth="23256" windowHeight="12456" activeTab="1" xr2:uid="{3BC42952-AF51-4975-A7D9-53624B251B84}"/>
  </bookViews>
  <sheets>
    <sheet name="Chart1" sheetId="2" r:id="rId1"/>
    <sheet name="Chart2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3" i="1"/>
  <c r="N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K3" i="1"/>
  <c r="J3" i="1"/>
  <c r="F14" i="1"/>
  <c r="C14" i="1"/>
  <c r="G14" i="1"/>
  <c r="D14" i="1"/>
  <c r="H12" i="1"/>
  <c r="H11" i="1"/>
  <c r="H10" i="1"/>
  <c r="H9" i="1"/>
  <c r="H8" i="1"/>
  <c r="H7" i="1"/>
  <c r="H6" i="1"/>
  <c r="H5" i="1"/>
  <c r="H4" i="1"/>
  <c r="H3" i="1"/>
  <c r="E4" i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<sst xmlns="http://schemas.openxmlformats.org/spreadsheetml/2006/main" count="29" uniqueCount="26">
  <si>
    <t xml:space="preserve">22 vs 23 </t>
  </si>
  <si>
    <t>22 vs 23</t>
  </si>
  <si>
    <t xml:space="preserve">China </t>
  </si>
  <si>
    <t xml:space="preserve">Serbia </t>
  </si>
  <si>
    <t xml:space="preserve">Türkiye </t>
  </si>
  <si>
    <t xml:space="preserve">Switzerland </t>
  </si>
  <si>
    <t xml:space="preserve">United Kingdom </t>
  </si>
  <si>
    <t xml:space="preserve">Kosovo </t>
  </si>
  <si>
    <t xml:space="preserve">United States </t>
  </si>
  <si>
    <t xml:space="preserve">North Macedonia </t>
  </si>
  <si>
    <t xml:space="preserve">South Korea </t>
  </si>
  <si>
    <t xml:space="preserve">Sri Lanka </t>
  </si>
  <si>
    <t>EURO</t>
  </si>
  <si>
    <t>KG</t>
  </si>
  <si>
    <t>Price 2022</t>
  </si>
  <si>
    <t>Price 2023</t>
  </si>
  <si>
    <t xml:space="preserve">Year </t>
  </si>
  <si>
    <t>CN Imports to the EU</t>
  </si>
  <si>
    <t xml:space="preserve">All mattresses </t>
  </si>
  <si>
    <t xml:space="preserve">Cellular/Plastic </t>
  </si>
  <si>
    <t xml:space="preserve">Other/Spring </t>
  </si>
  <si>
    <t>EU Exports</t>
  </si>
  <si>
    <t>Price / KG</t>
  </si>
  <si>
    <t>Import into the EU</t>
  </si>
  <si>
    <t>Year</t>
  </si>
  <si>
    <t xml:space="preserve">EU Import Mattresses from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</si>
</sst>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_-[$€-2]\ * #,##0.00_-;\-[$€-2]\ * #,##0.00_-;_-[$€-2]\ * &quot;-&quot;??_-;_-@_-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-Bold"/>
    </font>
    <font>
      <sz val="11"/>
      <color rgb="FF000000"/>
      <name val="Calibri"/>
      <family val="2"/>
    </font>
    <font>
      <b/>
      <sz val="10"/>
      <color rgb="FF000000"/>
      <name val="Calibri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center" wrapText="1"/>
    </xf>
    <xf numFmtId="3" fontId="0" fillId="0" borderId="0" xfId="0" applyNumberFormat="1"/>
    <xf numFmtId="0" fontId="5" fillId="0" borderId="0" xfId="0" applyFont="1" applyAlignment="1">
      <alignment vertical="center" wrapText="1"/>
    </xf>
    <xf numFmtId="3" fontId="4" fillId="0" borderId="0" xfId="0" applyNumberFormat="1" applyFont="1" applyAlignment="1">
      <alignment horizontal="right" vertical="center" wrapText="1"/>
    </xf>
    <xf numFmtId="164" fontId="3" fillId="0" borderId="0" xfId="1" applyNumberFormat="1" applyFont="1" applyAlignment="1">
      <alignment horizontal="right" vertical="center" wrapText="1"/>
    </xf>
    <xf numFmtId="165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9" fontId="0" fillId="0" borderId="0" xfId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A6E42146-BD61-480D-9805-AE24A322BC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into</a:t>
            </a:r>
            <a:r>
              <a:rPr lang="en-US" baseline="0"/>
              <a:t> EU on Mattresses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Sheet1!$B$3:$B$12</c:f>
              <c:strCache>
                <c:ptCount val="10"/>
                <c:pt idx="0">
                  <c:v>China </c:v>
                </c:pt>
                <c:pt idx="1">
                  <c:v>Serbia </c:v>
                </c:pt>
                <c:pt idx="2">
                  <c:v>Türkiye </c:v>
                </c:pt>
                <c:pt idx="3">
                  <c:v>Switzerland </c:v>
                </c:pt>
                <c:pt idx="4">
                  <c:v>United Kingdom </c:v>
                </c:pt>
                <c:pt idx="5">
                  <c:v>Kosovo </c:v>
                </c:pt>
                <c:pt idx="6">
                  <c:v>United States </c:v>
                </c:pt>
                <c:pt idx="7">
                  <c:v>North Macedonia </c:v>
                </c:pt>
                <c:pt idx="8">
                  <c:v>South Korea </c:v>
                </c:pt>
                <c:pt idx="9">
                  <c:v>Sri Lanka </c:v>
                </c:pt>
              </c:strCache>
            </c:strRef>
          </c:cat>
          <c:val>
            <c:numRef>
              <c:f>Sheet1!$C$3:$C$12</c:f>
              <c:numCache>
                <c:formatCode>#,##0</c:formatCode>
                <c:ptCount val="10"/>
                <c:pt idx="0">
                  <c:v>115329256</c:v>
                </c:pt>
                <c:pt idx="1">
                  <c:v>14902022</c:v>
                </c:pt>
                <c:pt idx="2">
                  <c:v>23952332</c:v>
                </c:pt>
                <c:pt idx="3">
                  <c:v>9969281</c:v>
                </c:pt>
                <c:pt idx="4">
                  <c:v>6031813</c:v>
                </c:pt>
                <c:pt idx="5">
                  <c:v>1183906</c:v>
                </c:pt>
                <c:pt idx="6">
                  <c:v>2672090</c:v>
                </c:pt>
                <c:pt idx="7">
                  <c:v>802920</c:v>
                </c:pt>
                <c:pt idx="8">
                  <c:v>29945</c:v>
                </c:pt>
                <c:pt idx="9">
                  <c:v>942409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59-4C29-88E5-1F1635C3F8EA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2023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Sheet1!$B$3:$B$12</c:f>
              <c:strCache>
                <c:ptCount val="10"/>
                <c:pt idx="0">
                  <c:v>China </c:v>
                </c:pt>
                <c:pt idx="1">
                  <c:v>Serbia </c:v>
                </c:pt>
                <c:pt idx="2">
                  <c:v>Türkiye </c:v>
                </c:pt>
                <c:pt idx="3">
                  <c:v>Switzerland </c:v>
                </c:pt>
                <c:pt idx="4">
                  <c:v>United Kingdom </c:v>
                </c:pt>
                <c:pt idx="5">
                  <c:v>Kosovo </c:v>
                </c:pt>
                <c:pt idx="6">
                  <c:v>United States </c:v>
                </c:pt>
                <c:pt idx="7">
                  <c:v>North Macedonia </c:v>
                </c:pt>
                <c:pt idx="8">
                  <c:v>South Korea </c:v>
                </c:pt>
                <c:pt idx="9">
                  <c:v>Sri Lanka </c:v>
                </c:pt>
              </c:strCache>
            </c:strRef>
          </c:cat>
          <c:val>
            <c:numRef>
              <c:f>Sheet1!$D$3:$D$12</c:f>
              <c:numCache>
                <c:formatCode>#,##0</c:formatCode>
                <c:ptCount val="10"/>
                <c:pt idx="0">
                  <c:v>141110076</c:v>
                </c:pt>
                <c:pt idx="1">
                  <c:v>24282730</c:v>
                </c:pt>
                <c:pt idx="2">
                  <c:v>17844477</c:v>
                </c:pt>
                <c:pt idx="3">
                  <c:v>10372906</c:v>
                </c:pt>
                <c:pt idx="4">
                  <c:v>7237682</c:v>
                </c:pt>
                <c:pt idx="5">
                  <c:v>3155448</c:v>
                </c:pt>
                <c:pt idx="6">
                  <c:v>2999996</c:v>
                </c:pt>
                <c:pt idx="7">
                  <c:v>1975122</c:v>
                </c:pt>
                <c:pt idx="8">
                  <c:v>1448545</c:v>
                </c:pt>
                <c:pt idx="9">
                  <c:v>1133738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59-4C29-88E5-1F1635C3F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8104928"/>
        <c:axId val="1168103008"/>
        <c:axId val="0"/>
      </c:bar3DChart>
      <c:catAx>
        <c:axId val="116810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168103008"/>
        <c:crosses val="autoZero"/>
        <c:auto val="1"/>
        <c:lblAlgn val="ctr"/>
        <c:lblOffset val="100"/>
        <c:noMultiLvlLbl val="0"/>
      </c:catAx>
      <c:valAx>
        <c:axId val="116810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16810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 of </a:t>
            </a:r>
            <a:r>
              <a:rPr lang="en-US" baseline="0"/>
              <a:t>Mattresses</a:t>
            </a:r>
          </a:p>
          <a:p>
            <a:pPr>
              <a:defRPr/>
            </a:pPr>
            <a:r>
              <a:rPr lang="en-US" baseline="0"/>
              <a:t>into Europe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804-40AB-A36B-B670DF432E4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804-40AB-A36B-B670DF432E4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001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Sheet1!$M$2:$M$12</c15:sqref>
                  </c15:fullRef>
                </c:ext>
              </c:extLst>
              <c:f>(Sheet1!$M$3,Sheet1!$M$5,Sheet1!$M$12)</c:f>
              <c:strCache>
                <c:ptCount val="3"/>
                <c:pt idx="0">
                  <c:v>China </c:v>
                </c:pt>
                <c:pt idx="1">
                  <c:v>Türkiye </c:v>
                </c:pt>
                <c:pt idx="2">
                  <c:v>Sri Lanka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Sheet1!$N$3:$N$12</c15:sqref>
                  </c15:fullRef>
                </c:ext>
              </c:extLst>
              <c:f>(Sheet1!$N$4,Sheet1!$N$6)</c:f>
              <c:numCache>
                <c:formatCode>0%</c:formatCode>
                <c:ptCount val="2"/>
                <c:pt idx="0">
                  <c:v>8.4759203961751503E-2</c:v>
                </c:pt>
                <c:pt idx="1">
                  <c:v>5.6702930758726164E-2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Sheet1!$N$5</c15:sqref>
                  <c15:spPr xmlns:c15="http://schemas.microsoft.com/office/drawing/2012/chart"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invertIfNegative val="0"/>
                  <c15:bubble3D val="0"/>
                </c15:categoryFilterException>
                <c15:categoryFilterException>
                  <c15:sqref>Sheet1!$N$7</c15:sqref>
                  <c15:spPr xmlns:c15="http://schemas.microsoft.com/office/drawing/2012/chart"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invertIfNegative val="0"/>
                  <c15:bubble3D val="0"/>
                </c15:categoryFilterException>
                <c15:categoryFilterException>
                  <c15:sqref>Sheet1!$N$8</c15:sqref>
                  <c15:spPr xmlns:c15="http://schemas.microsoft.com/office/drawing/2012/chart"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invertIfNegative val="0"/>
                  <c15:bubble3D val="0"/>
                </c15:categoryFilterException>
                <c15:categoryFilterException>
                  <c15:sqref>Sheet1!$N$9</c15:sqref>
                  <c15:spPr xmlns:c15="http://schemas.microsoft.com/office/drawing/2012/chart"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invertIfNegative val="0"/>
                  <c15:bubble3D val="0"/>
                </c15:categoryFilterException>
                <c15:categoryFilterException>
                  <c15:sqref>Sheet1!$N$10</c15:sqref>
                  <c15:spPr xmlns:c15="http://schemas.microsoft.com/office/drawing/2012/chart"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invertIfNegative val="0"/>
                  <c15:bubble3D val="0"/>
                </c15:categoryFilterException>
                <c15:categoryFilterException>
                  <c15:sqref>Sheet1!$N$11</c15:sqref>
                  <c15:spPr xmlns:c15="http://schemas.microsoft.com/office/drawing/2012/chart"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invertIfNegative val="0"/>
                  <c15:bubble3D val="0"/>
                </c15:categoryFilterException>
                <c15:categoryFilterException>
                  <c15:sqref>Sheet1!$N$12</c15:sqref>
                  <c15:spPr xmlns:c15="http://schemas.microsoft.com/office/drawing/2012/chart"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2-E804-40AB-A36B-B670DF432E4F}"/>
            </c:ext>
          </c:extLst>
        </c:ser>
        <c:ser>
          <c:idx val="1"/>
          <c:order val="1"/>
          <c:tx>
            <c:strRef>
              <c:f>Sheet1!$O$2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E804-40AB-A36B-B670DF432E4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E804-40AB-A36B-B670DF432E4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001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Sheet1!$M$2:$M$12</c15:sqref>
                  </c15:fullRef>
                </c:ext>
              </c:extLst>
              <c:f>(Sheet1!$M$3,Sheet1!$M$5,Sheet1!$M$12)</c:f>
              <c:strCache>
                <c:ptCount val="3"/>
                <c:pt idx="0">
                  <c:v>China </c:v>
                </c:pt>
                <c:pt idx="1">
                  <c:v>Türkiye </c:v>
                </c:pt>
                <c:pt idx="2">
                  <c:v>Sri Lanka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Sheet1!$O$3:$O$12</c15:sqref>
                  </c15:fullRef>
                </c:ext>
              </c:extLst>
              <c:f>(Sheet1!$O$4,Sheet1!$O$6)</c:f>
              <c:numCache>
                <c:formatCode>0%</c:formatCode>
                <c:ptCount val="2"/>
                <c:pt idx="0">
                  <c:v>0.11477901001660422</c:v>
                </c:pt>
                <c:pt idx="1">
                  <c:v>4.903039656889048E-2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Sheet1!$O$5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invertIfNegative val="0"/>
                  <c15:bubble3D val="0"/>
                </c15:categoryFilterException>
                <c15:categoryFilterException>
                  <c15:sqref>Sheet1!$O$7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invertIfNegative val="0"/>
                  <c15:bubble3D val="0"/>
                </c15:categoryFilterException>
                <c15:categoryFilterException>
                  <c15:sqref>Sheet1!$O$8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invertIfNegative val="0"/>
                  <c15:bubble3D val="0"/>
                </c15:categoryFilterException>
                <c15:categoryFilterException>
                  <c15:sqref>Sheet1!$O$9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invertIfNegative val="0"/>
                  <c15:bubble3D val="0"/>
                </c15:categoryFilterException>
                <c15:categoryFilterException>
                  <c15:sqref>Sheet1!$O$10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invertIfNegative val="0"/>
                  <c15:bubble3D val="0"/>
                </c15:categoryFilterException>
                <c15:categoryFilterException>
                  <c15:sqref>Sheet1!$O$11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invertIfNegative val="0"/>
                  <c15:bubble3D val="0"/>
                </c15:categoryFilterException>
                <c15:categoryFilterException>
                  <c15:sqref>Sheet1!$O$12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25-E804-40AB-A36B-B670DF432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83216224"/>
        <c:axId val="1283218624"/>
      </c:barChart>
      <c:catAx>
        <c:axId val="128321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283218624"/>
        <c:crosses val="autoZero"/>
        <c:auto val="1"/>
        <c:lblAlgn val="ctr"/>
        <c:lblOffset val="100"/>
        <c:noMultiLvlLbl val="0"/>
      </c:catAx>
      <c:valAx>
        <c:axId val="12832186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28321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001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5A85E9-4515-4B11-A71C-EC769E8A6AC6}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A2FE93-A4C7-4E61-96B6-38DF7A844018}">
  <sheetPr/>
  <sheetViews>
    <sheetView tabSelected="1" zoomScale="13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D2EE2F-431C-1687-0FB8-AA3AE02407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5981414" cy="381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6B0A00-AA08-F932-3545-AEBCB6EB18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52D8-83A2-4FB5-8714-54F9A33782E8}">
  <dimension ref="B1:O25"/>
  <sheetViews>
    <sheetView workbookViewId="0">
      <selection activeCell="M1" sqref="M1:O12"/>
    </sheetView>
  </sheetViews>
  <sheetFormatPr defaultRowHeight="14.4"/>
  <cols>
    <col min="2" max="2" width="25.33203125" customWidth="1"/>
    <col min="3" max="3" width="10.88671875" bestFit="1" customWidth="1"/>
    <col min="4" max="4" width="11.109375" bestFit="1" customWidth="1"/>
    <col min="5" max="5" width="12.5546875" customWidth="1"/>
    <col min="6" max="7" width="9.88671875" bestFit="1" customWidth="1"/>
    <col min="8" max="8" width="9" bestFit="1" customWidth="1"/>
    <col min="13" max="13" width="15.21875" bestFit="1" customWidth="1"/>
  </cols>
  <sheetData>
    <row r="1" spans="2:15">
      <c r="C1" s="12" t="s">
        <v>12</v>
      </c>
      <c r="D1" s="12"/>
      <c r="F1" s="12" t="s">
        <v>13</v>
      </c>
      <c r="G1" s="12"/>
      <c r="M1" s="13" t="s">
        <v>25</v>
      </c>
      <c r="N1" s="13"/>
      <c r="O1" s="13"/>
    </row>
    <row r="2" spans="2:15">
      <c r="B2" s="10" t="s">
        <v>23</v>
      </c>
      <c r="C2" s="1">
        <v>2022</v>
      </c>
      <c r="D2" s="1">
        <v>2023</v>
      </c>
      <c r="E2" s="1" t="s">
        <v>0</v>
      </c>
      <c r="F2" s="1">
        <v>2022</v>
      </c>
      <c r="G2" s="1">
        <v>2023</v>
      </c>
      <c r="H2" s="1" t="s">
        <v>1</v>
      </c>
      <c r="J2" t="s">
        <v>14</v>
      </c>
      <c r="K2" t="s">
        <v>15</v>
      </c>
      <c r="M2" s="7" t="s">
        <v>24</v>
      </c>
      <c r="N2" s="9">
        <v>2022</v>
      </c>
      <c r="O2" s="9">
        <v>2023</v>
      </c>
    </row>
    <row r="3" spans="2:15">
      <c r="B3" s="1" t="s">
        <v>2</v>
      </c>
      <c r="C3" s="4">
        <v>115329256</v>
      </c>
      <c r="D3" s="4">
        <v>141110076</v>
      </c>
      <c r="E3" s="5">
        <f>+(D3/C3)-1</f>
        <v>0.22354102414395172</v>
      </c>
      <c r="F3" s="4">
        <v>22805271</v>
      </c>
      <c r="G3" s="4">
        <v>30743171</v>
      </c>
      <c r="H3" s="5">
        <f>+(G3/F3)-1</f>
        <v>0.34807303978102255</v>
      </c>
      <c r="J3" s="6">
        <f>+C3/F3</f>
        <v>5.0571315727842041</v>
      </c>
      <c r="K3" s="6">
        <f>+D3/G3</f>
        <v>4.5899649063526988</v>
      </c>
      <c r="M3" t="str">
        <f>+B3</f>
        <v xml:space="preserve">China </v>
      </c>
      <c r="N3" s="11">
        <f>+C3/$C$14</f>
        <v>0.65596574290797949</v>
      </c>
      <c r="O3" s="11">
        <f>+D3/$D$14</f>
        <v>0.66699563132513451</v>
      </c>
    </row>
    <row r="4" spans="2:15">
      <c r="B4" s="1" t="s">
        <v>3</v>
      </c>
      <c r="C4" s="4">
        <v>14902022</v>
      </c>
      <c r="D4" s="4">
        <v>24282730</v>
      </c>
      <c r="E4" s="5">
        <f t="shared" ref="E4:E12" si="0">+(D4/C4)-1</f>
        <v>0.62949229305929078</v>
      </c>
      <c r="F4" s="4">
        <v>2798362</v>
      </c>
      <c r="G4" s="4">
        <v>4176964</v>
      </c>
      <c r="H4" s="5">
        <f t="shared" ref="H4:H12" si="1">+(G4/F4)-1</f>
        <v>0.49264605508508197</v>
      </c>
      <c r="J4" s="6">
        <f t="shared" ref="J4:J12" si="2">+C4/F4</f>
        <v>5.3252659948927263</v>
      </c>
      <c r="K4" s="6">
        <f t="shared" ref="K4:K12" si="3">+D4/G4</f>
        <v>5.8134879783498254</v>
      </c>
      <c r="M4" t="str">
        <f t="shared" ref="M4:M12" si="4">+B4</f>
        <v xml:space="preserve">Serbia </v>
      </c>
      <c r="N4" s="11">
        <f t="shared" ref="N4:N12" si="5">+C4/$C$14</f>
        <v>8.4759203961751503E-2</v>
      </c>
      <c r="O4" s="11">
        <f t="shared" ref="O4:O12" si="6">+D4/$D$14</f>
        <v>0.11477901001660422</v>
      </c>
    </row>
    <row r="5" spans="2:15">
      <c r="B5" s="1" t="s">
        <v>4</v>
      </c>
      <c r="C5" s="4">
        <v>23952332</v>
      </c>
      <c r="D5" s="4">
        <v>17844477</v>
      </c>
      <c r="E5" s="5">
        <f t="shared" si="0"/>
        <v>-0.25500043169074305</v>
      </c>
      <c r="F5" s="4">
        <v>3563255</v>
      </c>
      <c r="G5" s="4">
        <v>3490459</v>
      </c>
      <c r="H5" s="5">
        <f t="shared" si="1"/>
        <v>-2.0429635263263468E-2</v>
      </c>
      <c r="J5" s="6">
        <f t="shared" si="2"/>
        <v>6.7220370139100343</v>
      </c>
      <c r="K5" s="6">
        <f t="shared" si="3"/>
        <v>5.1123582886949821</v>
      </c>
      <c r="M5" t="str">
        <f t="shared" si="4"/>
        <v xml:space="preserve">Türkiye </v>
      </c>
      <c r="N5" s="11">
        <f t="shared" si="5"/>
        <v>0.13623524333460166</v>
      </c>
      <c r="O5" s="11">
        <f t="shared" si="6"/>
        <v>8.4346834327279657E-2</v>
      </c>
    </row>
    <row r="6" spans="2:15">
      <c r="B6" s="1" t="s">
        <v>5</v>
      </c>
      <c r="C6" s="4">
        <v>9969281</v>
      </c>
      <c r="D6" s="4">
        <v>10372906</v>
      </c>
      <c r="E6" s="5">
        <f t="shared" si="0"/>
        <v>4.0486871620932341E-2</v>
      </c>
      <c r="F6" s="4">
        <v>494814</v>
      </c>
      <c r="G6" s="4">
        <v>449242</v>
      </c>
      <c r="H6" s="5">
        <f t="shared" si="1"/>
        <v>-9.2099253456854546E-2</v>
      </c>
      <c r="J6" s="6">
        <f t="shared" si="2"/>
        <v>20.147532204020095</v>
      </c>
      <c r="K6" s="6">
        <f t="shared" si="3"/>
        <v>23.089795700312973</v>
      </c>
      <c r="M6" t="str">
        <f t="shared" si="4"/>
        <v xml:space="preserve">Switzerland </v>
      </c>
      <c r="N6" s="11">
        <f t="shared" si="5"/>
        <v>5.6702930758726164E-2</v>
      </c>
      <c r="O6" s="11">
        <f t="shared" si="6"/>
        <v>4.903039656889048E-2</v>
      </c>
    </row>
    <row r="7" spans="2:15">
      <c r="B7" s="1" t="s">
        <v>6</v>
      </c>
      <c r="C7" s="4">
        <v>6031813</v>
      </c>
      <c r="D7" s="4">
        <v>7237682</v>
      </c>
      <c r="E7" s="5">
        <f t="shared" si="0"/>
        <v>0.19991816722434863</v>
      </c>
      <c r="F7" s="4">
        <v>370146</v>
      </c>
      <c r="G7" s="4">
        <v>493115</v>
      </c>
      <c r="H7" s="5">
        <f t="shared" si="1"/>
        <v>0.33221755739627068</v>
      </c>
      <c r="J7" s="6">
        <f t="shared" si="2"/>
        <v>16.295767075694457</v>
      </c>
      <c r="K7" s="6">
        <f t="shared" si="3"/>
        <v>14.677472800462366</v>
      </c>
      <c r="M7" t="str">
        <f t="shared" si="4"/>
        <v xml:space="preserve">United Kingdom </v>
      </c>
      <c r="N7" s="11">
        <f t="shared" si="5"/>
        <v>3.4307536811188727E-2</v>
      </c>
      <c r="O7" s="11">
        <f t="shared" si="6"/>
        <v>3.4210896994489336E-2</v>
      </c>
    </row>
    <row r="8" spans="2:15">
      <c r="B8" s="1" t="s">
        <v>7</v>
      </c>
      <c r="C8" s="4">
        <v>1183906</v>
      </c>
      <c r="D8" s="4">
        <v>3155448</v>
      </c>
      <c r="E8" s="5">
        <f t="shared" si="0"/>
        <v>1.6652859264164555</v>
      </c>
      <c r="F8" s="4">
        <v>215639</v>
      </c>
      <c r="G8" s="4">
        <v>686003</v>
      </c>
      <c r="H8" s="5">
        <f t="shared" si="1"/>
        <v>2.1812566372502191</v>
      </c>
      <c r="J8" s="6">
        <f t="shared" si="2"/>
        <v>5.4902220841313492</v>
      </c>
      <c r="K8" s="6">
        <f t="shared" si="3"/>
        <v>4.5997583100948543</v>
      </c>
      <c r="M8" t="str">
        <f t="shared" si="4"/>
        <v xml:space="preserve">Kosovo </v>
      </c>
      <c r="N8" s="11">
        <f t="shared" si="5"/>
        <v>6.7337794915039969E-3</v>
      </c>
      <c r="O8" s="11">
        <f t="shared" si="6"/>
        <v>1.4915093879430926E-2</v>
      </c>
    </row>
    <row r="9" spans="2:15">
      <c r="B9" s="1" t="s">
        <v>8</v>
      </c>
      <c r="C9" s="4">
        <v>2672090</v>
      </c>
      <c r="D9" s="4">
        <v>2999996</v>
      </c>
      <c r="E9" s="5">
        <f t="shared" si="0"/>
        <v>0.12271517800672882</v>
      </c>
      <c r="F9" s="4">
        <v>204374</v>
      </c>
      <c r="G9" s="4">
        <v>208553</v>
      </c>
      <c r="H9" s="5">
        <f t="shared" si="1"/>
        <v>2.0447806472447594E-2</v>
      </c>
      <c r="J9" s="6">
        <f t="shared" si="2"/>
        <v>13.074510456320276</v>
      </c>
      <c r="K9" s="6">
        <f t="shared" si="3"/>
        <v>14.384813452695479</v>
      </c>
      <c r="M9" t="str">
        <f t="shared" si="4"/>
        <v xml:space="preserve">United States </v>
      </c>
      <c r="N9" s="11">
        <f t="shared" si="5"/>
        <v>1.5198220839705952E-2</v>
      </c>
      <c r="O9" s="11">
        <f t="shared" si="6"/>
        <v>1.4180307195021835E-2</v>
      </c>
    </row>
    <row r="10" spans="2:15">
      <c r="B10" s="3" t="s">
        <v>9</v>
      </c>
      <c r="C10" s="4">
        <v>802920</v>
      </c>
      <c r="D10" s="4">
        <v>1975122</v>
      </c>
      <c r="E10" s="5">
        <f t="shared" si="0"/>
        <v>1.4599237782095353</v>
      </c>
      <c r="F10" s="4">
        <v>85205</v>
      </c>
      <c r="G10" s="4">
        <v>229564</v>
      </c>
      <c r="H10" s="5">
        <f t="shared" si="1"/>
        <v>1.6942550319816911</v>
      </c>
      <c r="J10" s="6">
        <f t="shared" si="2"/>
        <v>9.4233906460888441</v>
      </c>
      <c r="K10" s="6">
        <f t="shared" si="3"/>
        <v>8.6037967625585896</v>
      </c>
      <c r="M10" t="str">
        <f t="shared" si="4"/>
        <v xml:space="preserve">North Macedonia </v>
      </c>
      <c r="N10" s="11">
        <f t="shared" si="5"/>
        <v>4.5668205324733459E-3</v>
      </c>
      <c r="O10" s="11">
        <f t="shared" si="6"/>
        <v>9.3359580171593296E-3</v>
      </c>
    </row>
    <row r="11" spans="2:15">
      <c r="B11" s="1" t="s">
        <v>10</v>
      </c>
      <c r="C11" s="4">
        <v>29945</v>
      </c>
      <c r="D11" s="4">
        <v>1448545</v>
      </c>
      <c r="E11" s="5">
        <f t="shared" si="0"/>
        <v>47.373518116547004</v>
      </c>
      <c r="F11" s="4">
        <v>5202</v>
      </c>
      <c r="G11" s="4">
        <v>106560</v>
      </c>
      <c r="H11" s="5">
        <f t="shared" si="1"/>
        <v>19.484429065743946</v>
      </c>
      <c r="J11" s="6">
        <f t="shared" si="2"/>
        <v>5.7564398308342941</v>
      </c>
      <c r="K11" s="6">
        <f t="shared" si="3"/>
        <v>13.593703078078079</v>
      </c>
      <c r="M11" t="str">
        <f t="shared" si="4"/>
        <v xml:space="preserve">South Korea </v>
      </c>
      <c r="N11" s="11">
        <f t="shared" si="5"/>
        <v>1.7032013257225421E-4</v>
      </c>
      <c r="O11" s="11">
        <f t="shared" si="6"/>
        <v>6.8469468245334012E-3</v>
      </c>
    </row>
    <row r="12" spans="2:15">
      <c r="B12" s="1" t="s">
        <v>11</v>
      </c>
      <c r="C12" s="4">
        <v>942409</v>
      </c>
      <c r="D12" s="4">
        <v>1133738</v>
      </c>
      <c r="E12" s="5">
        <f t="shared" si="0"/>
        <v>0.20302119355821091</v>
      </c>
      <c r="F12" s="4">
        <v>152695</v>
      </c>
      <c r="G12" s="4">
        <v>239553</v>
      </c>
      <c r="H12" s="5">
        <f t="shared" si="1"/>
        <v>0.56883329513081637</v>
      </c>
      <c r="J12" s="6">
        <f t="shared" si="2"/>
        <v>6.1718392874684831</v>
      </c>
      <c r="K12" s="6">
        <f t="shared" si="3"/>
        <v>4.7327230299766647</v>
      </c>
      <c r="M12" t="str">
        <f t="shared" si="4"/>
        <v xml:space="preserve">Sri Lanka </v>
      </c>
      <c r="N12" s="11">
        <f t="shared" si="5"/>
        <v>5.3602012294969286E-3</v>
      </c>
      <c r="O12" s="11">
        <f t="shared" si="6"/>
        <v>5.358924851456357E-3</v>
      </c>
    </row>
    <row r="14" spans="2:15">
      <c r="C14" s="2">
        <f>SUM(C3:C12)</f>
        <v>175815974</v>
      </c>
      <c r="D14" s="2">
        <f>SUM(D3:D12)</f>
        <v>211560720</v>
      </c>
      <c r="F14" s="2">
        <f>SUM(F3:F12)</f>
        <v>30694963</v>
      </c>
      <c r="G14" s="2">
        <f>SUM(G3:G12)</f>
        <v>40823184</v>
      </c>
    </row>
    <row r="16" spans="2:15">
      <c r="C16" t="s">
        <v>22</v>
      </c>
    </row>
    <row r="17" spans="2:9">
      <c r="B17" s="7" t="s">
        <v>16</v>
      </c>
      <c r="C17">
        <v>2017</v>
      </c>
      <c r="D17">
        <v>2018</v>
      </c>
      <c r="E17">
        <v>2019</v>
      </c>
      <c r="F17">
        <v>2020</v>
      </c>
      <c r="G17">
        <v>2021</v>
      </c>
      <c r="H17">
        <v>2022</v>
      </c>
      <c r="I17">
        <v>2023</v>
      </c>
    </row>
    <row r="18" spans="2:9">
      <c r="B18" s="9" t="s">
        <v>17</v>
      </c>
    </row>
    <row r="19" spans="2:9">
      <c r="B19" t="s">
        <v>18</v>
      </c>
      <c r="C19" s="8">
        <v>4.3099999999999996</v>
      </c>
      <c r="D19" s="8">
        <v>4.26</v>
      </c>
      <c r="E19" s="8">
        <v>4.32</v>
      </c>
      <c r="F19" s="8">
        <v>4.0199999999999996</v>
      </c>
      <c r="G19" s="8">
        <v>4.4000000000000004</v>
      </c>
      <c r="H19" s="8">
        <v>4.91</v>
      </c>
      <c r="I19" s="8">
        <v>4.03</v>
      </c>
    </row>
    <row r="20" spans="2:9">
      <c r="B20" t="s">
        <v>19</v>
      </c>
      <c r="C20" s="8">
        <v>4.71</v>
      </c>
      <c r="D20" s="8">
        <v>4.59</v>
      </c>
      <c r="E20" s="8">
        <v>4.7300000000000004</v>
      </c>
      <c r="F20" s="8">
        <v>4.43</v>
      </c>
      <c r="G20" s="8">
        <v>4.7300000000000004</v>
      </c>
      <c r="H20" s="8">
        <v>5.0599999999999996</v>
      </c>
      <c r="I20" s="8">
        <v>4.59</v>
      </c>
    </row>
    <row r="21" spans="2:9">
      <c r="B21" t="s">
        <v>20</v>
      </c>
      <c r="C21" s="8">
        <v>3.72</v>
      </c>
      <c r="D21" s="8">
        <v>3.75</v>
      </c>
      <c r="E21" s="8">
        <v>3.6</v>
      </c>
      <c r="F21" s="8">
        <v>3.6</v>
      </c>
      <c r="G21" s="8">
        <v>4.0599999999999996</v>
      </c>
      <c r="H21" s="8">
        <v>4.71</v>
      </c>
      <c r="I21" s="8">
        <v>3.37</v>
      </c>
    </row>
    <row r="22" spans="2:9">
      <c r="B22" s="9" t="s">
        <v>21</v>
      </c>
      <c r="C22" s="8"/>
      <c r="D22" s="8"/>
      <c r="E22" s="8"/>
      <c r="F22" s="8"/>
      <c r="G22" s="8"/>
      <c r="H22" s="8"/>
      <c r="I22" s="8"/>
    </row>
    <row r="23" spans="2:9">
      <c r="B23" t="s">
        <v>18</v>
      </c>
      <c r="C23" s="8">
        <v>6.29</v>
      </c>
      <c r="D23" s="8">
        <v>6.42</v>
      </c>
      <c r="E23" s="8">
        <v>6.24</v>
      </c>
      <c r="F23" s="8">
        <v>6.17</v>
      </c>
      <c r="G23" s="8">
        <v>6.06</v>
      </c>
      <c r="H23" s="8">
        <v>7.15</v>
      </c>
      <c r="I23" s="8">
        <v>7.6</v>
      </c>
    </row>
    <row r="24" spans="2:9">
      <c r="B24" t="s">
        <v>19</v>
      </c>
      <c r="C24" s="8">
        <v>7.77</v>
      </c>
      <c r="D24" s="8">
        <v>8.41</v>
      </c>
      <c r="E24" s="8">
        <v>7.96</v>
      </c>
      <c r="F24" s="8">
        <v>8.0500000000000007</v>
      </c>
      <c r="G24" s="8">
        <v>7.77</v>
      </c>
      <c r="H24" s="8">
        <v>9.09</v>
      </c>
      <c r="I24" s="8">
        <v>9.9600000000000009</v>
      </c>
    </row>
    <row r="25" spans="2:9">
      <c r="B25" t="s">
        <v>20</v>
      </c>
      <c r="C25" s="8">
        <v>5.25</v>
      </c>
      <c r="D25" s="8">
        <v>5.21</v>
      </c>
      <c r="E25" s="8">
        <v>5.18</v>
      </c>
      <c r="F25" s="8">
        <v>5.01</v>
      </c>
      <c r="G25" s="8">
        <v>4.84</v>
      </c>
      <c r="H25" s="8">
        <v>5.66</v>
      </c>
      <c r="I25" s="8">
        <v>5.86</v>
      </c>
    </row>
  </sheetData>
  <mergeCells count="3">
    <mergeCell ref="C1:D1"/>
    <mergeCell ref="F1:G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2025-03-10T02:36:10Z</dcterms:created>
  <dcterms:modified xsi:type="dcterms:W3CDTF">2025-03-11T09:03:30Z</dcterms:modified>
</cp:coreProperties>
</file>