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ac-RS\Desktop\"/>
    </mc:Choice>
  </mc:AlternateContent>
  <bookViews>
    <workbookView xWindow="0" yWindow="0" windowWidth="24000" windowHeight="9630" activeTab="1"/>
  </bookViews>
  <sheets>
    <sheet name="Empresa Nacional S A" sheetId="1" r:id="rId1"/>
    <sheet name="Projeção para o ano de 200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C16" i="2"/>
  <c r="D16" i="2"/>
  <c r="E16" i="2"/>
  <c r="B16" i="2"/>
  <c r="B15" i="2"/>
  <c r="E15" i="2" l="1"/>
  <c r="D15" i="2"/>
  <c r="C15" i="2"/>
  <c r="E14" i="2"/>
  <c r="D14" i="2"/>
  <c r="C14" i="2"/>
  <c r="B14" i="2"/>
  <c r="F4" i="1"/>
  <c r="G4" i="1"/>
  <c r="H4" i="1"/>
  <c r="H23" i="1" s="1"/>
  <c r="I4" i="1"/>
  <c r="I23" i="1" s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G23" i="1"/>
  <c r="F4" i="2"/>
  <c r="I21" i="1"/>
  <c r="H21" i="1"/>
  <c r="G21" i="1"/>
  <c r="I15" i="1"/>
  <c r="I16" i="1"/>
  <c r="I17" i="1"/>
  <c r="I18" i="1"/>
  <c r="I19" i="1"/>
  <c r="I14" i="1"/>
  <c r="H15" i="1"/>
  <c r="H16" i="1"/>
  <c r="H17" i="1"/>
  <c r="H18" i="1"/>
  <c r="H19" i="1"/>
  <c r="H14" i="1"/>
  <c r="G15" i="1"/>
  <c r="G16" i="1"/>
  <c r="G17" i="1"/>
  <c r="G18" i="1"/>
  <c r="G19" i="1"/>
  <c r="G14" i="1"/>
  <c r="H11" i="1"/>
  <c r="G11" i="1"/>
  <c r="F21" i="1"/>
  <c r="E21" i="1"/>
  <c r="D21" i="1"/>
  <c r="C21" i="1"/>
  <c r="F11" i="1"/>
  <c r="F23" i="1" s="1"/>
  <c r="E11" i="1"/>
  <c r="E23" i="1" s="1"/>
  <c r="D11" i="1"/>
  <c r="D23" i="1" s="1"/>
  <c r="C11" i="1"/>
  <c r="C23" i="1" s="1"/>
  <c r="F19" i="1"/>
  <c r="F15" i="1"/>
  <c r="F16" i="1"/>
  <c r="F17" i="1"/>
  <c r="F18" i="1"/>
  <c r="F14" i="1"/>
  <c r="F11" i="2"/>
  <c r="F9" i="2"/>
  <c r="F10" i="2"/>
  <c r="F12" i="2"/>
  <c r="F8" i="2"/>
  <c r="F7" i="2"/>
  <c r="I11" i="1" l="1"/>
</calcChain>
</file>

<file path=xl/sharedStrings.xml><?xml version="1.0" encoding="utf-8"?>
<sst xmlns="http://schemas.openxmlformats.org/spreadsheetml/2006/main" count="57" uniqueCount="40">
  <si>
    <t>Empresa Nacional S/A</t>
  </si>
  <si>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</si>
  <si>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</si>
  <si>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</si>
  <si>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</si>
  <si>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</si>
  <si>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</si>
  <si>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</si>
  <si>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</si>
  <si>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</si>
  <si>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</si>
  <si>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</si>
  <si>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</si>
  <si>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</si>
  <si>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</si>
  <si>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</si>
  <si>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</si>
  <si>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</si>
  <si>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</si>
  <si>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</si>
  <si>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Trim.</t>
  </si>
  <si>
    <t>Total do Semestre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</si>
  <si>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</si>
  <si>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</si>
  <si>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</si>
  <si>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</si>
  <si>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</si>
  <si>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</si>
  <si>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</si>
  <si>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</si>
  <si>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</si>
  <si>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</si>
  <si>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</si>
  <si>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</si>
  <si>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</si>
  <si>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</si>
  <si>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Receita líquida</t>
  </si>
  <si>
    <t>Situação</t>
  </si>
  <si>
    <t>Valor Acumulado do ano de 
despesas</t>
  </si>
  <si>
    <t>Total 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</si>
</sst>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8">
    <xf numFmtId="0" fontId="0" fillId="0" borderId="0" xfId="0"/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4" fontId="2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6" xfId="0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4" fontId="2" fillId="0" borderId="7" xfId="0" applyNumberFormat="1" applyFont="1" applyBorder="1" applyAlignment="1">
      <alignment horizontal="right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4" fontId="2" fillId="0" borderId="9" xfId="1" applyFont="1" applyBorder="1" applyAlignment="1">
      <alignment horizontal="right" vertical="center" wrapText="1"/>
    </xf>
    <xf numFmtId="44" fontId="2" fillId="0" borderId="10" xfId="1" applyFont="1" applyBorder="1" applyAlignment="1">
      <alignment horizontal="right" vertical="center" wrapText="1"/>
    </xf>
    <xf numFmtId="44" fontId="2" fillId="0" borderId="6" xfId="1" applyFont="1" applyBorder="1" applyAlignment="1">
      <alignment horizontal="right" vertical="center" wrapText="1"/>
    </xf>
    <xf numFmtId="44" fontId="2" fillId="0" borderId="7" xfId="1" applyFont="1" applyBorder="1" applyAlignment="1">
      <alignment horizontal="right" vertical="center" wrapText="1"/>
    </xf>
    <xf numFmtId="44" fontId="0" fillId="0" borderId="6" xfId="1" applyFont="1" applyBorder="1" applyAlignment="1">
      <alignment horizontal="right" vertical="center" wrapText="1"/>
    </xf>
    <xf numFmtId="44" fontId="2" fillId="0" borderId="6" xfId="0" applyNumberFormat="1" applyFont="1" applyBorder="1" applyAlignment="1">
      <alignment horizontal="right" vertical="center" wrapText="1"/>
    </xf>
    <xf numFmtId="44" fontId="2" fillId="0" borderId="7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44" fontId="2" fillId="0" borderId="9" xfId="1" applyFont="1" applyBorder="1" applyAlignment="1">
      <alignment horizontal="right" vertical="center"/>
    </xf>
    <xf numFmtId="44" fontId="2" fillId="0" borderId="12" xfId="1" applyFont="1" applyBorder="1" applyAlignment="1">
      <alignment horizontal="right" vertical="center"/>
    </xf>
    <xf numFmtId="44" fontId="0" fillId="0" borderId="12" xfId="1" applyFont="1" applyBorder="1"/>
    <xf numFmtId="44" fontId="2" fillId="0" borderId="13" xfId="1" applyFont="1" applyBorder="1" applyAlignment="1">
      <alignment horizontal="right" vertical="center"/>
    </xf>
    <xf numFmtId="44" fontId="2" fillId="0" borderId="15" xfId="1" applyFont="1" applyBorder="1" applyAlignment="1">
      <alignment horizontal="right" vertical="center"/>
    </xf>
    <xf numFmtId="44" fontId="2" fillId="0" borderId="17" xfId="1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2°Semestre</a:t>
            </a:r>
          </a:p>
        </c:rich>
      </c:tx>
      <c:layout>
        <c:manualLayout>
          <c:xMode val="edge"/>
          <c:yMode val="edge"/>
          <c:x val="0.4024710704265415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103760394436677"/>
          <c:y val="0.14987551867219917"/>
          <c:w val="0.75752544950572764"/>
          <c:h val="0.539898280349811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'Empresa Nacional S A'!$C$13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'Empresa Nacional S A'!$B$14:$B$19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'Empresa Nacional S A'!$C$14:$C$19</c:f>
              <c:numCache>
                <c:formatCode>_("R$"* #,##0.00_);_("R$"* \(#,##0.00\);_("R$"* "-"??_);_(@_)</c:formatCode>
                <c:ptCount val="6"/>
                <c:pt idx="0">
                  <c:v>6265</c:v>
                </c:pt>
                <c:pt idx="1">
                  <c:v>8701</c:v>
                </c:pt>
                <c:pt idx="2">
                  <c:v>4569</c:v>
                </c:pt>
                <c:pt idx="3">
                  <c:v>12341</c:v>
                </c:pt>
                <c:pt idx="4">
                  <c:v>6344</c:v>
                </c:pt>
                <c:pt idx="5">
                  <c:v>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1ED-8052-C8E6E5AB3442}"/>
            </c:ext>
          </c:extLst>
        </c:ser>
        <c:ser>
          <c:idx val="1"/>
          <c:order val="1"/>
          <c:tx>
            <c:strRef>
              <c:f>'Empresa Nacional S A'!$D$13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'Empresa Nacional S A'!$B$14:$B$19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'Empresa Nacional S A'!$D$14:$D$19</c:f>
              <c:numCache>
                <c:formatCode>_("R$"* #,##0.00_);_("R$"* \(#,##0.00\);_("R$"* "-"??_);_(@_)</c:formatCode>
                <c:ptCount val="6"/>
                <c:pt idx="0">
                  <c:v>6954</c:v>
                </c:pt>
                <c:pt idx="1">
                  <c:v>9658</c:v>
                </c:pt>
                <c:pt idx="2">
                  <c:v>5099</c:v>
                </c:pt>
                <c:pt idx="3">
                  <c:v>12365</c:v>
                </c:pt>
                <c:pt idx="4">
                  <c:v>7042</c:v>
                </c:pt>
                <c:pt idx="5">
                  <c:v>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B-41ED-8052-C8E6E5AB3442}"/>
            </c:ext>
          </c:extLst>
        </c:ser>
        <c:ser>
          <c:idx val="2"/>
          <c:order val="2"/>
          <c:tx>
            <c:strRef>
              <c:f>'Empresa Nacional S A'!$E$13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'Empresa Nacional S A'!$B$14:$B$19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'Empresa Nacional S A'!$E$14:$E$19</c:f>
              <c:numCache>
                <c:formatCode>_("R$"* #,##0.00_);_("R$"* \(#,##0.00\);_("R$"* "-"??_);_(@_)</c:formatCode>
                <c:ptCount val="6"/>
                <c:pt idx="0">
                  <c:v>7858</c:v>
                </c:pt>
                <c:pt idx="1">
                  <c:v>10197</c:v>
                </c:pt>
                <c:pt idx="2">
                  <c:v>5769</c:v>
                </c:pt>
                <c:pt idx="3">
                  <c:v>13969</c:v>
                </c:pt>
                <c:pt idx="4">
                  <c:v>7957</c:v>
                </c:pt>
                <c:pt idx="5">
                  <c:v>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B-41ED-8052-C8E6E5AB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803968"/>
        <c:axId val="1923804384"/>
      </c:barChart>
      <c:catAx>
        <c:axId val="19238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804384"/>
        <c:crosses val="autoZero"/>
        <c:auto val="1"/>
        <c:lblAlgn val="ctr"/>
        <c:lblOffset val="100"/>
        <c:noMultiLvlLbl val="0"/>
      </c:catAx>
      <c:valAx>
        <c:axId val="192380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80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</a:t>
            </a:r>
            <a:r>
              <a:rPr lang="pt-BR" baseline="0"/>
              <a:t> 1°Semestre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'Empresa Nacional S A'!$C$3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'Empresa Nacional S A'!$B$4:$B$9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'Empresa Nacional S A'!$C$4:$C$9</c:f>
              <c:numCache>
                <c:formatCode>_("R$"* #,##0.00_);_("R$"* \(#,##0.00\);_("R$"* "-"??_);_(@_)</c:formatCode>
                <c:ptCount val="6"/>
                <c:pt idx="0">
                  <c:v>4500</c:v>
                </c:pt>
                <c:pt idx="1">
                  <c:v>6250</c:v>
                </c:pt>
                <c:pt idx="2">
                  <c:v>3300</c:v>
                </c:pt>
                <c:pt idx="3">
                  <c:v>8000</c:v>
                </c:pt>
                <c:pt idx="4">
                  <c:v>4557</c:v>
                </c:pt>
                <c:pt idx="5">
                  <c:v>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286-A4FB-AA103BDBBA72}"/>
            </c:ext>
          </c:extLst>
        </c:ser>
        <c:ser>
          <c:idx val="1"/>
          <c:order val="1"/>
          <c:tx>
            <c:strRef>
              <c:f>'Empresa Nacional S A'!$D$3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'Empresa Nacional S A'!$B$4:$B$9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'Empresa Nacional S A'!$D$4:$D$9</c:f>
              <c:numCache>
                <c:formatCode>_("R$"* #,##0.00_);_("R$"* \(#,##0.00\);_("R$"* "-"??_);_(@_)</c:formatCode>
                <c:ptCount val="6"/>
                <c:pt idx="0">
                  <c:v>5040</c:v>
                </c:pt>
                <c:pt idx="1">
                  <c:v>7000</c:v>
                </c:pt>
                <c:pt idx="2">
                  <c:v>3696</c:v>
                </c:pt>
                <c:pt idx="3">
                  <c:v>8690</c:v>
                </c:pt>
                <c:pt idx="4">
                  <c:v>5104</c:v>
                </c:pt>
                <c:pt idx="5">
                  <c:v>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1-4286-A4FB-AA103BDBBA72}"/>
            </c:ext>
          </c:extLst>
        </c:ser>
        <c:ser>
          <c:idx val="2"/>
          <c:order val="2"/>
          <c:tx>
            <c:strRef>
              <c:f>'Empresa Nacional S A'!$E$3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'Empresa Nacional S A'!$B$4:$B$9</c:f>
              <c:strCache>
                <c:ptCount val="6"/>
                <c:pt idx="0">
                  <c:v>Porca</c:v>
                </c:pt>
                <c:pt idx="1">
                  <c:v>Parafuso</c:v>
                </c:pt>
                <c:pt idx="2">
                  <c:v>Arruela</c:v>
                </c:pt>
                <c:pt idx="3">
                  <c:v>Prego</c:v>
                </c:pt>
                <c:pt idx="4">
                  <c:v>Alicate</c:v>
                </c:pt>
                <c:pt idx="5">
                  <c:v>Martelo</c:v>
                </c:pt>
              </c:strCache>
            </c:strRef>
          </c:cat>
          <c:val>
            <c:numRef>
              <c:f>'Empresa Nacional S A'!$E$4:$E$9</c:f>
              <c:numCache>
                <c:formatCode>_("R$"* #,##0.00_);_("R$"* \(#,##0.00\);_("R$"* "-"??_);_(@_)</c:formatCode>
                <c:ptCount val="6"/>
                <c:pt idx="0">
                  <c:v>5696</c:v>
                </c:pt>
                <c:pt idx="1">
                  <c:v>7910</c:v>
                </c:pt>
                <c:pt idx="2">
                  <c:v>4176</c:v>
                </c:pt>
                <c:pt idx="3">
                  <c:v>10125</c:v>
                </c:pt>
                <c:pt idx="4">
                  <c:v>5676</c:v>
                </c:pt>
                <c:pt idx="5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1-4286-A4FB-AA103BDB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5735264"/>
        <c:axId val="1925735680"/>
      </c:barChart>
      <c:catAx>
        <c:axId val="19257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735680"/>
        <c:crosses val="autoZero"/>
        <c:auto val="1"/>
        <c:lblAlgn val="ctr"/>
        <c:lblOffset val="100"/>
        <c:noMultiLvlLbl val="0"/>
      </c:catAx>
      <c:valAx>
        <c:axId val="19257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57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Projeção</a:t>
            </a:r>
            <a:r>
              <a:rPr lang="pt-BR" baseline="0"/>
              <a:t> para 2003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'Projeção para o ano de 2003'!$A$15</c:f>
              <c:strCache>
                <c:ptCount val="1"/>
                <c:pt idx="0">
                  <c:v>Receita líquida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'Projeção para o ano de 2003'!$B$14:$F$14</c:f>
              <c:numCache>
                <c:formatCode>_("R$"* #,##0.00_);_("R$"* \(#,##0.00\);_("R$"* "-"??_);_(@_)</c:formatCode>
                <c:ptCount val="5"/>
                <c:pt idx="0">
                  <c:v>113000</c:v>
                </c:pt>
                <c:pt idx="1">
                  <c:v>162900</c:v>
                </c:pt>
                <c:pt idx="2">
                  <c:v>207870</c:v>
                </c:pt>
                <c:pt idx="3">
                  <c:v>270231</c:v>
                </c:pt>
              </c:numCache>
            </c:numRef>
          </c:cat>
          <c:val>
            <c:numRef>
              <c:f>'Projeção para o ano de 2003'!$B$15:$F$15</c:f>
              <c:numCache>
                <c:formatCode>_("R$"* #,##0.00_);_("R$"* \(#,##0.00\);_("R$"* "-"??_);_(@_)</c:formatCode>
                <c:ptCount val="5"/>
                <c:pt idx="0">
                  <c:v>27000</c:v>
                </c:pt>
                <c:pt idx="1">
                  <c:v>22100</c:v>
                </c:pt>
                <c:pt idx="2">
                  <c:v>-3770</c:v>
                </c:pt>
                <c:pt idx="3">
                  <c:v>-30231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2-4610-B6C1-E5D0B8658B8F}"/>
            </c:ext>
          </c:extLst>
        </c:ser>
        <c:ser>
          <c:idx val="1"/>
          <c:order val="1"/>
          <c:tx>
            <c:strRef>
              <c:f>'Projeção para o ano de 2003'!$A$16</c:f>
              <c:strCache>
                <c:ptCount val="1"/>
                <c:pt idx="0">
                  <c:v>Situação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'Projeção para o ano de 2003'!$B$14:$F$14</c:f>
              <c:numCache>
                <c:formatCode>_("R$"* #,##0.00_);_("R$"* \(#,##0.00\);_("R$"* "-"??_);_(@_)</c:formatCode>
                <c:ptCount val="5"/>
                <c:pt idx="0">
                  <c:v>113000</c:v>
                </c:pt>
                <c:pt idx="1">
                  <c:v>162900</c:v>
                </c:pt>
                <c:pt idx="2">
                  <c:v>207870</c:v>
                </c:pt>
                <c:pt idx="3">
                  <c:v>270231</c:v>
                </c:pt>
              </c:numCache>
            </c:numRef>
          </c:cat>
          <c:val>
            <c:numRef>
              <c:f>'Projeção para o ano de 2003'!$B$16:$F$16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610-B6C1-E5D0B865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956367"/>
        <c:axId val="1102959695"/>
      </c:barChart>
      <c:lineChart>
        <c:grouping val="standard"/>
        <c:varyColors val="0"/>
        <c:ser>
          <c:idx val="2"/>
          <c:order val="2"/>
          <c:tx>
            <c:strRef>
              <c:f>'Projeção para o ano de 2003'!$A$17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'Projeção para o ano de 2003'!$B$14:$F$14</c:f>
              <c:numCache>
                <c:formatCode>_("R$"* #,##0.00_);_("R$"* \(#,##0.00\);_("R$"* "-"??_);_(@_)</c:formatCode>
                <c:ptCount val="5"/>
                <c:pt idx="0">
                  <c:v>113000</c:v>
                </c:pt>
                <c:pt idx="1">
                  <c:v>162900</c:v>
                </c:pt>
                <c:pt idx="2">
                  <c:v>207870</c:v>
                </c:pt>
                <c:pt idx="3">
                  <c:v>270231</c:v>
                </c:pt>
              </c:numCache>
            </c:numRef>
          </c:cat>
          <c:val>
            <c:numRef>
              <c:f>'Projeção para o ano de 2003'!$B$17:$F$17</c:f>
              <c:numCache>
                <c:formatCode>General</c:formatCode>
                <c:ptCount val="5"/>
                <c:pt idx="1">
                  <c:v>0</c:v>
                </c:pt>
                <c:pt idx="4" formatCode="_(&quot;R$&quot;* #,##0.00_);_(&quot;R$&quot;* \(#,##0.00\);_(&quot;R$&quot;* &quot;-&quot;??_);_(@_)">
                  <c:v>754001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2-4610-B6C1-E5D0B865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960943"/>
        <c:axId val="1102951791"/>
      </c:lineChart>
      <c:catAx>
        <c:axId val="1102956367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959695"/>
        <c:crosses val="autoZero"/>
        <c:auto val="1"/>
        <c:lblAlgn val="ctr"/>
        <c:lblOffset val="100"/>
        <c:noMultiLvlLbl val="0"/>
      </c:catAx>
      <c:valAx>
        <c:axId val="11029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956367"/>
        <c:crosses val="autoZero"/>
        <c:crossBetween val="between"/>
      </c:valAx>
      <c:valAx>
        <c:axId val="110295179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960943"/>
        <c:crosses val="max"/>
        <c:crossBetween val="between"/>
      </c:valAx>
      <c:catAx>
        <c:axId val="11029609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29517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19050</xdr:rowOff>
    </xdr:from>
    <xdr:to>
      <xdr:col>16</xdr:col>
      <xdr:colOff>209550</xdr:colOff>
      <xdr:row>21</xdr:row>
      <xdr:rowOff>171451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104775</xdr:rowOff>
    </xdr:from>
    <xdr:to>
      <xdr:col>16</xdr:col>
      <xdr:colOff>180975</xdr:colOff>
      <xdr:row>10</xdr:row>
      <xdr:rowOff>190500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</xdr:row>
      <xdr:rowOff>200025</xdr:rowOff>
    </xdr:from>
    <xdr:to>
      <xdr:col>14</xdr:col>
      <xdr:colOff>104774</xdr:colOff>
      <xdr:row>16</xdr:row>
      <xdr:rowOff>323850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opLeftCell="A5" workbookViewId="0">
      <selection activeCell="G29" sqref="G29"/>
    </sheetView>
  </sheetViews>
  <sheetFormatPr defaultRowHeight="15" x14ac:dyDescent="0.25"/>
  <cols>
    <col min="3" max="3" width="14.28515625" bestFit="1" customWidth="1"/>
    <col min="4" max="4" width="13.42578125" bestFit="1" customWidth="1"/>
    <col min="5" max="5" width="13.5703125" bestFit="1" customWidth="1"/>
    <col min="6" max="6" width="14.28515625" bestFit="1" customWidth="1"/>
    <col min="7" max="7" width="13.5703125" bestFit="1" customWidth="1"/>
    <col min="8" max="9" width="13.42578125" bestFit="1" customWidth="1"/>
  </cols>
  <sheetData>
    <row r="1" spans="1:9" ht="20.25" customHeight="1" thickTop="1" thickBot="1" x14ac:dyDescent="0.3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9" ht="16.5" thickTop="1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6.5" thickTop="1" thickBot="1" x14ac:dyDescent="0.3">
      <c r="A3" s="2" t="s">
        <v>1</v>
      </c>
      <c r="B3" s="3" t="s">
        <v>2</v>
      </c>
      <c r="C3" s="3" t="s">
        <v>3</v>
      </c>
      <c r="D3" s="4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9</v>
      </c>
    </row>
    <row r="4" spans="1:9" ht="16.5" thickTop="1" thickBot="1" x14ac:dyDescent="0.3">
      <c r="A4" s="5">
        <v>1</v>
      </c>
      <c r="B4" s="6" t="s">
        <v>10</v>
      </c>
      <c r="C4" s="23">
        <v>4500</v>
      </c>
      <c r="D4" s="23">
        <v>5040</v>
      </c>
      <c r="E4" s="23">
        <v>5696</v>
      </c>
      <c r="F4" s="23">
        <f>SUM(C4:E4)</f>
        <v>15236</v>
      </c>
      <c r="G4" s="23">
        <f>MAX(C4:E4)</f>
        <v>5696</v>
      </c>
      <c r="H4" s="23">
        <f>MIN(C4:E4)</f>
        <v>4500</v>
      </c>
      <c r="I4" s="24">
        <f>AVERAGE(C4:E4)</f>
        <v>5078.666666666667</v>
      </c>
    </row>
    <row r="5" spans="1:9" ht="15.75" thickBot="1" x14ac:dyDescent="0.3">
      <c r="A5" s="5">
        <v>2</v>
      </c>
      <c r="B5" s="6" t="s">
        <v>11</v>
      </c>
      <c r="C5" s="23">
        <v>6250</v>
      </c>
      <c r="D5" s="23">
        <v>7000</v>
      </c>
      <c r="E5" s="23">
        <v>7910</v>
      </c>
      <c r="F5" s="23">
        <f t="shared" ref="F5:F9" si="0">SUM(C5:E5)</f>
        <v>21160</v>
      </c>
      <c r="G5" s="23">
        <f t="shared" ref="G5:G9" si="1">MAX(C5:E5)</f>
        <v>7910</v>
      </c>
      <c r="H5" s="23">
        <f t="shared" ref="H5:H9" si="2">MIN(C5:E5)</f>
        <v>6250</v>
      </c>
      <c r="I5" s="24">
        <f t="shared" ref="I5:I9" si="3">AVERAGE(C5:E5)</f>
        <v>7053.333333333333</v>
      </c>
    </row>
    <row r="6" spans="1:9" ht="15.75" thickBot="1" x14ac:dyDescent="0.3">
      <c r="A6" s="5">
        <v>3</v>
      </c>
      <c r="B6" s="6" t="s">
        <v>12</v>
      </c>
      <c r="C6" s="23">
        <v>3300</v>
      </c>
      <c r="D6" s="23">
        <v>3696</v>
      </c>
      <c r="E6" s="23">
        <v>4176</v>
      </c>
      <c r="F6" s="23">
        <f t="shared" si="0"/>
        <v>11172</v>
      </c>
      <c r="G6" s="23">
        <f t="shared" si="1"/>
        <v>4176</v>
      </c>
      <c r="H6" s="23">
        <f t="shared" si="2"/>
        <v>3300</v>
      </c>
      <c r="I6" s="24">
        <f t="shared" si="3"/>
        <v>3724</v>
      </c>
    </row>
    <row r="7" spans="1:9" ht="15.75" thickBot="1" x14ac:dyDescent="0.3">
      <c r="A7" s="5">
        <v>4</v>
      </c>
      <c r="B7" s="6" t="s">
        <v>13</v>
      </c>
      <c r="C7" s="23">
        <v>8000</v>
      </c>
      <c r="D7" s="23">
        <v>8690</v>
      </c>
      <c r="E7" s="23">
        <v>10125</v>
      </c>
      <c r="F7" s="23">
        <f t="shared" si="0"/>
        <v>26815</v>
      </c>
      <c r="G7" s="23">
        <f t="shared" si="1"/>
        <v>10125</v>
      </c>
      <c r="H7" s="23">
        <f t="shared" si="2"/>
        <v>8000</v>
      </c>
      <c r="I7" s="24">
        <f t="shared" si="3"/>
        <v>8938.3333333333339</v>
      </c>
    </row>
    <row r="8" spans="1:9" ht="15.75" thickBot="1" x14ac:dyDescent="0.3">
      <c r="A8" s="5">
        <v>5</v>
      </c>
      <c r="B8" s="6" t="s">
        <v>14</v>
      </c>
      <c r="C8" s="23">
        <v>4557</v>
      </c>
      <c r="D8" s="23">
        <v>5104</v>
      </c>
      <c r="E8" s="23">
        <v>5676</v>
      </c>
      <c r="F8" s="23">
        <f t="shared" si="0"/>
        <v>15337</v>
      </c>
      <c r="G8" s="23">
        <f t="shared" si="1"/>
        <v>5676</v>
      </c>
      <c r="H8" s="23">
        <f t="shared" si="2"/>
        <v>4557</v>
      </c>
      <c r="I8" s="24">
        <f t="shared" si="3"/>
        <v>5112.333333333333</v>
      </c>
    </row>
    <row r="9" spans="1:9" ht="15.75" thickBot="1" x14ac:dyDescent="0.3">
      <c r="A9" s="2">
        <v>6</v>
      </c>
      <c r="B9" s="7" t="s">
        <v>15</v>
      </c>
      <c r="C9" s="25">
        <v>3260</v>
      </c>
      <c r="D9" s="25">
        <v>3640</v>
      </c>
      <c r="E9" s="25">
        <v>4113</v>
      </c>
      <c r="F9" s="23">
        <f t="shared" si="0"/>
        <v>11013</v>
      </c>
      <c r="G9" s="23">
        <f t="shared" si="1"/>
        <v>4113</v>
      </c>
      <c r="H9" s="23">
        <f t="shared" si="2"/>
        <v>3260</v>
      </c>
      <c r="I9" s="24">
        <f t="shared" si="3"/>
        <v>3671</v>
      </c>
    </row>
    <row r="10" spans="1:9" ht="16.5" thickTop="1" thickBot="1" x14ac:dyDescent="0.3">
      <c r="A10" s="1"/>
      <c r="B10" s="1"/>
      <c r="C10" s="1"/>
      <c r="D10" s="1"/>
      <c r="E10" s="1"/>
      <c r="F10" s="1"/>
      <c r="G10" s="1"/>
      <c r="H10" s="1"/>
      <c r="I10" s="1"/>
    </row>
    <row r="11" spans="1:9" ht="16.5" thickTop="1" thickBot="1" x14ac:dyDescent="0.3">
      <c r="A11" s="10" t="s">
        <v>16</v>
      </c>
      <c r="B11" s="9"/>
      <c r="C11" s="20">
        <f>SUM(C4:C9)</f>
        <v>29867</v>
      </c>
      <c r="D11" s="21">
        <f>SUM(D4:D9)</f>
        <v>33170</v>
      </c>
      <c r="E11" s="21">
        <f>SUM(E4:E9)</f>
        <v>37696</v>
      </c>
      <c r="F11" s="21">
        <f>SUM(F4:F9)</f>
        <v>100733</v>
      </c>
      <c r="G11" s="21">
        <f>MAX(G4:G9)</f>
        <v>10125</v>
      </c>
      <c r="H11" s="21">
        <f>MIN(H4:H9)</f>
        <v>3260</v>
      </c>
      <c r="I11" s="22">
        <f>AVERAGE(I4:I9)</f>
        <v>5596.2777777777783</v>
      </c>
    </row>
    <row r="12" spans="1:9" ht="16.5" thickTop="1" thickBot="1" x14ac:dyDescent="0.3">
      <c r="A12" s="1"/>
      <c r="B12" s="1"/>
      <c r="C12" s="1"/>
      <c r="D12" s="1"/>
      <c r="E12" s="1"/>
      <c r="F12" s="1"/>
      <c r="G12" s="1"/>
      <c r="H12" s="1"/>
      <c r="I12" s="1"/>
    </row>
    <row r="13" spans="1:9" ht="16.5" thickTop="1" thickBot="1" x14ac:dyDescent="0.3">
      <c r="A13" s="2" t="s">
        <v>1</v>
      </c>
      <c r="B13" s="3" t="s">
        <v>2</v>
      </c>
      <c r="C13" s="3" t="s">
        <v>17</v>
      </c>
      <c r="D13" s="4" t="s">
        <v>18</v>
      </c>
      <c r="E13" s="3" t="s">
        <v>19</v>
      </c>
      <c r="F13" s="3" t="s">
        <v>20</v>
      </c>
      <c r="G13" s="3" t="s">
        <v>7</v>
      </c>
      <c r="H13" s="3" t="s">
        <v>8</v>
      </c>
      <c r="I13" s="4" t="s">
        <v>9</v>
      </c>
    </row>
    <row r="14" spans="1:9" ht="16.5" thickTop="1" thickBot="1" x14ac:dyDescent="0.3">
      <c r="A14" s="5">
        <v>1</v>
      </c>
      <c r="B14" s="6" t="s">
        <v>10</v>
      </c>
      <c r="C14" s="23">
        <v>6265</v>
      </c>
      <c r="D14" s="23">
        <v>6954</v>
      </c>
      <c r="E14" s="23">
        <v>7858</v>
      </c>
      <c r="F14" s="23">
        <f>SUM(C14:E14)</f>
        <v>21077</v>
      </c>
      <c r="G14" s="23">
        <f>MAX(C14:E14)</f>
        <v>7858</v>
      </c>
      <c r="H14" s="23">
        <f>MIN(C14:E14)</f>
        <v>6265</v>
      </c>
      <c r="I14" s="24">
        <f>AVERAGE(C14:E14)</f>
        <v>7025.666666666667</v>
      </c>
    </row>
    <row r="15" spans="1:9" ht="15.75" thickBot="1" x14ac:dyDescent="0.3">
      <c r="A15" s="5">
        <v>2</v>
      </c>
      <c r="B15" s="6" t="s">
        <v>11</v>
      </c>
      <c r="C15" s="23">
        <v>8701</v>
      </c>
      <c r="D15" s="23">
        <v>9658</v>
      </c>
      <c r="E15" s="23">
        <v>10197</v>
      </c>
      <c r="F15" s="23">
        <f t="shared" ref="F15:F18" si="4">SUM(C15:E15)</f>
        <v>28556</v>
      </c>
      <c r="G15" s="23">
        <f t="shared" ref="G15:G19" si="5">MAX(C15:E15)</f>
        <v>10197</v>
      </c>
      <c r="H15" s="23">
        <f t="shared" ref="H15:H19" si="6">MIN(C15:E15)</f>
        <v>8701</v>
      </c>
      <c r="I15" s="24">
        <f t="shared" ref="I15:I19" si="7">AVERAGE(C15:E15)</f>
        <v>9518.6666666666661</v>
      </c>
    </row>
    <row r="16" spans="1:9" ht="15.75" thickBot="1" x14ac:dyDescent="0.3">
      <c r="A16" s="5">
        <v>3</v>
      </c>
      <c r="B16" s="6" t="s">
        <v>12</v>
      </c>
      <c r="C16" s="23">
        <v>4569</v>
      </c>
      <c r="D16" s="23">
        <v>5099</v>
      </c>
      <c r="E16" s="23">
        <v>5769</v>
      </c>
      <c r="F16" s="23">
        <f t="shared" si="4"/>
        <v>15437</v>
      </c>
      <c r="G16" s="23">
        <f t="shared" si="5"/>
        <v>5769</v>
      </c>
      <c r="H16" s="23">
        <f t="shared" si="6"/>
        <v>4569</v>
      </c>
      <c r="I16" s="24">
        <f t="shared" si="7"/>
        <v>5145.666666666667</v>
      </c>
    </row>
    <row r="17" spans="1:9" ht="15.75" thickBot="1" x14ac:dyDescent="0.3">
      <c r="A17" s="5">
        <v>4</v>
      </c>
      <c r="B17" s="6" t="s">
        <v>13</v>
      </c>
      <c r="C17" s="23">
        <v>12341</v>
      </c>
      <c r="D17" s="23">
        <v>12365</v>
      </c>
      <c r="E17" s="23">
        <v>13969</v>
      </c>
      <c r="F17" s="23">
        <f t="shared" si="4"/>
        <v>38675</v>
      </c>
      <c r="G17" s="23">
        <f t="shared" si="5"/>
        <v>13969</v>
      </c>
      <c r="H17" s="23">
        <f t="shared" si="6"/>
        <v>12341</v>
      </c>
      <c r="I17" s="24">
        <f t="shared" si="7"/>
        <v>12891.666666666666</v>
      </c>
    </row>
    <row r="18" spans="1:9" ht="15.75" thickBot="1" x14ac:dyDescent="0.3">
      <c r="A18" s="5">
        <v>5</v>
      </c>
      <c r="B18" s="6" t="s">
        <v>14</v>
      </c>
      <c r="C18" s="23">
        <v>6344</v>
      </c>
      <c r="D18" s="23">
        <v>7042</v>
      </c>
      <c r="E18" s="23">
        <v>7957</v>
      </c>
      <c r="F18" s="23">
        <f t="shared" si="4"/>
        <v>21343</v>
      </c>
      <c r="G18" s="23">
        <f t="shared" si="5"/>
        <v>7957</v>
      </c>
      <c r="H18" s="23">
        <f t="shared" si="6"/>
        <v>6344</v>
      </c>
      <c r="I18" s="24">
        <f t="shared" si="7"/>
        <v>7114.333333333333</v>
      </c>
    </row>
    <row r="19" spans="1:9" ht="15.75" thickBot="1" x14ac:dyDescent="0.3">
      <c r="A19" s="2">
        <v>6</v>
      </c>
      <c r="B19" s="7" t="s">
        <v>15</v>
      </c>
      <c r="C19" s="25">
        <v>4525</v>
      </c>
      <c r="D19" s="25">
        <v>5022</v>
      </c>
      <c r="E19" s="25">
        <v>5671</v>
      </c>
      <c r="F19" s="23">
        <f>SUM(C19:E19)</f>
        <v>15218</v>
      </c>
      <c r="G19" s="23">
        <f t="shared" si="5"/>
        <v>5671</v>
      </c>
      <c r="H19" s="23">
        <f t="shared" si="6"/>
        <v>4525</v>
      </c>
      <c r="I19" s="24">
        <f t="shared" si="7"/>
        <v>5072.666666666667</v>
      </c>
    </row>
    <row r="20" spans="1:9" ht="16.5" thickTop="1" thickBot="1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9" ht="16.5" thickTop="1" thickBot="1" x14ac:dyDescent="0.3">
      <c r="A21" s="10" t="s">
        <v>16</v>
      </c>
      <c r="B21" s="9"/>
      <c r="C21" s="25">
        <f>SUM(C14:C19)</f>
        <v>42745</v>
      </c>
      <c r="D21" s="26">
        <f>SUM(D14:D19)</f>
        <v>46140</v>
      </c>
      <c r="E21" s="25">
        <f>SUM(E14:E19)</f>
        <v>51421</v>
      </c>
      <c r="F21" s="25">
        <f>SUM(F14:F19)</f>
        <v>140306</v>
      </c>
      <c r="G21" s="25">
        <f>MAX(G14:G19)</f>
        <v>13969</v>
      </c>
      <c r="H21" s="25">
        <f>MIN(H14:H19)</f>
        <v>4525</v>
      </c>
      <c r="I21" s="26">
        <f>AVERAGE(I14:I19)</f>
        <v>7794.7777777777774</v>
      </c>
    </row>
    <row r="22" spans="1:9" ht="16.5" thickTop="1" thickBot="1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ht="16.5" thickTop="1" thickBot="1" x14ac:dyDescent="0.3">
      <c r="A23" s="30" t="s">
        <v>21</v>
      </c>
      <c r="B23" s="31"/>
      <c r="C23" s="27">
        <f>SUM(C11,C21)</f>
        <v>72612</v>
      </c>
      <c r="D23" s="20">
        <f>SUM(D11,D21)</f>
        <v>79310</v>
      </c>
      <c r="E23" s="8">
        <f>SUM(E11,E21)</f>
        <v>89117</v>
      </c>
      <c r="F23" s="8">
        <f>SUM(F11,F21)</f>
        <v>241039</v>
      </c>
      <c r="G23" s="28">
        <f>MAX(G4:G9,G14:G19)</f>
        <v>13969</v>
      </c>
      <c r="H23" s="28">
        <f>MIN(H4:H9,H14:H19)</f>
        <v>3260</v>
      </c>
      <c r="I23" s="29">
        <f>AVERAGE(I4:I9,I14:I19)</f>
        <v>6695.5277777777774</v>
      </c>
    </row>
    <row r="24" spans="1:9" ht="15.75" thickTop="1" x14ac:dyDescent="0.25"/>
  </sheetData>
  <mergeCells count="2">
    <mergeCell ref="A23:B23"/>
    <mergeCell ref="A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3" sqref="E23"/>
    </sheetView>
  </sheetViews>
  <sheetFormatPr defaultRowHeight="15" x14ac:dyDescent="0.25"/>
  <cols>
    <col min="1" max="1" width="14.85546875" bestFit="1" customWidth="1"/>
    <col min="2" max="6" width="14.28515625" bestFit="1" customWidth="1"/>
  </cols>
  <sheetData>
    <row r="1" spans="1:6" ht="26.45" customHeight="1" thickTop="1" thickBot="1" x14ac:dyDescent="0.3">
      <c r="A1" s="37" t="s">
        <v>22</v>
      </c>
      <c r="B1" s="38"/>
      <c r="C1" s="38"/>
      <c r="D1" s="38"/>
      <c r="E1" s="38"/>
      <c r="F1" s="39"/>
    </row>
    <row r="2" spans="1:6" ht="16.5" thickTop="1" thickBot="1" x14ac:dyDescent="0.3">
      <c r="A2" s="11"/>
      <c r="B2" s="11"/>
      <c r="C2" s="11"/>
      <c r="D2" s="11"/>
      <c r="E2" s="11"/>
      <c r="F2" s="11"/>
    </row>
    <row r="3" spans="1:6" ht="15.75" thickBot="1" x14ac:dyDescent="0.3">
      <c r="A3" s="12" t="s">
        <v>23</v>
      </c>
      <c r="B3" s="13" t="s">
        <v>24</v>
      </c>
      <c r="C3" s="13" t="s">
        <v>25</v>
      </c>
      <c r="D3" s="13" t="s">
        <v>26</v>
      </c>
      <c r="E3" s="13" t="s">
        <v>27</v>
      </c>
      <c r="F3" s="13" t="s">
        <v>28</v>
      </c>
    </row>
    <row r="4" spans="1:6" ht="15.75" thickBot="1" x14ac:dyDescent="0.3">
      <c r="A4" s="14"/>
      <c r="B4" s="41">
        <v>140000</v>
      </c>
      <c r="C4" s="41">
        <v>185000</v>
      </c>
      <c r="D4" s="41">
        <v>204100</v>
      </c>
      <c r="E4" s="41">
        <v>240000</v>
      </c>
      <c r="F4" s="41">
        <f>SUM(B4:E4)</f>
        <v>769100</v>
      </c>
    </row>
    <row r="5" spans="1:6" ht="15.75" thickBot="1" x14ac:dyDescent="0.3">
      <c r="A5" s="11"/>
      <c r="B5" s="11"/>
      <c r="C5" s="11"/>
      <c r="D5" s="11"/>
      <c r="E5" s="11"/>
      <c r="F5" s="11"/>
    </row>
    <row r="6" spans="1:6" ht="15.75" thickBot="1" x14ac:dyDescent="0.3">
      <c r="A6" s="12" t="s">
        <v>29</v>
      </c>
      <c r="B6" s="12" t="s">
        <v>24</v>
      </c>
      <c r="C6" s="12" t="s">
        <v>25</v>
      </c>
      <c r="D6" s="12" t="s">
        <v>26</v>
      </c>
      <c r="E6" s="12" t="s">
        <v>27</v>
      </c>
      <c r="F6" s="12" t="s">
        <v>28</v>
      </c>
    </row>
    <row r="7" spans="1:6" ht="15.75" thickBot="1" x14ac:dyDescent="0.3">
      <c r="A7" s="16" t="s">
        <v>30</v>
      </c>
      <c r="B7" s="19">
        <v>20000</v>
      </c>
      <c r="C7" s="19">
        <v>26000</v>
      </c>
      <c r="D7" s="19">
        <v>33800</v>
      </c>
      <c r="E7" s="19">
        <v>43940</v>
      </c>
      <c r="F7" s="42">
        <f>SUM(B7:E7)</f>
        <v>123740</v>
      </c>
    </row>
    <row r="8" spans="1:6" ht="15.75" thickBot="1" x14ac:dyDescent="0.3">
      <c r="A8" s="16" t="s">
        <v>31</v>
      </c>
      <c r="B8" s="19">
        <v>20000</v>
      </c>
      <c r="C8" s="19">
        <v>15600</v>
      </c>
      <c r="D8" s="19">
        <v>20280</v>
      </c>
      <c r="E8" s="19">
        <v>26364</v>
      </c>
      <c r="F8" s="43">
        <f>SUM(B8:E8)</f>
        <v>82244</v>
      </c>
    </row>
    <row r="9" spans="1:6" ht="15.75" thickBot="1" x14ac:dyDescent="0.3">
      <c r="A9" s="16" t="s">
        <v>32</v>
      </c>
      <c r="B9" s="19">
        <v>12000</v>
      </c>
      <c r="C9" s="19">
        <v>20930</v>
      </c>
      <c r="D9" s="19">
        <v>27209</v>
      </c>
      <c r="E9" s="19">
        <v>35371.699999999997</v>
      </c>
      <c r="F9" s="43">
        <f t="shared" ref="F9:F12" si="0">SUM(B9:E9)</f>
        <v>95510.7</v>
      </c>
    </row>
    <row r="10" spans="1:6" ht="15.75" thickBot="1" x14ac:dyDescent="0.3">
      <c r="A10" s="16" t="s">
        <v>33</v>
      </c>
      <c r="B10" s="19">
        <v>16100</v>
      </c>
      <c r="C10" s="19">
        <v>28870</v>
      </c>
      <c r="D10" s="19">
        <v>33631</v>
      </c>
      <c r="E10" s="19">
        <v>43720.3</v>
      </c>
      <c r="F10" s="43">
        <f t="shared" si="0"/>
        <v>122321.3</v>
      </c>
    </row>
    <row r="11" spans="1:6" ht="15.75" thickBot="1" x14ac:dyDescent="0.3">
      <c r="A11" s="16" t="s">
        <v>34</v>
      </c>
      <c r="B11" s="19">
        <v>19900</v>
      </c>
      <c r="C11" s="19">
        <v>39000</v>
      </c>
      <c r="D11" s="19">
        <v>50700</v>
      </c>
      <c r="E11" s="19">
        <v>65910</v>
      </c>
      <c r="F11" s="43">
        <f>SUM(B11:E11)</f>
        <v>175510</v>
      </c>
    </row>
    <row r="12" spans="1:6" ht="15.75" thickBot="1" x14ac:dyDescent="0.3">
      <c r="A12" s="16" t="s">
        <v>35</v>
      </c>
      <c r="B12" s="19">
        <v>25000</v>
      </c>
      <c r="C12" s="19">
        <v>32500</v>
      </c>
      <c r="D12" s="19">
        <v>42250</v>
      </c>
      <c r="E12" s="19">
        <v>54925</v>
      </c>
      <c r="F12" s="43">
        <f t="shared" si="0"/>
        <v>154675</v>
      </c>
    </row>
    <row r="13" spans="1:6" ht="15.75" thickBot="1" x14ac:dyDescent="0.3">
      <c r="A13" s="11"/>
      <c r="B13" s="11"/>
      <c r="C13" s="11"/>
      <c r="D13" s="11"/>
      <c r="E13" s="11"/>
      <c r="F13" s="11"/>
    </row>
    <row r="14" spans="1:6" ht="15.75" thickBot="1" x14ac:dyDescent="0.3">
      <c r="A14" s="16" t="s">
        <v>39</v>
      </c>
      <c r="B14" s="44">
        <f>SUM(B7:B12)</f>
        <v>113000</v>
      </c>
      <c r="C14" s="44">
        <f>SUM(C7:C12)</f>
        <v>162900</v>
      </c>
      <c r="D14" s="44">
        <f>SUM(D7:D12)</f>
        <v>207870</v>
      </c>
      <c r="E14" s="45">
        <f>SUM(E7:E12)</f>
        <v>270231</v>
      </c>
      <c r="F14" s="17"/>
    </row>
    <row r="15" spans="1:6" ht="15.75" thickBot="1" x14ac:dyDescent="0.3">
      <c r="A15" s="15" t="s">
        <v>36</v>
      </c>
      <c r="B15" s="41">
        <f>SUM(B4,-B14)</f>
        <v>27000</v>
      </c>
      <c r="C15" s="41">
        <f>SUM(C4,-C14)</f>
        <v>22100</v>
      </c>
      <c r="D15" s="41">
        <f>SUM(D4,-D14)</f>
        <v>-3770</v>
      </c>
      <c r="E15" s="46">
        <f>SUM(E4,-E14)</f>
        <v>-30231</v>
      </c>
      <c r="F15" s="17"/>
    </row>
    <row r="16" spans="1:6" ht="15.75" thickBot="1" x14ac:dyDescent="0.3">
      <c r="A16" s="15" t="s">
        <v>37</v>
      </c>
      <c r="B16" s="47" t="str">
        <f>IF(B15&lt;1000,"Prejuizo Total",IF(B15&lt;=5000,"Lucro Médio",IF(B15&gt;5000,"Lucro Total")))</f>
        <v>Lucro Total</v>
      </c>
      <c r="C16" s="47" t="str">
        <f t="shared" ref="C16:E16" si="1">IF(C15&lt;1000,"Prejuizo Total",IF(C15&lt;=5000,"Lucro Médio",IF(C15&gt;5000,"Lucro Total")))</f>
        <v>Lucro Total</v>
      </c>
      <c r="D16" s="47" t="str">
        <f t="shared" si="1"/>
        <v>Prejuizo Total</v>
      </c>
      <c r="E16" s="47" t="str">
        <f t="shared" si="1"/>
        <v>Prejuizo Total</v>
      </c>
      <c r="F16" s="18"/>
    </row>
    <row r="17" spans="1:6" ht="26.45" customHeight="1" thickBot="1" x14ac:dyDescent="0.3">
      <c r="A17" s="11"/>
      <c r="B17" s="11"/>
      <c r="C17" s="40" t="s">
        <v>38</v>
      </c>
      <c r="D17" s="35"/>
      <c r="E17" s="36"/>
      <c r="F17" s="42">
        <f>SUM(F7:F16)</f>
        <v>754001</v>
      </c>
    </row>
  </sheetData>
  <mergeCells count="2">
    <mergeCell ref="C17:E17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Empresa Nacional S A</vt:lpstr>
      <vt:lpstr>Projeção para o ano de 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SenacRS</dc:creator>
  <cp:lastModifiedBy>Senac-RS</cp:lastModifiedBy>
  <dcterms:created xsi:type="dcterms:W3CDTF">2024-11-04T14:00:39Z</dcterms:created>
  <dcterms:modified xsi:type="dcterms:W3CDTF">2024-11-05T14:01:54Z</dcterms:modified>
</cp:coreProperties>
</file>