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lu365-my.sharepoint.com/personal/sjet_nilu_no/Documents/projets/2021_bedrock/bedrock_hjemme_10_2024/"/>
    </mc:Choice>
  </mc:AlternateContent>
  <xr:revisionPtr revIDLastSave="99" documentId="13_ncr:1_{E0B50477-EF01-4863-8527-14472CB65A50}" xr6:coauthVersionLast="47" xr6:coauthVersionMax="47" xr10:uidLastSave="{64CCE9C4-4163-44AA-B160-1EA192542E6F}"/>
  <bookViews>
    <workbookView xWindow="-108" yWindow="-108" windowWidth="23256" windowHeight="12576" xr2:uid="{40EA2DAF-9241-42E7-A779-E893FC5CBB52}"/>
  </bookViews>
  <sheets>
    <sheet name="fcut50_v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3" l="1"/>
  <c r="M27" i="3"/>
  <c r="M20" i="3"/>
  <c r="J49" i="3"/>
  <c r="I49" i="3"/>
  <c r="H49" i="3"/>
  <c r="G49" i="3"/>
  <c r="E49" i="3"/>
  <c r="M24" i="3" l="1"/>
  <c r="O19" i="3" s="1"/>
</calcChain>
</file>

<file path=xl/sharedStrings.xml><?xml version="1.0" encoding="utf-8"?>
<sst xmlns="http://schemas.openxmlformats.org/spreadsheetml/2006/main" count="39" uniqueCount="21">
  <si>
    <t>v=s/t</t>
  </si>
  <si>
    <t>traveltime -trigger</t>
  </si>
  <si>
    <t>avg</t>
  </si>
  <si>
    <t>from linear regression</t>
  </si>
  <si>
    <t>v2*</t>
  </si>
  <si>
    <t>v1</t>
  </si>
  <si>
    <t>intercept time</t>
  </si>
  <si>
    <t>critical angle</t>
  </si>
  <si>
    <t>depth1</t>
  </si>
  <si>
    <t>travel time, 1st neg phase</t>
  </si>
  <si>
    <t>travel time, 1st pos phase</t>
  </si>
  <si>
    <t>dsitance from source</t>
  </si>
  <si>
    <t>yellow</t>
  </si>
  <si>
    <t>magenta</t>
  </si>
  <si>
    <t>black</t>
  </si>
  <si>
    <t>green</t>
  </si>
  <si>
    <t>blue</t>
  </si>
  <si>
    <t>cyan</t>
  </si>
  <si>
    <t>red</t>
  </si>
  <si>
    <t>2nd neg phase</t>
  </si>
  <si>
    <t>2nd pos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</si>
</sst>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" fontId="0" fillId="2" borderId="0" xfId="0" applyNumberFormat="1" applyFill="1"/>
    <xf numFmtId="1" fontId="0" fillId="3" borderId="0" xfId="0" applyNumberFormat="1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neg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78137223931694"/>
                  <c:y val="8.7279090113735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fcut50_v2!$C$2:$C$15</c:f>
              <c:numCache>
                <c:formatCode>General</c:formatCode>
                <c:ptCount val="14"/>
                <c:pt idx="0">
                  <c:v>0.16600000000000001</c:v>
                </c:pt>
                <c:pt idx="1">
                  <c:v>0.17100000000000001</c:v>
                </c:pt>
                <c:pt idx="2">
                  <c:v>0.17599999999999999</c:v>
                </c:pt>
                <c:pt idx="3">
                  <c:v>0.17799999999999999</c:v>
                </c:pt>
                <c:pt idx="4">
                  <c:v>0.17899999999999999</c:v>
                </c:pt>
                <c:pt idx="5">
                  <c:v>0.182</c:v>
                </c:pt>
                <c:pt idx="6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72-4402-A1AE-5653104F6807}"/>
            </c:ext>
          </c:extLst>
        </c:ser>
        <c:ser>
          <c:idx val="1"/>
          <c:order val="1"/>
          <c:tx>
            <c:v>1st positive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77691458701384"/>
                  <c:y val="2.5481189851268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fcut50_v2!$D$2:$D$15</c:f>
              <c:numCache>
                <c:formatCode>General</c:formatCode>
                <c:ptCount val="14"/>
                <c:pt idx="0">
                  <c:v>0.17699999999999999</c:v>
                </c:pt>
                <c:pt idx="1">
                  <c:v>0.184</c:v>
                </c:pt>
                <c:pt idx="2">
                  <c:v>0.191</c:v>
                </c:pt>
                <c:pt idx="3">
                  <c:v>0.19400000000000001</c:v>
                </c:pt>
                <c:pt idx="4">
                  <c:v>0.19500000000000001</c:v>
                </c:pt>
                <c:pt idx="5">
                  <c:v>0.19700000000000001</c:v>
                </c:pt>
                <c:pt idx="6">
                  <c:v>0.2</c:v>
                </c:pt>
                <c:pt idx="8">
                  <c:v>0.21</c:v>
                </c:pt>
                <c:pt idx="9">
                  <c:v>0.218</c:v>
                </c:pt>
                <c:pt idx="10">
                  <c:v>0.217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672-4402-A1AE-5653104F6807}"/>
            </c:ext>
          </c:extLst>
        </c:ser>
        <c:ser>
          <c:idx val="2"/>
          <c:order val="2"/>
          <c:tx>
            <c:v>2nd neg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259316025318529"/>
                  <c:y val="-1.4544692330125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fcut50_v2!$E$2:$E$20</c:f>
              <c:numCache>
                <c:formatCode>General</c:formatCode>
                <c:ptCount val="19"/>
                <c:pt idx="0">
                  <c:v>0.193</c:v>
                </c:pt>
                <c:pt idx="1">
                  <c:v>0.19700000000000001</c:v>
                </c:pt>
                <c:pt idx="2">
                  <c:v>0.20300000000000001</c:v>
                </c:pt>
                <c:pt idx="3">
                  <c:v>0.20699999999999999</c:v>
                </c:pt>
                <c:pt idx="4">
                  <c:v>0.214</c:v>
                </c:pt>
                <c:pt idx="5">
                  <c:v>0.217</c:v>
                </c:pt>
                <c:pt idx="6">
                  <c:v>0.22</c:v>
                </c:pt>
                <c:pt idx="8">
                  <c:v>0.22600000000000001</c:v>
                </c:pt>
                <c:pt idx="10">
                  <c:v>0.23400000000000001</c:v>
                </c:pt>
                <c:pt idx="11">
                  <c:v>0.23699999999999999</c:v>
                </c:pt>
                <c:pt idx="12">
                  <c:v>0.24099999999999999</c:v>
                </c:pt>
                <c:pt idx="1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E-465E-BF18-23A49263D271}"/>
            </c:ext>
          </c:extLst>
        </c:ser>
        <c:ser>
          <c:idx val="3"/>
          <c:order val="3"/>
          <c:tx>
            <c:v>2nd pos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68726624625126"/>
                  <c:y val="-5.94652230971128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fcut50_v2!$F$2:$F$21</c:f>
              <c:numCache>
                <c:formatCode>General</c:formatCode>
                <c:ptCount val="20"/>
                <c:pt idx="0">
                  <c:v>0.20200000000000001</c:v>
                </c:pt>
                <c:pt idx="1">
                  <c:v>0.21</c:v>
                </c:pt>
                <c:pt idx="2">
                  <c:v>0.217</c:v>
                </c:pt>
                <c:pt idx="3">
                  <c:v>0.222</c:v>
                </c:pt>
                <c:pt idx="4">
                  <c:v>0.22700000000000001</c:v>
                </c:pt>
                <c:pt idx="5">
                  <c:v>0.23300000000000001</c:v>
                </c:pt>
                <c:pt idx="6">
                  <c:v>0.23699999999999999</c:v>
                </c:pt>
                <c:pt idx="8">
                  <c:v>0.245</c:v>
                </c:pt>
                <c:pt idx="10">
                  <c:v>0.253</c:v>
                </c:pt>
                <c:pt idx="11">
                  <c:v>0.25700000000000001</c:v>
                </c:pt>
                <c:pt idx="12">
                  <c:v>0.26100000000000001</c:v>
                </c:pt>
                <c:pt idx="14">
                  <c:v>0.27100000000000002</c:v>
                </c:pt>
                <c:pt idx="15">
                  <c:v>0.27500000000000002</c:v>
                </c:pt>
                <c:pt idx="16">
                  <c:v>0.27600000000000002</c:v>
                </c:pt>
                <c:pt idx="17">
                  <c:v>0.28399999999999997</c:v>
                </c:pt>
                <c:pt idx="18">
                  <c:v>0.28599999999999998</c:v>
                </c:pt>
                <c:pt idx="19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3E-465E-BF18-23A49263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  <c:extLst/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345581802274713E-2"/>
                  <c:y val="3.6406044947506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fcut50_v2!$E$3:$E$9</c:f>
              <c:numCache>
                <c:formatCode>General</c:formatCode>
                <c:ptCount val="7"/>
                <c:pt idx="0">
                  <c:v>0.19700000000000001</c:v>
                </c:pt>
                <c:pt idx="1">
                  <c:v>0.20300000000000001</c:v>
                </c:pt>
                <c:pt idx="2">
                  <c:v>0.20699999999999999</c:v>
                </c:pt>
                <c:pt idx="3">
                  <c:v>0.214</c:v>
                </c:pt>
                <c:pt idx="4">
                  <c:v>0.217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E-4709-B98D-FA08AE938A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95800524934383"/>
                  <c:y val="-4.4828576115485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fcut50_v2!$B$10:$B$15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xVal>
          <c:yVal>
            <c:numRef>
              <c:f>fcut50_v2!$E$10:$E$15</c:f>
              <c:numCache>
                <c:formatCode>General</c:formatCode>
                <c:ptCount val="6"/>
                <c:pt idx="0">
                  <c:v>0.22600000000000001</c:v>
                </c:pt>
                <c:pt idx="2">
                  <c:v>0.23400000000000001</c:v>
                </c:pt>
                <c:pt idx="3">
                  <c:v>0.23699999999999999</c:v>
                </c:pt>
                <c:pt idx="4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E-4709-B98D-FA08AE93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90244969378828"/>
                  <c:y val="-1.7661854768153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fcut50_v2!$B$3:$B$14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fcut50_v2!$C$3:$C$14</c:f>
              <c:numCache>
                <c:formatCode>General</c:formatCode>
                <c:ptCount val="12"/>
                <c:pt idx="0">
                  <c:v>0.17100000000000001</c:v>
                </c:pt>
                <c:pt idx="1">
                  <c:v>0.17599999999999999</c:v>
                </c:pt>
                <c:pt idx="2">
                  <c:v>0.17799999999999999</c:v>
                </c:pt>
                <c:pt idx="3">
                  <c:v>0.17899999999999999</c:v>
                </c:pt>
                <c:pt idx="4">
                  <c:v>0.182</c:v>
                </c:pt>
                <c:pt idx="5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4-46DD-ACA0-5AF8D337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fcut50_v2!#REF!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fcut50_v2!$G$6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744-46DD-ACA0-5AF8D3375921}"/>
                  </c:ext>
                </c:extLst>
              </c15:ser>
            </c15:filteredScatterSeries>
          </c:ext>
        </c:extLst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90244969378828"/>
                  <c:y val="-1.7661854768153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fcut50_v2!$B$3:$B$14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fcut50_v2!$D$3:$D$14</c:f>
              <c:numCache>
                <c:formatCode>General</c:formatCode>
                <c:ptCount val="12"/>
                <c:pt idx="0">
                  <c:v>0.184</c:v>
                </c:pt>
                <c:pt idx="1">
                  <c:v>0.191</c:v>
                </c:pt>
                <c:pt idx="2">
                  <c:v>0.19400000000000001</c:v>
                </c:pt>
                <c:pt idx="3">
                  <c:v>0.19500000000000001</c:v>
                </c:pt>
                <c:pt idx="4">
                  <c:v>0.19700000000000001</c:v>
                </c:pt>
                <c:pt idx="5">
                  <c:v>0.2</c:v>
                </c:pt>
                <c:pt idx="7">
                  <c:v>0.21</c:v>
                </c:pt>
                <c:pt idx="8">
                  <c:v>0.218</c:v>
                </c:pt>
                <c:pt idx="9">
                  <c:v>0.217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C-4896-87F9-6B31F557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fcut50_v2!#REF!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fcut50_v2!$G$6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24C-4896-87F9-6B31F5579BAE}"/>
                  </c:ext>
                </c:extLst>
              </c15:ser>
            </c15:filteredScatterSeries>
          </c:ext>
        </c:extLst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052487958838131E-2"/>
                  <c:y val="0.1912486439195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fcut50_v2!$C$3:$C$9</c:f>
              <c:numCache>
                <c:formatCode>General</c:formatCode>
                <c:ptCount val="7"/>
                <c:pt idx="0">
                  <c:v>0.17100000000000001</c:v>
                </c:pt>
                <c:pt idx="1">
                  <c:v>0.17599999999999999</c:v>
                </c:pt>
                <c:pt idx="2">
                  <c:v>0.17799999999999999</c:v>
                </c:pt>
                <c:pt idx="3">
                  <c:v>0.17899999999999999</c:v>
                </c:pt>
                <c:pt idx="4">
                  <c:v>0.182</c:v>
                </c:pt>
                <c:pt idx="5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4-4A13-AF87-2E97A5D6C1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269535723483416E-2"/>
                  <c:y val="0.11299842519685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fcut50_v2!$B$11:$B$14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fcut50_v2!$C$11:$C$14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4-4A13-AF87-2E97A5D6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in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052487958838131E-2"/>
                  <c:y val="0.1912486439195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fcut50_v2!$D$3:$D$10</c:f>
              <c:numCache>
                <c:formatCode>General</c:formatCode>
                <c:ptCount val="8"/>
                <c:pt idx="0">
                  <c:v>0.184</c:v>
                </c:pt>
                <c:pt idx="1">
                  <c:v>0.191</c:v>
                </c:pt>
                <c:pt idx="2">
                  <c:v>0.19400000000000001</c:v>
                </c:pt>
                <c:pt idx="3">
                  <c:v>0.19500000000000001</c:v>
                </c:pt>
                <c:pt idx="4">
                  <c:v>0.19700000000000001</c:v>
                </c:pt>
                <c:pt idx="5">
                  <c:v>0.2</c:v>
                </c:pt>
                <c:pt idx="7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6-4C09-8DAF-3B8AC81A52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269535723483416E-2"/>
                  <c:y val="0.11299842519685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fcut50_v2!$B$11:$B$14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fcut50_v2!$D$11:$D$14</c:f>
              <c:numCache>
                <c:formatCode>General</c:formatCode>
                <c:ptCount val="4"/>
                <c:pt idx="0">
                  <c:v>0.218</c:v>
                </c:pt>
                <c:pt idx="1">
                  <c:v>0.217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6-4C09-8DAF-3B8AC81A5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3rd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890244969378828"/>
                  <c:y val="-1.7661854768153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fcut50_v2!$E$3:$E$15</c:f>
              <c:numCache>
                <c:formatCode>General</c:formatCode>
                <c:ptCount val="13"/>
                <c:pt idx="0">
                  <c:v>0.19700000000000001</c:v>
                </c:pt>
                <c:pt idx="1">
                  <c:v>0.20300000000000001</c:v>
                </c:pt>
                <c:pt idx="2">
                  <c:v>0.20699999999999999</c:v>
                </c:pt>
                <c:pt idx="3">
                  <c:v>0.214</c:v>
                </c:pt>
                <c:pt idx="4">
                  <c:v>0.217</c:v>
                </c:pt>
                <c:pt idx="5">
                  <c:v>0.22</c:v>
                </c:pt>
                <c:pt idx="7">
                  <c:v>0.22600000000000001</c:v>
                </c:pt>
                <c:pt idx="9">
                  <c:v>0.23400000000000001</c:v>
                </c:pt>
                <c:pt idx="10">
                  <c:v>0.23699999999999999</c:v>
                </c:pt>
                <c:pt idx="11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7-49DE-8331-BFD3F01D8A01}"/>
            </c:ext>
          </c:extLst>
        </c:ser>
        <c:ser>
          <c:idx val="1"/>
          <c:order val="1"/>
          <c:tx>
            <c:v>1st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15825258423214E-2"/>
                  <c:y val="0.1009865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fcut50_v2!$C$2:$C$15</c:f>
              <c:numCache>
                <c:formatCode>General</c:formatCode>
                <c:ptCount val="14"/>
                <c:pt idx="0">
                  <c:v>0.16600000000000001</c:v>
                </c:pt>
                <c:pt idx="1">
                  <c:v>0.17100000000000001</c:v>
                </c:pt>
                <c:pt idx="2">
                  <c:v>0.17599999999999999</c:v>
                </c:pt>
                <c:pt idx="3">
                  <c:v>0.17799999999999999</c:v>
                </c:pt>
                <c:pt idx="4">
                  <c:v>0.17899999999999999</c:v>
                </c:pt>
                <c:pt idx="5">
                  <c:v>0.182</c:v>
                </c:pt>
                <c:pt idx="6">
                  <c:v>0.183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BF7-49DE-8331-BFD3F01D8A01}"/>
            </c:ext>
          </c:extLst>
        </c:ser>
        <c:ser>
          <c:idx val="2"/>
          <c:order val="2"/>
          <c:tx>
            <c:v>2nd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404585609701372"/>
                  <c:y val="4.0734208223972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fcut50_v2!$B$2:$B$15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fcut50_v2!$D$2:$D$15</c:f>
              <c:numCache>
                <c:formatCode>General</c:formatCode>
                <c:ptCount val="14"/>
                <c:pt idx="0">
                  <c:v>0.17699999999999999</c:v>
                </c:pt>
                <c:pt idx="1">
                  <c:v>0.184</c:v>
                </c:pt>
                <c:pt idx="2">
                  <c:v>0.191</c:v>
                </c:pt>
                <c:pt idx="3">
                  <c:v>0.19400000000000001</c:v>
                </c:pt>
                <c:pt idx="4">
                  <c:v>0.19500000000000001</c:v>
                </c:pt>
                <c:pt idx="5">
                  <c:v>0.19700000000000001</c:v>
                </c:pt>
                <c:pt idx="6">
                  <c:v>0.2</c:v>
                </c:pt>
                <c:pt idx="8">
                  <c:v>0.21</c:v>
                </c:pt>
                <c:pt idx="9">
                  <c:v>0.218</c:v>
                </c:pt>
                <c:pt idx="10">
                  <c:v>0.217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F7-49DE-8331-BFD3F01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87935"/>
        <c:axId val="950091263"/>
        <c:extLst/>
      </c:scatterChart>
      <c:valAx>
        <c:axId val="95008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91263"/>
        <c:crosses val="autoZero"/>
        <c:crossBetween val="midCat"/>
      </c:valAx>
      <c:valAx>
        <c:axId val="95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500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1</xdr:row>
      <xdr:rowOff>45720</xdr:rowOff>
    </xdr:from>
    <xdr:to>
      <xdr:col>17</xdr:col>
      <xdr:colOff>38100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7CFD7-0732-443C-84C4-737DC4C6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0</xdr:row>
      <xdr:rowOff>161925</xdr:rowOff>
    </xdr:from>
    <xdr:to>
      <xdr:col>25</xdr:col>
      <xdr:colOff>95250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AD1E2-33BC-45A1-BB98-8E968BFF8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26</xdr:row>
      <xdr:rowOff>133350</xdr:rowOff>
    </xdr:from>
    <xdr:to>
      <xdr:col>4</xdr:col>
      <xdr:colOff>714375</xdr:colOff>
      <xdr:row>41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7C805-604D-4DED-8D7C-63DAE274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1057275</xdr:colOff>
      <xdr:row>50</xdr:row>
      <xdr:rowOff>28575</xdr:rowOff>
    </xdr:from>
    <xdr:to>
      <xdr:col>4</xdr:col>
      <xdr:colOff>457200</xdr:colOff>
      <xdr:row>65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C317F4-1942-417C-B432-C97D92008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1228725</xdr:colOff>
      <xdr:row>27</xdr:row>
      <xdr:rowOff>66675</xdr:rowOff>
    </xdr:from>
    <xdr:to>
      <xdr:col>9</xdr:col>
      <xdr:colOff>819150</xdr:colOff>
      <xdr:row>42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819B45-33C6-4578-A055-A6F363EE3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1400175</xdr:colOff>
      <xdr:row>50</xdr:row>
      <xdr:rowOff>57150</xdr:rowOff>
    </xdr:from>
    <xdr:to>
      <xdr:col>10</xdr:col>
      <xdr:colOff>95250</xdr:colOff>
      <xdr:row>65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A9A31-D4AD-485B-A695-148682EB4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285750</xdr:colOff>
      <xdr:row>27</xdr:row>
      <xdr:rowOff>171450</xdr:rowOff>
    </xdr:from>
    <xdr:to>
      <xdr:col>21</xdr:col>
      <xdr:colOff>200025</xdr:colOff>
      <xdr:row>42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538C9-AFD4-4CA6-BF16-BB7D3EBD9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4172-69E6-4B3F-B8C9-CD277C043E91}">
  <dimension ref="A1:O49"/>
  <sheetViews>
    <sheetView tabSelected="1" topLeftCell="E1" workbookViewId="0">
      <selection activeCell="L20" sqref="L20"/>
    </sheetView>
  </sheetViews>
  <sheetFormatPr defaultRowHeight="14.4" x14ac:dyDescent="0.3"/>
  <cols>
    <col min="1" max="1" width="19.109375" bestFit="1" customWidth="1"/>
    <col min="2" max="3" width="19.109375" customWidth="1"/>
    <col min="4" max="5" width="23.44140625" bestFit="1" customWidth="1"/>
    <col min="6" max="7" width="23.44140625" customWidth="1"/>
    <col min="8" max="8" width="15.6640625" bestFit="1" customWidth="1"/>
    <col min="9" max="9" width="12" bestFit="1" customWidth="1"/>
    <col min="10" max="10" width="13.44140625" customWidth="1"/>
    <col min="12" max="12" width="12.44140625" bestFit="1" customWidth="1"/>
  </cols>
  <sheetData>
    <row r="1" spans="1:8" x14ac:dyDescent="0.3">
      <c r="B1" t="s">
        <v>11</v>
      </c>
      <c r="C1" t="s">
        <v>9</v>
      </c>
      <c r="D1" t="s">
        <v>10</v>
      </c>
      <c r="E1" t="s">
        <v>19</v>
      </c>
      <c r="F1" t="s">
        <v>20</v>
      </c>
      <c r="G1" t="s">
        <v>1</v>
      </c>
      <c r="H1" t="s">
        <v>0</v>
      </c>
    </row>
    <row r="2" spans="1:8" x14ac:dyDescent="0.3">
      <c r="A2" t="s">
        <v>18</v>
      </c>
      <c r="B2">
        <v>1</v>
      </c>
      <c r="C2">
        <v>0.16600000000000001</v>
      </c>
      <c r="D2">
        <v>0.17699999999999999</v>
      </c>
      <c r="E2">
        <v>0.193</v>
      </c>
      <c r="F2">
        <v>0.20200000000000001</v>
      </c>
    </row>
    <row r="3" spans="1:8" x14ac:dyDescent="0.3">
      <c r="A3" t="s">
        <v>15</v>
      </c>
      <c r="B3">
        <v>2</v>
      </c>
      <c r="C3">
        <v>0.17100000000000001</v>
      </c>
      <c r="D3">
        <v>0.184</v>
      </c>
      <c r="E3">
        <v>0.19700000000000001</v>
      </c>
      <c r="F3">
        <v>0.21</v>
      </c>
      <c r="H3" s="1"/>
    </row>
    <row r="4" spans="1:8" x14ac:dyDescent="0.3">
      <c r="A4" t="s">
        <v>16</v>
      </c>
      <c r="B4">
        <v>3</v>
      </c>
      <c r="C4">
        <v>0.17599999999999999</v>
      </c>
      <c r="D4">
        <v>0.191</v>
      </c>
      <c r="E4">
        <v>0.20300000000000001</v>
      </c>
      <c r="F4">
        <v>0.217</v>
      </c>
      <c r="H4" s="1"/>
    </row>
    <row r="5" spans="1:8" x14ac:dyDescent="0.3">
      <c r="A5" t="s">
        <v>17</v>
      </c>
      <c r="B5">
        <v>4</v>
      </c>
      <c r="C5">
        <v>0.17799999999999999</v>
      </c>
      <c r="D5">
        <v>0.19400000000000001</v>
      </c>
      <c r="E5">
        <v>0.20699999999999999</v>
      </c>
      <c r="F5">
        <v>0.222</v>
      </c>
      <c r="H5" s="1"/>
    </row>
    <row r="6" spans="1:8" x14ac:dyDescent="0.3">
      <c r="A6" t="s">
        <v>12</v>
      </c>
      <c r="B6">
        <v>5</v>
      </c>
      <c r="C6">
        <v>0.17899999999999999</v>
      </c>
      <c r="D6">
        <v>0.19500000000000001</v>
      </c>
      <c r="E6">
        <v>0.214</v>
      </c>
      <c r="F6">
        <v>0.22700000000000001</v>
      </c>
      <c r="H6" s="1"/>
    </row>
    <row r="7" spans="1:8" x14ac:dyDescent="0.3">
      <c r="A7" t="s">
        <v>13</v>
      </c>
      <c r="B7">
        <v>6</v>
      </c>
      <c r="C7">
        <v>0.182</v>
      </c>
      <c r="D7">
        <v>0.19700000000000001</v>
      </c>
      <c r="E7">
        <v>0.217</v>
      </c>
      <c r="F7">
        <v>0.23300000000000001</v>
      </c>
      <c r="H7" s="1"/>
    </row>
    <row r="8" spans="1:8" x14ac:dyDescent="0.3">
      <c r="A8" t="s">
        <v>14</v>
      </c>
      <c r="B8">
        <v>7</v>
      </c>
      <c r="C8">
        <v>0.183</v>
      </c>
      <c r="D8">
        <v>0.2</v>
      </c>
      <c r="E8">
        <v>0.22</v>
      </c>
      <c r="F8">
        <v>0.23699999999999999</v>
      </c>
      <c r="H8" s="1"/>
    </row>
    <row r="9" spans="1:8" x14ac:dyDescent="0.3">
      <c r="A9" t="s">
        <v>15</v>
      </c>
      <c r="B9">
        <v>8</v>
      </c>
      <c r="H9" s="1"/>
    </row>
    <row r="10" spans="1:8" x14ac:dyDescent="0.3">
      <c r="A10" t="s">
        <v>16</v>
      </c>
      <c r="B10">
        <v>9</v>
      </c>
      <c r="D10">
        <v>0.21</v>
      </c>
      <c r="E10">
        <v>0.22600000000000001</v>
      </c>
      <c r="F10">
        <v>0.245</v>
      </c>
      <c r="H10" s="1"/>
    </row>
    <row r="11" spans="1:8" x14ac:dyDescent="0.3">
      <c r="A11" t="s">
        <v>17</v>
      </c>
      <c r="B11">
        <v>10</v>
      </c>
      <c r="D11" s="6">
        <v>0.218</v>
      </c>
      <c r="E11" s="6"/>
      <c r="F11" s="6"/>
      <c r="H11" s="1"/>
    </row>
    <row r="12" spans="1:8" x14ac:dyDescent="0.3">
      <c r="A12" t="s">
        <v>12</v>
      </c>
      <c r="B12">
        <v>11</v>
      </c>
      <c r="D12">
        <v>0.217</v>
      </c>
      <c r="E12">
        <v>0.23400000000000001</v>
      </c>
      <c r="F12">
        <v>0.253</v>
      </c>
      <c r="H12" s="1"/>
    </row>
    <row r="13" spans="1:8" x14ac:dyDescent="0.3">
      <c r="A13" t="s">
        <v>13</v>
      </c>
      <c r="B13">
        <v>12</v>
      </c>
      <c r="E13">
        <v>0.23699999999999999</v>
      </c>
      <c r="F13">
        <v>0.25700000000000001</v>
      </c>
      <c r="H13" s="1"/>
    </row>
    <row r="14" spans="1:8" x14ac:dyDescent="0.3">
      <c r="A14" t="s">
        <v>14</v>
      </c>
      <c r="B14">
        <v>13</v>
      </c>
      <c r="E14">
        <v>0.24099999999999999</v>
      </c>
      <c r="F14">
        <v>0.26100000000000001</v>
      </c>
      <c r="H14" s="1"/>
    </row>
    <row r="15" spans="1:8" x14ac:dyDescent="0.3">
      <c r="A15" t="s">
        <v>15</v>
      </c>
      <c r="B15">
        <v>14</v>
      </c>
      <c r="H15" s="1"/>
    </row>
    <row r="16" spans="1:8" x14ac:dyDescent="0.3">
      <c r="A16" t="s">
        <v>16</v>
      </c>
      <c r="B16">
        <v>15</v>
      </c>
      <c r="E16">
        <v>0.25</v>
      </c>
      <c r="F16">
        <v>0.27100000000000002</v>
      </c>
      <c r="H16" s="1"/>
    </row>
    <row r="17" spans="1:15" x14ac:dyDescent="0.3">
      <c r="A17" t="s">
        <v>17</v>
      </c>
      <c r="B17">
        <v>16</v>
      </c>
      <c r="F17">
        <v>0.27500000000000002</v>
      </c>
    </row>
    <row r="18" spans="1:15" x14ac:dyDescent="0.3">
      <c r="A18" t="s">
        <v>12</v>
      </c>
      <c r="B18">
        <v>17</v>
      </c>
      <c r="F18">
        <v>0.27600000000000002</v>
      </c>
      <c r="H18" s="3"/>
      <c r="I18" t="s">
        <v>2</v>
      </c>
    </row>
    <row r="19" spans="1:15" ht="28.8" x14ac:dyDescent="0.3">
      <c r="A19" t="s">
        <v>13</v>
      </c>
      <c r="B19">
        <v>18</v>
      </c>
      <c r="F19">
        <v>0.28399999999999997</v>
      </c>
      <c r="H19" s="4"/>
      <c r="I19" s="2" t="s">
        <v>3</v>
      </c>
      <c r="K19" t="s">
        <v>5</v>
      </c>
      <c r="L19">
        <f>1/0.0027</f>
        <v>370.37037037037032</v>
      </c>
      <c r="N19" t="s">
        <v>8</v>
      </c>
      <c r="O19" s="5">
        <f>L19*M27/(2*COS(M24))</f>
        <v>7.8645618058679458</v>
      </c>
    </row>
    <row r="20" spans="1:15" x14ac:dyDescent="0.3">
      <c r="A20" t="s">
        <v>14</v>
      </c>
      <c r="B20">
        <v>19</v>
      </c>
      <c r="F20">
        <v>0.28599999999999998</v>
      </c>
      <c r="L20" t="s">
        <v>4</v>
      </c>
      <c r="M20">
        <f>1/0.0004</f>
        <v>2500</v>
      </c>
    </row>
    <row r="21" spans="1:15" x14ac:dyDescent="0.3">
      <c r="A21" t="s">
        <v>15</v>
      </c>
      <c r="B21">
        <v>20</v>
      </c>
      <c r="F21">
        <v>0.28999999999999998</v>
      </c>
    </row>
    <row r="22" spans="1:15" x14ac:dyDescent="0.3">
      <c r="A22" t="s">
        <v>16</v>
      </c>
      <c r="B22">
        <v>21</v>
      </c>
    </row>
    <row r="23" spans="1:15" x14ac:dyDescent="0.3">
      <c r="A23" t="s">
        <v>17</v>
      </c>
      <c r="B23">
        <v>22</v>
      </c>
    </row>
    <row r="24" spans="1:15" x14ac:dyDescent="0.3">
      <c r="A24" t="s">
        <v>12</v>
      </c>
      <c r="B24">
        <v>23</v>
      </c>
      <c r="L24" t="s">
        <v>7</v>
      </c>
      <c r="M24">
        <f>ASIN(L19/M20)</f>
        <v>0.14869549426756229</v>
      </c>
    </row>
    <row r="25" spans="1:15" x14ac:dyDescent="0.3">
      <c r="A25" t="s">
        <v>13</v>
      </c>
      <c r="B25">
        <v>24</v>
      </c>
    </row>
    <row r="26" spans="1:15" x14ac:dyDescent="0.3">
      <c r="A26" t="s">
        <v>14</v>
      </c>
      <c r="B26">
        <v>25</v>
      </c>
    </row>
    <row r="27" spans="1:15" x14ac:dyDescent="0.3">
      <c r="L27" t="s">
        <v>6</v>
      </c>
      <c r="M27">
        <f>0.207-0.165</f>
        <v>4.1999999999999982E-2</v>
      </c>
    </row>
    <row r="49" spans="5:10" x14ac:dyDescent="0.3">
      <c r="E49">
        <f>1/0.0035</f>
        <v>285.71428571428572</v>
      </c>
      <c r="G49">
        <f>1/0.0045</f>
        <v>222.22222222222223</v>
      </c>
      <c r="H49">
        <f>1/0.0049</f>
        <v>204.08163265306123</v>
      </c>
      <c r="I49">
        <f>1/0.0051</f>
        <v>196.07843137254901</v>
      </c>
      <c r="J49">
        <f>1/0.0004</f>
        <v>2500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fcut50_v2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Jetschny</dc:creator>
  <cp:lastModifiedBy>Stefan Jetschny</cp:lastModifiedBy>
  <dcterms:created xsi:type="dcterms:W3CDTF">2022-11-10T19:51:08Z</dcterms:created>
  <dcterms:modified xsi:type="dcterms:W3CDTF">2024-10-16T20:48:31Z</dcterms:modified>
</cp:coreProperties>
</file>