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C625AFEF-E8F5-4FE8-9D62-294E89F47825}" xr6:coauthVersionLast="47" xr6:coauthVersionMax="47" xr10:uidLastSave="{00000000-0000-0000-0000-000000000000}"/>
  <bookViews>
    <workbookView xWindow="-120" yWindow="-120" windowWidth="20730" windowHeight="11160" activeTab="2" xr2:uid="{E123DFDF-41E7-4503-B4AC-A725FA0C5974}"/>
  </bookViews>
  <sheets>
    <sheet name="Esercizio 1" sheetId="1" r:id="rId1"/>
    <sheet name="Esercizio 1 - Alternativa" sheetId="3" r:id="rId2"/>
    <sheet name="Esercizio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2" i="3"/>
  <c r="D58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2" i="3"/>
  <c r="G2" i="3"/>
  <c r="J2" i="3" s="1"/>
  <c r="J32" i="3"/>
  <c r="J33" i="3"/>
  <c r="N32" i="3" a="1"/>
  <c r="N32" i="3" s="1"/>
  <c r="P32" i="3" s="1"/>
  <c r="K32" i="3"/>
  <c r="L32" i="3"/>
  <c r="M32" i="3"/>
  <c r="N34" i="3" a="1"/>
  <c r="N34" i="3" s="1"/>
  <c r="P34" i="3" s="1"/>
  <c r="N35" i="3" a="1"/>
  <c r="N35" i="3" s="1"/>
  <c r="P35" i="3" s="1"/>
  <c r="N36" i="3" a="1"/>
  <c r="N36" i="3" s="1"/>
  <c r="P36" i="3" s="1"/>
  <c r="N33" i="3" a="1"/>
  <c r="N33" i="3" s="1"/>
  <c r="P33" i="3" s="1"/>
  <c r="M7" i="3"/>
  <c r="M36" i="3"/>
  <c r="L36" i="3"/>
  <c r="K36" i="3"/>
  <c r="J36" i="3"/>
  <c r="M35" i="3"/>
  <c r="L35" i="3"/>
  <c r="K35" i="3"/>
  <c r="J35" i="3"/>
  <c r="M34" i="3"/>
  <c r="L34" i="3"/>
  <c r="K34" i="3"/>
  <c r="J34" i="3"/>
  <c r="M33" i="3"/>
  <c r="L33" i="3"/>
  <c r="K33" i="3"/>
  <c r="M29" i="3"/>
  <c r="K29" i="3"/>
  <c r="G29" i="3"/>
  <c r="L29" i="3" s="1"/>
  <c r="F29" i="3"/>
  <c r="M28" i="3"/>
  <c r="K28" i="3"/>
  <c r="G28" i="3"/>
  <c r="F28" i="3"/>
  <c r="M27" i="3"/>
  <c r="K27" i="3"/>
  <c r="G27" i="3"/>
  <c r="L27" i="3" s="1"/>
  <c r="F27" i="3"/>
  <c r="M26" i="3"/>
  <c r="K26" i="3"/>
  <c r="G26" i="3"/>
  <c r="J26" i="3" s="1"/>
  <c r="F26" i="3"/>
  <c r="M25" i="3"/>
  <c r="K25" i="3"/>
  <c r="G25" i="3"/>
  <c r="L25" i="3" s="1"/>
  <c r="F25" i="3"/>
  <c r="M24" i="3"/>
  <c r="K24" i="3"/>
  <c r="G24" i="3"/>
  <c r="F24" i="3"/>
  <c r="M23" i="3"/>
  <c r="K23" i="3"/>
  <c r="G23" i="3"/>
  <c r="L23" i="3" s="1"/>
  <c r="F23" i="3"/>
  <c r="M22" i="3"/>
  <c r="K22" i="3"/>
  <c r="G22" i="3"/>
  <c r="J22" i="3" s="1"/>
  <c r="F22" i="3"/>
  <c r="M21" i="3"/>
  <c r="K21" i="3"/>
  <c r="G21" i="3"/>
  <c r="L21" i="3" s="1"/>
  <c r="F21" i="3"/>
  <c r="M20" i="3"/>
  <c r="K20" i="3"/>
  <c r="G20" i="3"/>
  <c r="F20" i="3"/>
  <c r="M19" i="3"/>
  <c r="K19" i="3"/>
  <c r="G19" i="3"/>
  <c r="L19" i="3" s="1"/>
  <c r="F19" i="3"/>
  <c r="M18" i="3"/>
  <c r="K18" i="3"/>
  <c r="G18" i="3"/>
  <c r="J18" i="3" s="1"/>
  <c r="F18" i="3"/>
  <c r="M17" i="3"/>
  <c r="K17" i="3"/>
  <c r="G17" i="3"/>
  <c r="L17" i="3" s="1"/>
  <c r="F17" i="3"/>
  <c r="M16" i="3"/>
  <c r="K16" i="3"/>
  <c r="G16" i="3"/>
  <c r="F16" i="3"/>
  <c r="M15" i="3"/>
  <c r="K15" i="3"/>
  <c r="G15" i="3"/>
  <c r="L15" i="3" s="1"/>
  <c r="F15" i="3"/>
  <c r="M14" i="3"/>
  <c r="K14" i="3"/>
  <c r="G14" i="3"/>
  <c r="J14" i="3" s="1"/>
  <c r="F14" i="3"/>
  <c r="M13" i="3"/>
  <c r="K13" i="3"/>
  <c r="G13" i="3"/>
  <c r="L13" i="3" s="1"/>
  <c r="F13" i="3"/>
  <c r="M12" i="3"/>
  <c r="K12" i="3"/>
  <c r="G12" i="3"/>
  <c r="F12" i="3"/>
  <c r="M11" i="3"/>
  <c r="K11" i="3"/>
  <c r="G11" i="3"/>
  <c r="L11" i="3" s="1"/>
  <c r="F11" i="3"/>
  <c r="M10" i="3"/>
  <c r="K10" i="3"/>
  <c r="G10" i="3"/>
  <c r="J10" i="3" s="1"/>
  <c r="F10" i="3"/>
  <c r="M9" i="3"/>
  <c r="K9" i="3"/>
  <c r="G9" i="3"/>
  <c r="L9" i="3" s="1"/>
  <c r="F9" i="3"/>
  <c r="M8" i="3"/>
  <c r="K8" i="3"/>
  <c r="G8" i="3"/>
  <c r="F8" i="3"/>
  <c r="K7" i="3"/>
  <c r="G7" i="3"/>
  <c r="L7" i="3" s="1"/>
  <c r="F7" i="3"/>
  <c r="M6" i="3"/>
  <c r="K6" i="3"/>
  <c r="G6" i="3"/>
  <c r="J6" i="3" s="1"/>
  <c r="F6" i="3"/>
  <c r="M5" i="3"/>
  <c r="K5" i="3"/>
  <c r="G5" i="3"/>
  <c r="L5" i="3" s="1"/>
  <c r="F5" i="3"/>
  <c r="M4" i="3"/>
  <c r="K4" i="3"/>
  <c r="G4" i="3"/>
  <c r="J4" i="3" s="1"/>
  <c r="F4" i="3"/>
  <c r="M3" i="3"/>
  <c r="K3" i="3"/>
  <c r="G3" i="3"/>
  <c r="L3" i="3" s="1"/>
  <c r="F3" i="3"/>
  <c r="M2" i="3"/>
  <c r="K2" i="3"/>
  <c r="F2" i="3"/>
  <c r="H36" i="2" a="1"/>
  <c r="H36" i="2" s="1"/>
  <c r="I36" i="2" a="1"/>
  <c r="I36" i="2" s="1"/>
  <c r="I33" i="2" a="1"/>
  <c r="I33" i="2" s="1"/>
  <c r="I34" i="2" a="1"/>
  <c r="I34" i="2" s="1"/>
  <c r="I35" i="2" a="1"/>
  <c r="I35" i="2"/>
  <c r="I32" i="2" a="1"/>
  <c r="I32" i="2" s="1"/>
  <c r="I3" i="2" a="1"/>
  <c r="I3" i="2" s="1"/>
  <c r="I4" i="2" a="1"/>
  <c r="I4" i="2"/>
  <c r="I5" i="2" a="1"/>
  <c r="I5" i="2" s="1"/>
  <c r="I6" i="2" a="1"/>
  <c r="I6" i="2"/>
  <c r="I7" i="2" a="1"/>
  <c r="I7" i="2" s="1"/>
  <c r="I8" i="2" a="1"/>
  <c r="I8" i="2"/>
  <c r="I9" i="2" a="1"/>
  <c r="I9" i="2" s="1"/>
  <c r="I10" i="2" a="1"/>
  <c r="I10" i="2"/>
  <c r="I11" i="2" a="1"/>
  <c r="I11" i="2" s="1"/>
  <c r="I12" i="2" a="1"/>
  <c r="I12" i="2"/>
  <c r="I13" i="2" a="1"/>
  <c r="I13" i="2" s="1"/>
  <c r="I14" i="2" a="1"/>
  <c r="I14" i="2"/>
  <c r="I15" i="2" a="1"/>
  <c r="I15" i="2" s="1"/>
  <c r="I16" i="2" a="1"/>
  <c r="I16" i="2"/>
  <c r="I17" i="2" a="1"/>
  <c r="I17" i="2" s="1"/>
  <c r="I18" i="2" a="1"/>
  <c r="I18" i="2"/>
  <c r="I19" i="2" a="1"/>
  <c r="I19" i="2" s="1"/>
  <c r="I20" i="2" a="1"/>
  <c r="I20" i="2"/>
  <c r="I21" i="2" a="1"/>
  <c r="I21" i="2" s="1"/>
  <c r="I22" i="2" a="1"/>
  <c r="I22" i="2"/>
  <c r="I23" i="2" a="1"/>
  <c r="I23" i="2" s="1"/>
  <c r="I24" i="2" a="1"/>
  <c r="I24" i="2"/>
  <c r="I25" i="2" a="1"/>
  <c r="I25" i="2" s="1"/>
  <c r="I26" i="2" a="1"/>
  <c r="I26" i="2"/>
  <c r="I27" i="2" a="1"/>
  <c r="I27" i="2" s="1"/>
  <c r="I28" i="2" a="1"/>
  <c r="I28" i="2"/>
  <c r="I29" i="2" a="1"/>
  <c r="I29" i="2" s="1"/>
  <c r="I2" i="2" a="1"/>
  <c r="I2" i="2" s="1"/>
  <c r="H32" i="2" a="1"/>
  <c r="H32" i="2" s="1"/>
  <c r="H33" i="2" a="1"/>
  <c r="H33" i="2"/>
  <c r="H34" i="2" a="1"/>
  <c r="H34" i="2" s="1"/>
  <c r="H35" i="2" a="1"/>
  <c r="H35" i="2" s="1"/>
  <c r="G3" i="2"/>
  <c r="H3" i="2" s="1" a="1"/>
  <c r="H3" i="2" s="1"/>
  <c r="G4" i="2"/>
  <c r="H4" i="2" s="1" a="1"/>
  <c r="H4" i="2" s="1"/>
  <c r="G5" i="2"/>
  <c r="H5" i="2" s="1" a="1"/>
  <c r="H5" i="2" s="1"/>
  <c r="G6" i="2"/>
  <c r="H6" i="2" s="1" a="1"/>
  <c r="H6" i="2" s="1"/>
  <c r="G7" i="2"/>
  <c r="H7" i="2" s="1" a="1"/>
  <c r="H7" i="2" s="1"/>
  <c r="G8" i="2"/>
  <c r="H8" i="2" s="1" a="1"/>
  <c r="H8" i="2" s="1"/>
  <c r="G9" i="2"/>
  <c r="H9" i="2" s="1" a="1"/>
  <c r="H9" i="2" s="1"/>
  <c r="G10" i="2"/>
  <c r="H10" i="2" s="1" a="1"/>
  <c r="H10" i="2" s="1"/>
  <c r="G11" i="2"/>
  <c r="H11" i="2" s="1" a="1"/>
  <c r="H11" i="2" s="1"/>
  <c r="G12" i="2"/>
  <c r="H12" i="2" s="1" a="1"/>
  <c r="H12" i="2" s="1"/>
  <c r="G13" i="2"/>
  <c r="H13" i="2" s="1" a="1"/>
  <c r="H13" i="2" s="1"/>
  <c r="G14" i="2"/>
  <c r="H14" i="2" s="1" a="1"/>
  <c r="H14" i="2" s="1"/>
  <c r="G15" i="2"/>
  <c r="H15" i="2" s="1" a="1"/>
  <c r="H15" i="2" s="1"/>
  <c r="G16" i="2"/>
  <c r="H16" i="2" s="1" a="1"/>
  <c r="H16" i="2" s="1"/>
  <c r="G17" i="2"/>
  <c r="H17" i="2" s="1" a="1"/>
  <c r="H17" i="2" s="1"/>
  <c r="G18" i="2"/>
  <c r="H18" i="2" s="1" a="1"/>
  <c r="H18" i="2" s="1"/>
  <c r="G19" i="2"/>
  <c r="H19" i="2" s="1" a="1"/>
  <c r="H19" i="2" s="1"/>
  <c r="G20" i="2"/>
  <c r="H20" i="2" s="1" a="1"/>
  <c r="H20" i="2" s="1"/>
  <c r="G21" i="2"/>
  <c r="H21" i="2" s="1" a="1"/>
  <c r="H21" i="2" s="1"/>
  <c r="G22" i="2"/>
  <c r="H22" i="2" s="1" a="1"/>
  <c r="H22" i="2" s="1"/>
  <c r="G23" i="2"/>
  <c r="H23" i="2" s="1" a="1"/>
  <c r="H23" i="2" s="1"/>
  <c r="G24" i="2"/>
  <c r="H24" i="2" s="1" a="1"/>
  <c r="H24" i="2" s="1"/>
  <c r="G25" i="2"/>
  <c r="H25" i="2" s="1" a="1"/>
  <c r="H25" i="2" s="1"/>
  <c r="G26" i="2"/>
  <c r="H26" i="2" s="1" a="1"/>
  <c r="H26" i="2" s="1"/>
  <c r="G27" i="2"/>
  <c r="H27" i="2" s="1" a="1"/>
  <c r="H27" i="2" s="1"/>
  <c r="G28" i="2"/>
  <c r="H28" i="2" s="1" a="1"/>
  <c r="H28" i="2" s="1"/>
  <c r="G29" i="2"/>
  <c r="H29" i="2" s="1" a="1"/>
  <c r="H29" i="2" s="1"/>
  <c r="G2" i="2"/>
  <c r="H2" i="2" s="1" a="1"/>
  <c r="H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K33" i="1"/>
  <c r="K34" i="1"/>
  <c r="K35" i="1"/>
  <c r="K3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J34" i="1"/>
  <c r="J35" i="1"/>
  <c r="I34" i="1"/>
  <c r="I35" i="1"/>
  <c r="H34" i="1"/>
  <c r="H35" i="1"/>
  <c r="J33" i="1"/>
  <c r="J32" i="1"/>
  <c r="I33" i="1"/>
  <c r="I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33" i="1"/>
  <c r="H32" i="1"/>
  <c r="G29" i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Q32" i="3" l="1"/>
  <c r="Q4" i="3"/>
  <c r="Q6" i="3"/>
  <c r="O36" i="3"/>
  <c r="O32" i="3"/>
  <c r="O33" i="3"/>
  <c r="O34" i="3"/>
  <c r="O35" i="3"/>
  <c r="Q36" i="3"/>
  <c r="O2" i="3"/>
  <c r="Q33" i="3"/>
  <c r="Q34" i="3"/>
  <c r="Q35" i="3"/>
  <c r="Q10" i="3"/>
  <c r="Q14" i="3"/>
  <c r="Q18" i="3"/>
  <c r="Q22" i="3"/>
  <c r="O26" i="3"/>
  <c r="Q26" i="3"/>
  <c r="Q2" i="3"/>
  <c r="J29" i="3"/>
  <c r="J25" i="3"/>
  <c r="J21" i="3"/>
  <c r="J17" i="3"/>
  <c r="J13" i="3"/>
  <c r="J9" i="3"/>
  <c r="J5" i="3"/>
  <c r="O10" i="3"/>
  <c r="O14" i="3"/>
  <c r="O18" i="3"/>
  <c r="O22" i="3"/>
  <c r="J28" i="3"/>
  <c r="J24" i="3"/>
  <c r="J20" i="3"/>
  <c r="J16" i="3"/>
  <c r="J12" i="3"/>
  <c r="J8" i="3"/>
  <c r="O4" i="3"/>
  <c r="O6" i="3"/>
  <c r="J27" i="3"/>
  <c r="J23" i="3"/>
  <c r="J19" i="3"/>
  <c r="J15" i="3"/>
  <c r="J11" i="3"/>
  <c r="J7" i="3"/>
  <c r="J3" i="3"/>
  <c r="N26" i="3" a="1"/>
  <c r="N26" i="3" s="1"/>
  <c r="P26" i="3" s="1"/>
  <c r="N22" i="3" a="1"/>
  <c r="N22" i="3" s="1"/>
  <c r="P22" i="3" s="1"/>
  <c r="N28" i="3" a="1"/>
  <c r="N28" i="3" s="1"/>
  <c r="P28" i="3" s="1"/>
  <c r="N24" i="3" a="1"/>
  <c r="N24" i="3" s="1"/>
  <c r="P24" i="3" s="1"/>
  <c r="N29" i="3" a="1"/>
  <c r="N29" i="3" s="1"/>
  <c r="P29" i="3" s="1"/>
  <c r="N27" i="3" a="1"/>
  <c r="N27" i="3" s="1"/>
  <c r="P27" i="3" s="1"/>
  <c r="N25" i="3" a="1"/>
  <c r="N25" i="3" s="1"/>
  <c r="P25" i="3" s="1"/>
  <c r="N23" i="3" a="1"/>
  <c r="N23" i="3" s="1"/>
  <c r="P23" i="3" s="1"/>
  <c r="N21" i="3" a="1"/>
  <c r="N21" i="3" s="1"/>
  <c r="P21" i="3" s="1"/>
  <c r="N7" i="3" a="1"/>
  <c r="N7" i="3" s="1"/>
  <c r="P7" i="3" s="1"/>
  <c r="N3" i="3" a="1"/>
  <c r="N3" i="3" s="1"/>
  <c r="P3" i="3" s="1"/>
  <c r="N19" i="3" a="1"/>
  <c r="N19" i="3" s="1"/>
  <c r="P19" i="3" s="1"/>
  <c r="N17" i="3" a="1"/>
  <c r="N17" i="3" s="1"/>
  <c r="P17" i="3" s="1"/>
  <c r="N15" i="3" a="1"/>
  <c r="N15" i="3" s="1"/>
  <c r="P15" i="3" s="1"/>
  <c r="N13" i="3" a="1"/>
  <c r="N13" i="3" s="1"/>
  <c r="P13" i="3" s="1"/>
  <c r="N11" i="3" a="1"/>
  <c r="N11" i="3" s="1"/>
  <c r="P11" i="3" s="1"/>
  <c r="N5" i="3" a="1"/>
  <c r="N5" i="3" s="1"/>
  <c r="P5" i="3" s="1"/>
  <c r="N20" i="3" a="1"/>
  <c r="N20" i="3" s="1"/>
  <c r="P20" i="3" s="1"/>
  <c r="N18" i="3" a="1"/>
  <c r="N18" i="3" s="1"/>
  <c r="P18" i="3" s="1"/>
  <c r="N16" i="3" a="1"/>
  <c r="N16" i="3" s="1"/>
  <c r="P16" i="3" s="1"/>
  <c r="N14" i="3" a="1"/>
  <c r="N14" i="3" s="1"/>
  <c r="P14" i="3" s="1"/>
  <c r="N12" i="3" a="1"/>
  <c r="N12" i="3" s="1"/>
  <c r="P12" i="3" s="1"/>
  <c r="N10" i="3" a="1"/>
  <c r="N10" i="3" s="1"/>
  <c r="P10" i="3" s="1"/>
  <c r="N8" i="3" a="1"/>
  <c r="N8" i="3" s="1"/>
  <c r="P8" i="3" s="1"/>
  <c r="N6" i="3" a="1"/>
  <c r="N6" i="3" s="1"/>
  <c r="P6" i="3" s="1"/>
  <c r="N4" i="3" a="1"/>
  <c r="N4" i="3" s="1"/>
  <c r="P4" i="3" s="1"/>
  <c r="N2" i="3" a="1"/>
  <c r="N2" i="3" s="1"/>
  <c r="P2" i="3" s="1"/>
  <c r="N9" i="3" a="1"/>
  <c r="N9" i="3" s="1"/>
  <c r="P9" i="3" s="1"/>
  <c r="L2" i="3"/>
  <c r="L24" i="3"/>
  <c r="L8" i="3"/>
  <c r="L16" i="3"/>
  <c r="L4" i="3"/>
  <c r="L12" i="3"/>
  <c r="L20" i="3"/>
  <c r="L28" i="3"/>
  <c r="L6" i="3"/>
  <c r="L10" i="3"/>
  <c r="L14" i="3"/>
  <c r="L18" i="3"/>
  <c r="L22" i="3"/>
  <c r="L26" i="3"/>
  <c r="J23" i="1"/>
  <c r="J15" i="1"/>
  <c r="J22" i="1"/>
  <c r="J11" i="1"/>
  <c r="J19" i="1"/>
  <c r="J6" i="1"/>
  <c r="J27" i="1"/>
  <c r="J18" i="1"/>
  <c r="J29" i="1"/>
  <c r="J25" i="1"/>
  <c r="J21" i="1"/>
  <c r="J17" i="1"/>
  <c r="J13" i="1"/>
  <c r="J9" i="1"/>
  <c r="J5" i="1"/>
  <c r="J7" i="1"/>
  <c r="J3" i="1"/>
  <c r="J26" i="1"/>
  <c r="J14" i="1"/>
  <c r="J10" i="1"/>
  <c r="J28" i="1"/>
  <c r="J24" i="1"/>
  <c r="J20" i="1"/>
  <c r="J16" i="1"/>
  <c r="J12" i="1"/>
  <c r="J8" i="1"/>
  <c r="J4" i="1"/>
  <c r="J2" i="1"/>
  <c r="O3" i="3" l="1"/>
  <c r="Q3" i="3"/>
  <c r="O19" i="3"/>
  <c r="Q19" i="3"/>
  <c r="O20" i="3"/>
  <c r="Q20" i="3"/>
  <c r="O9" i="3"/>
  <c r="Q9" i="3"/>
  <c r="O25" i="3"/>
  <c r="Q25" i="3"/>
  <c r="O7" i="3"/>
  <c r="Q7" i="3"/>
  <c r="O23" i="3"/>
  <c r="Q23" i="3"/>
  <c r="O8" i="3"/>
  <c r="Q8" i="3"/>
  <c r="O24" i="3"/>
  <c r="Q24" i="3"/>
  <c r="O13" i="3"/>
  <c r="Q13" i="3"/>
  <c r="O29" i="3"/>
  <c r="Q29" i="3"/>
  <c r="O11" i="3"/>
  <c r="Q11" i="3"/>
  <c r="O27" i="3"/>
  <c r="Q27" i="3"/>
  <c r="O12" i="3"/>
  <c r="Q12" i="3"/>
  <c r="O28" i="3"/>
  <c r="Q28" i="3"/>
  <c r="O17" i="3"/>
  <c r="Q17" i="3"/>
  <c r="O15" i="3"/>
  <c r="Q15" i="3"/>
  <c r="O16" i="3"/>
  <c r="Q16" i="3"/>
  <c r="O5" i="3"/>
  <c r="Q5" i="3"/>
  <c r="O21" i="3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<sst xmlns="http://schemas.openxmlformats.org/spreadsheetml/2006/main" count="244" uniqueCount="62">
  <si>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</si>
  <si>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</si>
  <si>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</si>
  <si>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</si>
  <si>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</si>
  <si>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</si>
  <si>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</si>
  <si>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</si>
  <si>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</si>
  <si>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</si>
  <si>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</si>
  <si>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</si>
  <si>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</si>
  <si>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</si>
  <si>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</si>
  <si>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</si>
  <si>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</si>
  <si>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</si>
  <si>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</si>
  <si>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</si>
  <si>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</si>
  <si>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</si>
  <si>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</si>
  <si>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</si>
  <si>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</si>
  <si>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</si>
  <si>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</si>
  <si>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</si>
  <si>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</si>
  <si>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</si>
  <si>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</si>
  <si>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</si>
  <si>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</si>
  <si>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</si>
  <si>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</si>
  <si>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</si>
  <si>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</si>
  <si>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</si>
  <si>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</si>
  <si>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</si>
  <si>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</si>
  <si>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</si>
  <si>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</si>
  <si>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>TEST</t>
  </si>
  <si>
    <t xml:space="preserve">TEST </t>
  </si>
  <si>
    <t>ALL-IN-ONE</t>
  </si>
  <si>
    <t>L'incentivo 3 non va sommato all'incentivo 1</t>
  </si>
  <si>
    <t>Stip. + Inc. (TEST)</t>
  </si>
  <si>
    <t>Perc. Incent/Stip.</t>
  </si>
  <si>
    <t>Anz_lav_in Giorni</t>
  </si>
  <si>
    <t>Festa della Repubblica</t>
  </si>
  <si>
    <t>Ferragosto</t>
  </si>
  <si>
    <t>capodanno</t>
  </si>
  <si>
    <t>Pasqua</t>
  </si>
  <si>
    <t>Liberazione</t>
  </si>
  <si>
    <t>Festa dei lavoratori</t>
  </si>
  <si>
    <t>Gio_Lavorati</t>
  </si>
  <si>
    <t>Festa di Ognissanti</t>
  </si>
  <si>
    <t>Ponte dell'Immacolata</t>
  </si>
  <si>
    <t>Ponte di Natale e Santo Stefano</t>
  </si>
  <si>
    <t>Giorni tot</t>
  </si>
  <si>
    <t>Vacanze Annuali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</si>
</sst>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€-2]\ * #,##0.00_-;\-[$€-2]\ * #,##0.00_-;_-[$€-2]\ * &quot;-&quot;??_-"/>
    <numFmt numFmtId="165" formatCode="_-[$€-2]\ * #,##0.00_-;\-[$€-2]\ * #,##0.00_-;_-[$€-2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1" fillId="2" borderId="3" xfId="0" applyFont="1" applyFill="1" applyBorder="1" applyAlignment="1">
      <alignment horizontal="center"/>
    </xf>
    <xf numFmtId="165" fontId="6" fillId="0" borderId="1" xfId="0" applyNumberFormat="1" applyFont="1" applyBorder="1"/>
    <xf numFmtId="165" fontId="0" fillId="0" borderId="1" xfId="0" applyNumberFormat="1" applyBorder="1"/>
    <xf numFmtId="9" fontId="0" fillId="0" borderId="1" xfId="2" applyFont="1" applyBorder="1"/>
    <xf numFmtId="164" fontId="6" fillId="0" borderId="1" xfId="1" applyFont="1" applyFill="1" applyBorder="1"/>
    <xf numFmtId="0" fontId="6" fillId="0" borderId="2" xfId="0" applyFont="1" applyBorder="1"/>
    <xf numFmtId="16" fontId="0" fillId="0" borderId="0" xfId="0" applyNumberFormat="1"/>
  </cellXfs>
  <cellStyles count="3">
    <cellStyle name="Euro" xfId="1" xr:uid="{05E7F11F-6F36-4D5E-B619-68835A6DDD65}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</a:p>
        <a:p>
          <a:pPr algn="ctr"/>
          <a:endParaRPr lang="it-IT" sz="1100" baseline="0">
            <a:solidFill>
              <a:sysClr val="windowText" lastClr="000000"/>
            </a:solidFill>
          </a:endParaRP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TEST CORRETTEZZA SOTTO LA TABELLA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1</xdr:row>
      <xdr:rowOff>28575</xdr:rowOff>
    </xdr:from>
    <xdr:to>
      <xdr:col>22</xdr:col>
      <xdr:colOff>28575</xdr:colOff>
      <xdr:row>6</xdr:row>
      <xdr:rowOff>28575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4F2BCAB-C0A7-4FBC-9607-46FD5057F537}"/>
            </a:ext>
          </a:extLst>
        </xdr:cNvPr>
        <xdr:cNvSpPr txBox="1"/>
      </xdr:nvSpPr>
      <xdr:spPr>
        <a:xfrm>
          <a:off x="16011525" y="219075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</a:p>
        <a:p>
          <a:pPr algn="ctr"/>
          <a:endParaRPr lang="it-IT" sz="1100" baseline="0">
            <a:solidFill>
              <a:sysClr val="windowText" lastClr="000000"/>
            </a:solidFill>
          </a:endParaRP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TEST CORRETTEZZA SOTTO LA TABELLA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2548937-90A4-467C-8B55-34D9EB7143E1}"/>
            </a:ext>
          </a:extLst>
        </xdr:cNvPr>
        <xdr:cNvSpPr txBox="1"/>
      </xdr:nvSpPr>
      <xdr:spPr>
        <a:xfrm>
          <a:off x="7696200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35"/>
  <sheetViews>
    <sheetView zoomScaleNormal="100" workbookViewId="0">
      <pane ySplit="1" topLeftCell="A20" activePane="bottomLeft" state="frozen"/>
      <selection pane="bottomLeft" activeCell="K32" sqref="K32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  <col min="8" max="11" width="13.7109375" customWidth="1"/>
  </cols>
  <sheetData>
    <row r="1" spans="1:11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41</v>
      </c>
      <c r="K1" s="11" t="s">
        <v>42</v>
      </c>
    </row>
    <row r="2" spans="1:11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6">
        <f ca="1">IF(G2&gt;8,100,0)</f>
        <v>0</v>
      </c>
      <c r="I2" s="6">
        <f>IF(D2="Produzione",100,0)</f>
        <v>100</v>
      </c>
      <c r="J2" s="6">
        <f ca="1">IF(AND(D2="Amministrazione",G2&gt;10),100,0)</f>
        <v>0</v>
      </c>
      <c r="K2" s="6">
        <f>IF(OR(D2="Direzione",D2="Commerciale"),100,0)</f>
        <v>0</v>
      </c>
    </row>
    <row r="3" spans="1:11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1"/>
        <v>3</v>
      </c>
      <c r="H3" s="6">
        <f t="shared" ref="H3:H29" ca="1" si="2">IF(G3&gt;8,100,0)</f>
        <v>0</v>
      </c>
      <c r="I3" s="6">
        <f t="shared" ref="I3:I29" si="3">IF(D3="Produzione",100,0)</f>
        <v>100</v>
      </c>
      <c r="J3" s="6">
        <f t="shared" ref="J3:J29" ca="1" si="4">IF(AND(D3="Amministrazione",G3&gt;10),100,0)</f>
        <v>0</v>
      </c>
      <c r="K3" s="6">
        <f t="shared" ref="K3:K29" si="5">IF(OR(D3="Direzione",D3="Commerciale"),100,0)</f>
        <v>0</v>
      </c>
    </row>
    <row r="4" spans="1:11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1"/>
        <v>14</v>
      </c>
      <c r="H4" s="6">
        <f t="shared" ca="1" si="2"/>
        <v>100</v>
      </c>
      <c r="I4" s="6">
        <f t="shared" si="3"/>
        <v>0</v>
      </c>
      <c r="J4" s="6">
        <f t="shared" ca="1" si="4"/>
        <v>100</v>
      </c>
      <c r="K4" s="6">
        <f t="shared" si="5"/>
        <v>0</v>
      </c>
    </row>
    <row r="5" spans="1:11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2</v>
      </c>
      <c r="H5" s="6">
        <f t="shared" ca="1" si="2"/>
        <v>0</v>
      </c>
      <c r="I5" s="6">
        <f t="shared" si="3"/>
        <v>100</v>
      </c>
      <c r="J5" s="6">
        <f t="shared" ca="1" si="4"/>
        <v>0</v>
      </c>
      <c r="K5" s="6">
        <f t="shared" si="5"/>
        <v>0</v>
      </c>
    </row>
    <row r="6" spans="1:11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6">
        <f t="shared" ca="1" si="2"/>
        <v>100</v>
      </c>
      <c r="I6" s="6">
        <f t="shared" si="3"/>
        <v>0</v>
      </c>
      <c r="J6" s="6">
        <f t="shared" ca="1" si="4"/>
        <v>0</v>
      </c>
      <c r="K6" s="6">
        <f t="shared" si="5"/>
        <v>100</v>
      </c>
    </row>
    <row r="7" spans="1:11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1"/>
        <v>12</v>
      </c>
      <c r="H7" s="6">
        <f t="shared" ca="1" si="2"/>
        <v>100</v>
      </c>
      <c r="I7" s="6">
        <f t="shared" si="3"/>
        <v>100</v>
      </c>
      <c r="J7" s="6">
        <f t="shared" ca="1" si="4"/>
        <v>0</v>
      </c>
      <c r="K7" s="6">
        <f t="shared" si="5"/>
        <v>0</v>
      </c>
    </row>
    <row r="8" spans="1:11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11</v>
      </c>
      <c r="H8" s="6">
        <f t="shared" ca="1" si="2"/>
        <v>100</v>
      </c>
      <c r="I8" s="6">
        <f t="shared" si="3"/>
        <v>0</v>
      </c>
      <c r="J8" s="6">
        <f t="shared" ca="1" si="4"/>
        <v>0</v>
      </c>
      <c r="K8" s="6">
        <f t="shared" si="5"/>
        <v>100</v>
      </c>
    </row>
    <row r="9" spans="1:11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6">
        <f t="shared" ca="1" si="2"/>
        <v>0</v>
      </c>
      <c r="I9" s="6">
        <f t="shared" si="3"/>
        <v>0</v>
      </c>
      <c r="J9" s="6">
        <f t="shared" ca="1" si="4"/>
        <v>0</v>
      </c>
      <c r="K9" s="6">
        <f t="shared" si="5"/>
        <v>0</v>
      </c>
    </row>
    <row r="10" spans="1:11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6">
        <f t="shared" ca="1" si="2"/>
        <v>100</v>
      </c>
      <c r="I10" s="6">
        <f t="shared" si="3"/>
        <v>100</v>
      </c>
      <c r="J10" s="6">
        <f t="shared" ca="1" si="4"/>
        <v>0</v>
      </c>
      <c r="K10" s="6">
        <f t="shared" si="5"/>
        <v>0</v>
      </c>
    </row>
    <row r="11" spans="1:11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1"/>
        <v>9</v>
      </c>
      <c r="H11" s="6">
        <f t="shared" ca="1" si="2"/>
        <v>100</v>
      </c>
      <c r="I11" s="6">
        <f t="shared" si="3"/>
        <v>100</v>
      </c>
      <c r="J11" s="6">
        <f t="shared" ca="1" si="4"/>
        <v>0</v>
      </c>
      <c r="K11" s="6">
        <f t="shared" si="5"/>
        <v>0</v>
      </c>
    </row>
    <row r="12" spans="1:11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6">
        <f t="shared" ca="1" si="2"/>
        <v>100</v>
      </c>
      <c r="I12" s="6">
        <f t="shared" si="3"/>
        <v>0</v>
      </c>
      <c r="J12" s="6">
        <f t="shared" ca="1" si="4"/>
        <v>0</v>
      </c>
      <c r="K12" s="6">
        <f t="shared" si="5"/>
        <v>100</v>
      </c>
    </row>
    <row r="13" spans="1:11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23</v>
      </c>
      <c r="H13" s="6">
        <f t="shared" ca="1" si="2"/>
        <v>100</v>
      </c>
      <c r="I13" s="6">
        <f t="shared" si="3"/>
        <v>100</v>
      </c>
      <c r="J13" s="6">
        <f t="shared" ca="1" si="4"/>
        <v>0</v>
      </c>
      <c r="K13" s="6">
        <f t="shared" si="5"/>
        <v>0</v>
      </c>
    </row>
    <row r="14" spans="1:11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5</v>
      </c>
      <c r="H14" s="6">
        <f t="shared" ca="1" si="2"/>
        <v>0</v>
      </c>
      <c r="I14" s="6">
        <f t="shared" si="3"/>
        <v>100</v>
      </c>
      <c r="J14" s="6">
        <f t="shared" ca="1" si="4"/>
        <v>0</v>
      </c>
      <c r="K14" s="6">
        <f t="shared" si="5"/>
        <v>0</v>
      </c>
    </row>
    <row r="15" spans="1:11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1"/>
        <v>22</v>
      </c>
      <c r="H15" s="6">
        <f t="shared" ca="1" si="2"/>
        <v>100</v>
      </c>
      <c r="I15" s="6">
        <f t="shared" si="3"/>
        <v>0</v>
      </c>
      <c r="J15" s="6">
        <f t="shared" ca="1" si="4"/>
        <v>100</v>
      </c>
      <c r="K15" s="6">
        <f t="shared" si="5"/>
        <v>0</v>
      </c>
    </row>
    <row r="16" spans="1:11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6</v>
      </c>
      <c r="H16" s="6">
        <f t="shared" ca="1" si="2"/>
        <v>0</v>
      </c>
      <c r="I16" s="6">
        <f t="shared" si="3"/>
        <v>100</v>
      </c>
      <c r="J16" s="6">
        <f t="shared" ca="1" si="4"/>
        <v>0</v>
      </c>
      <c r="K16" s="6">
        <f t="shared" si="5"/>
        <v>0</v>
      </c>
    </row>
    <row r="17" spans="1:11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1"/>
        <v>11</v>
      </c>
      <c r="H17" s="6">
        <f t="shared" ca="1" si="2"/>
        <v>100</v>
      </c>
      <c r="I17" s="6">
        <f t="shared" si="3"/>
        <v>0</v>
      </c>
      <c r="J17" s="6">
        <f t="shared" ca="1" si="4"/>
        <v>100</v>
      </c>
      <c r="K17" s="6">
        <f t="shared" si="5"/>
        <v>0</v>
      </c>
    </row>
    <row r="18" spans="1:11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20</v>
      </c>
      <c r="H18" s="6">
        <f t="shared" ca="1" si="2"/>
        <v>100</v>
      </c>
      <c r="I18" s="6">
        <f t="shared" si="3"/>
        <v>100</v>
      </c>
      <c r="J18" s="6">
        <f t="shared" ca="1" si="4"/>
        <v>0</v>
      </c>
      <c r="K18" s="6">
        <f t="shared" si="5"/>
        <v>0</v>
      </c>
    </row>
    <row r="19" spans="1:11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2</v>
      </c>
      <c r="H19" s="6">
        <f t="shared" ca="1" si="2"/>
        <v>0</v>
      </c>
      <c r="I19" s="6">
        <f t="shared" si="3"/>
        <v>100</v>
      </c>
      <c r="J19" s="6">
        <f t="shared" ca="1" si="4"/>
        <v>0</v>
      </c>
      <c r="K19" s="6">
        <f t="shared" si="5"/>
        <v>0</v>
      </c>
    </row>
    <row r="20" spans="1:11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6">
        <f t="shared" ca="1" si="2"/>
        <v>0</v>
      </c>
      <c r="I20" s="6">
        <f t="shared" si="3"/>
        <v>100</v>
      </c>
      <c r="J20" s="6">
        <f t="shared" ca="1" si="4"/>
        <v>0</v>
      </c>
      <c r="K20" s="6">
        <f t="shared" si="5"/>
        <v>0</v>
      </c>
    </row>
    <row r="21" spans="1:11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6">
        <f t="shared" ca="1" si="2"/>
        <v>0</v>
      </c>
      <c r="I21" s="6">
        <f t="shared" si="3"/>
        <v>100</v>
      </c>
      <c r="J21" s="6">
        <f t="shared" ca="1" si="4"/>
        <v>0</v>
      </c>
      <c r="K21" s="6">
        <f t="shared" si="5"/>
        <v>0</v>
      </c>
    </row>
    <row r="22" spans="1:11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1"/>
        <v>2</v>
      </c>
      <c r="H22" s="6">
        <f t="shared" ca="1" si="2"/>
        <v>0</v>
      </c>
      <c r="I22" s="6">
        <f t="shared" si="3"/>
        <v>100</v>
      </c>
      <c r="J22" s="6">
        <f t="shared" ca="1" si="4"/>
        <v>0</v>
      </c>
      <c r="K22" s="6">
        <f t="shared" si="5"/>
        <v>0</v>
      </c>
    </row>
    <row r="23" spans="1:11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14</v>
      </c>
      <c r="H23" s="6">
        <f t="shared" ca="1" si="2"/>
        <v>100</v>
      </c>
      <c r="I23" s="6">
        <f t="shared" si="3"/>
        <v>0</v>
      </c>
      <c r="J23" s="6">
        <f t="shared" ca="1" si="4"/>
        <v>0</v>
      </c>
      <c r="K23" s="6">
        <f t="shared" si="5"/>
        <v>100</v>
      </c>
    </row>
    <row r="24" spans="1:11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15</v>
      </c>
      <c r="H24" s="6">
        <f t="shared" ca="1" si="2"/>
        <v>100</v>
      </c>
      <c r="I24" s="6">
        <f t="shared" si="3"/>
        <v>0</v>
      </c>
      <c r="J24" s="6">
        <f t="shared" ca="1" si="4"/>
        <v>0</v>
      </c>
      <c r="K24" s="6">
        <f t="shared" si="5"/>
        <v>100</v>
      </c>
    </row>
    <row r="25" spans="1:11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1"/>
        <v>5</v>
      </c>
      <c r="H25" s="6">
        <f t="shared" ca="1" si="2"/>
        <v>0</v>
      </c>
      <c r="I25" s="6">
        <f t="shared" si="3"/>
        <v>0</v>
      </c>
      <c r="J25" s="6">
        <f t="shared" ca="1" si="4"/>
        <v>0</v>
      </c>
      <c r="K25" s="6">
        <f t="shared" si="5"/>
        <v>0</v>
      </c>
    </row>
    <row r="26" spans="1:11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1"/>
        <v>9</v>
      </c>
      <c r="H26" s="6">
        <f t="shared" ca="1" si="2"/>
        <v>100</v>
      </c>
      <c r="I26" s="6">
        <f t="shared" si="3"/>
        <v>100</v>
      </c>
      <c r="J26" s="6">
        <f t="shared" ca="1" si="4"/>
        <v>0</v>
      </c>
      <c r="K26" s="6">
        <f t="shared" si="5"/>
        <v>0</v>
      </c>
    </row>
    <row r="27" spans="1:11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6">
        <f t="shared" ca="1" si="2"/>
        <v>0</v>
      </c>
      <c r="I27" s="6">
        <f t="shared" si="3"/>
        <v>100</v>
      </c>
      <c r="J27" s="6">
        <f t="shared" ca="1" si="4"/>
        <v>0</v>
      </c>
      <c r="K27" s="6">
        <f t="shared" si="5"/>
        <v>0</v>
      </c>
    </row>
    <row r="28" spans="1:11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6">
        <f t="shared" ca="1" si="2"/>
        <v>100</v>
      </c>
      <c r="I28" s="6">
        <f t="shared" si="3"/>
        <v>100</v>
      </c>
      <c r="J28" s="6">
        <f t="shared" ca="1" si="4"/>
        <v>0</v>
      </c>
      <c r="K28" s="6">
        <f t="shared" si="5"/>
        <v>0</v>
      </c>
    </row>
    <row r="29" spans="1:11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6">
        <f t="shared" ca="1" si="2"/>
        <v>0</v>
      </c>
      <c r="I29" s="6">
        <f t="shared" si="3"/>
        <v>100</v>
      </c>
      <c r="J29" s="6">
        <f t="shared" ca="1" si="4"/>
        <v>0</v>
      </c>
      <c r="K29" s="6">
        <f t="shared" si="5"/>
        <v>0</v>
      </c>
    </row>
    <row r="32" spans="1:11" x14ac:dyDescent="0.25">
      <c r="A32" s="12" t="s">
        <v>44</v>
      </c>
      <c r="B32" s="12"/>
      <c r="C32" s="12"/>
      <c r="D32" s="12" t="s">
        <v>0</v>
      </c>
      <c r="E32" s="12"/>
      <c r="F32" s="12"/>
      <c r="G32" s="12">
        <v>11</v>
      </c>
      <c r="H32" s="12">
        <f>IF(G32&gt;8,100,0)</f>
        <v>100</v>
      </c>
      <c r="I32" s="12">
        <f t="shared" ref="I32:I35" si="6">IF(D32="Produzione",100,0)</f>
        <v>0</v>
      </c>
      <c r="J32" s="12">
        <f t="shared" ref="J32:J35" si="7">IF(AND(D32="Amministrazione",G32&gt;10),100,0)</f>
        <v>100</v>
      </c>
      <c r="K32" s="12">
        <f t="shared" ref="K32:K35" si="8">IF(OR(D32="Direzione",D32="Commerciale"),100,0)</f>
        <v>0</v>
      </c>
    </row>
    <row r="33" spans="1:11" x14ac:dyDescent="0.25">
      <c r="A33" s="12" t="s">
        <v>44</v>
      </c>
      <c r="B33" s="12"/>
      <c r="C33" s="12"/>
      <c r="D33" s="12" t="s">
        <v>2</v>
      </c>
      <c r="E33" s="12"/>
      <c r="F33" s="12"/>
      <c r="G33" s="12">
        <v>2</v>
      </c>
      <c r="H33" s="12">
        <f>IF(G33&gt;8,100,0)</f>
        <v>0</v>
      </c>
      <c r="I33" s="12">
        <f t="shared" si="6"/>
        <v>100</v>
      </c>
      <c r="J33" s="12">
        <f t="shared" si="7"/>
        <v>0</v>
      </c>
      <c r="K33" s="12">
        <f t="shared" si="8"/>
        <v>0</v>
      </c>
    </row>
    <row r="34" spans="1:11" x14ac:dyDescent="0.25">
      <c r="A34" s="12" t="s">
        <v>44</v>
      </c>
      <c r="B34" s="1"/>
      <c r="C34" s="1"/>
      <c r="D34" s="12" t="s">
        <v>10</v>
      </c>
      <c r="E34" s="1"/>
      <c r="F34" s="1"/>
      <c r="G34" s="12">
        <v>0</v>
      </c>
      <c r="H34" s="12">
        <f t="shared" ref="H34:H35" si="9">IF(G34&gt;8,100,0)</f>
        <v>0</v>
      </c>
      <c r="I34" s="12">
        <f t="shared" si="6"/>
        <v>0</v>
      </c>
      <c r="J34" s="12">
        <f t="shared" si="7"/>
        <v>0</v>
      </c>
      <c r="K34" s="12">
        <f t="shared" si="8"/>
        <v>100</v>
      </c>
    </row>
    <row r="35" spans="1:11" x14ac:dyDescent="0.25">
      <c r="A35" s="12" t="s">
        <v>44</v>
      </c>
      <c r="B35" s="1"/>
      <c r="C35" s="1"/>
      <c r="D35" s="12" t="s">
        <v>1</v>
      </c>
      <c r="E35" s="1"/>
      <c r="F35" s="1"/>
      <c r="G35" s="12">
        <v>15</v>
      </c>
      <c r="H35" s="12">
        <f t="shared" si="9"/>
        <v>100</v>
      </c>
      <c r="I35" s="12">
        <f t="shared" si="6"/>
        <v>0</v>
      </c>
      <c r="J35" s="12">
        <f t="shared" si="7"/>
        <v>0</v>
      </c>
      <c r="K35" s="12">
        <f t="shared" si="8"/>
        <v>100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C64E-88B8-47B9-B0DC-5D1549DC11BA}">
  <sheetPr>
    <tabColor rgb="FFFFC000"/>
  </sheetPr>
  <dimension ref="A1:Q58"/>
  <sheetViews>
    <sheetView zoomScaleNormal="100" workbookViewId="0">
      <pane ySplit="1" topLeftCell="A2" activePane="bottomLeft" state="frozen"/>
      <selection pane="bottomLeft" activeCell="S12" sqref="S12"/>
    </sheetView>
  </sheetViews>
  <sheetFormatPr defaultColWidth="9.140625"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7109375" bestFit="1" customWidth="1"/>
    <col min="5" max="5" width="14" customWidth="1"/>
    <col min="6" max="6" width="5.85546875" customWidth="1"/>
    <col min="7" max="7" width="10.85546875" bestFit="1" customWidth="1"/>
    <col min="8" max="8" width="16.7109375" bestFit="1" customWidth="1"/>
    <col min="9" max="9" width="16.7109375" customWidth="1"/>
    <col min="10" max="13" width="13.7109375" customWidth="1"/>
    <col min="14" max="14" width="11.42578125" customWidth="1"/>
    <col min="15" max="15" width="16.7109375" customWidth="1"/>
    <col min="16" max="16" width="11" bestFit="1" customWidth="1"/>
    <col min="17" max="17" width="16.42578125" bestFit="1" customWidth="1"/>
  </cols>
  <sheetData>
    <row r="1" spans="1:17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49</v>
      </c>
      <c r="I1" s="11" t="s">
        <v>56</v>
      </c>
      <c r="J1" s="11" t="s">
        <v>39</v>
      </c>
      <c r="K1" s="11" t="s">
        <v>40</v>
      </c>
      <c r="L1" s="11" t="s">
        <v>41</v>
      </c>
      <c r="M1" s="11" t="s">
        <v>42</v>
      </c>
      <c r="N1" s="14" t="s">
        <v>45</v>
      </c>
      <c r="O1" s="14" t="s">
        <v>47</v>
      </c>
      <c r="P1" s="14" t="s">
        <v>43</v>
      </c>
      <c r="Q1" s="14" t="s">
        <v>48</v>
      </c>
    </row>
    <row r="2" spans="1:17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29" ca="1" si="0">DATEDIF(B2,TODAY(),"y")</f>
        <v>37</v>
      </c>
      <c r="G2" s="10">
        <f ca="1">DATEDIF(C2,TODAY(),"y")</f>
        <v>8</v>
      </c>
      <c r="H2" s="19">
        <f ca="1">DATEDIF(C2,TODAY(),"d")</f>
        <v>3056</v>
      </c>
      <c r="I2" s="19">
        <f ca="1">NETWORKDAYS.INTL(C2,TODAY(),1,46)</f>
        <v>2183</v>
      </c>
      <c r="J2" s="6">
        <f ca="1">IF(G2&gt;10,100,0)</f>
        <v>0</v>
      </c>
      <c r="K2" s="6">
        <f>IF(D2="Produzione",100,0)</f>
        <v>100</v>
      </c>
      <c r="L2" s="6">
        <f ca="1">IF(AND(D2="Amministrazione",G2&gt;10),100,0)</f>
        <v>0</v>
      </c>
      <c r="M2" s="6">
        <f t="shared" ref="M2:M29" si="1">IF(OR(D2="Direzione",D2="Commerciale"),100,0)</f>
        <v>0</v>
      </c>
      <c r="N2" s="18" cm="1">
        <f t="array" aca="1" ref="N2" ca="1">_xlfn.IFS(AND(G2&lt;=10,OR(D2="Produzione",D2="Direzione",D2="Commerciale")),100,AND(D2="Amministrazione",G2&gt;10),100,AND(G2&gt;10,OR(D2="Produzione",D2="Direzione",D2="Commerciale")),200,NOT(AND(G2&lt;=10,OR(D2="Produzione",D2="Direzione",D2="Commerciale"))),0)</f>
        <v>100</v>
      </c>
      <c r="O2" s="16">
        <f t="shared" ref="O2:O29" ca="1" si="2">SUM(E2,J2:K2,M2)</f>
        <v>1776</v>
      </c>
      <c r="P2" s="16">
        <f t="shared" ref="P2:P29" ca="1" si="3">E2+N2</f>
        <v>1776</v>
      </c>
      <c r="Q2" s="17">
        <f ca="1">(SUM(J2:K2,M2)/E2)</f>
        <v>5.9665871121718374E-2</v>
      </c>
    </row>
    <row r="3" spans="1:17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0"/>
        <v>3</v>
      </c>
      <c r="H3" s="19">
        <f t="shared" ref="H3:H29" ca="1" si="4">DATEDIF(C3,TODAY(),"d")</f>
        <v>1386</v>
      </c>
      <c r="I3" s="19">
        <f t="shared" ref="I3:I29" ca="1" si="5">NETWORKDAYS.INTL(C3,TODAY(),1,46)</f>
        <v>991</v>
      </c>
      <c r="J3" s="6">
        <f t="shared" ref="J3:J29" ca="1" si="6">IF(G3&gt;10,100,0)</f>
        <v>0</v>
      </c>
      <c r="K3" s="6">
        <f t="shared" ref="K3:K29" si="7">IF(D3="Produzione",100,0)</f>
        <v>100</v>
      </c>
      <c r="L3" s="6">
        <f t="shared" ref="L3:L29" ca="1" si="8">IF(AND(D3="Amministrazione",G3&gt;10),100,0)</f>
        <v>0</v>
      </c>
      <c r="M3" s="6">
        <f t="shared" si="1"/>
        <v>0</v>
      </c>
      <c r="N3" s="18" cm="1">
        <f t="array" aca="1" ref="N3" ca="1">_xlfn.IFS(AND(G3&lt;=10,OR(D3="Produzione",D3="Direzione",D3="Commerciale")),100,AND(D3="Amministrazione",G3&gt;10),100,AND(G3&gt;10,OR(D3="Produzione",D3="Direzione",D3="Commerciale")),200,NOT(AND(G3&lt;=10,OR(D3="Produzione",D3="Direzione",D3="Commerciale"))),0)</f>
        <v>100</v>
      </c>
      <c r="O3" s="16">
        <f t="shared" ca="1" si="2"/>
        <v>1352</v>
      </c>
      <c r="P3" s="16">
        <f t="shared" ca="1" si="3"/>
        <v>1352</v>
      </c>
      <c r="Q3" s="17">
        <f t="shared" ref="Q3:Q29" ca="1" si="9">(SUM(J3:K3,M3)/E3)</f>
        <v>7.9872204472843447E-2</v>
      </c>
    </row>
    <row r="4" spans="1:17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0"/>
        <v>14</v>
      </c>
      <c r="H4" s="19">
        <f t="shared" ca="1" si="4"/>
        <v>5399</v>
      </c>
      <c r="I4" s="19">
        <f t="shared" ca="1" si="5"/>
        <v>3857</v>
      </c>
      <c r="J4" s="6">
        <f t="shared" ca="1" si="6"/>
        <v>100</v>
      </c>
      <c r="K4" s="6">
        <f t="shared" si="7"/>
        <v>0</v>
      </c>
      <c r="L4" s="6">
        <f t="shared" ca="1" si="8"/>
        <v>100</v>
      </c>
      <c r="M4" s="6">
        <f t="shared" si="1"/>
        <v>0</v>
      </c>
      <c r="N4" s="18" cm="1">
        <f t="array" aca="1" ref="N4" ca="1">_xlfn.IFS(AND(G4&lt;=10,OR(D4="Produzione",D4="Direzione",D4="Commerciale")),100,AND(D4="Amministrazione",G4&gt;10),100,AND(G4&gt;10,OR(D4="Produzione",D4="Direzione",D4="Commerciale")),200,NOT(AND(G4&lt;=10,OR(D4="Produzione",D4="Direzione",D4="Commerciale"))),0)</f>
        <v>100</v>
      </c>
      <c r="O4" s="16">
        <f t="shared" ca="1" si="2"/>
        <v>1750</v>
      </c>
      <c r="P4" s="16">
        <f t="shared" ca="1" si="3"/>
        <v>1750</v>
      </c>
      <c r="Q4" s="17">
        <f t="shared" ca="1" si="9"/>
        <v>6.0606060606060608E-2</v>
      </c>
    </row>
    <row r="5" spans="1:17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0"/>
        <v>2</v>
      </c>
      <c r="H5" s="19">
        <f t="shared" ca="1" si="4"/>
        <v>1021</v>
      </c>
      <c r="I5" s="19">
        <f t="shared" ca="1" si="5"/>
        <v>730</v>
      </c>
      <c r="J5" s="6">
        <f t="shared" ca="1" si="6"/>
        <v>0</v>
      </c>
      <c r="K5" s="6">
        <f t="shared" si="7"/>
        <v>100</v>
      </c>
      <c r="L5" s="6">
        <f t="shared" ca="1" si="8"/>
        <v>0</v>
      </c>
      <c r="M5" s="6">
        <f t="shared" si="1"/>
        <v>0</v>
      </c>
      <c r="N5" s="18" cm="1">
        <f t="array" aca="1" ref="N5" ca="1">_xlfn.IFS(AND(G5&lt;=10,OR(D5="Produzione",D5="Direzione",D5="Commerciale")),100,AND(D5="Amministrazione",G5&gt;10),100,AND(G5&gt;10,OR(D5="Produzione",D5="Direzione",D5="Commerciale")),200,NOT(AND(G5&lt;=10,OR(D5="Produzione",D5="Direzione",D5="Commerciale"))),0)</f>
        <v>100</v>
      </c>
      <c r="O5" s="16">
        <f t="shared" ca="1" si="2"/>
        <v>1350</v>
      </c>
      <c r="P5" s="16">
        <f t="shared" ca="1" si="3"/>
        <v>1350</v>
      </c>
      <c r="Q5" s="17">
        <f t="shared" ca="1" si="9"/>
        <v>0.08</v>
      </c>
    </row>
    <row r="6" spans="1:17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0"/>
        <v>35</v>
      </c>
      <c r="H6" s="19">
        <f t="shared" ca="1" si="4"/>
        <v>12980</v>
      </c>
      <c r="I6" s="19">
        <f t="shared" ca="1" si="5"/>
        <v>9272</v>
      </c>
      <c r="J6" s="6">
        <f t="shared" ca="1" si="6"/>
        <v>100</v>
      </c>
      <c r="K6" s="6">
        <f t="shared" si="7"/>
        <v>0</v>
      </c>
      <c r="L6" s="6">
        <f t="shared" ca="1" si="8"/>
        <v>0</v>
      </c>
      <c r="M6" s="6">
        <f t="shared" si="1"/>
        <v>100</v>
      </c>
      <c r="N6" s="18" cm="1">
        <f t="array" aca="1" ref="N6" ca="1">_xlfn.IFS(AND(G6&lt;=10,OR(D6="Produzione",D6="Direzione",D6="Commerciale")),100,AND(D6="Amministrazione",G6&gt;10),100,AND(G6&gt;10,OR(D6="Produzione",D6="Direzione",D6="Commerciale")),200,NOT(AND(G6&lt;=10,OR(D6="Produzione",D6="Direzione",D6="Commerciale"))),0)</f>
        <v>200</v>
      </c>
      <c r="O6" s="16">
        <f t="shared" ca="1" si="2"/>
        <v>3880</v>
      </c>
      <c r="P6" s="16">
        <f t="shared" ca="1" si="3"/>
        <v>3880</v>
      </c>
      <c r="Q6" s="17">
        <f t="shared" ca="1" si="9"/>
        <v>5.434782608695652E-2</v>
      </c>
    </row>
    <row r="7" spans="1:17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0"/>
        <v>12</v>
      </c>
      <c r="H7" s="19">
        <f t="shared" ca="1" si="4"/>
        <v>4549</v>
      </c>
      <c r="I7" s="19">
        <f t="shared" ca="1" si="5"/>
        <v>3250</v>
      </c>
      <c r="J7" s="6">
        <f t="shared" ca="1" si="6"/>
        <v>100</v>
      </c>
      <c r="K7" s="6">
        <f t="shared" si="7"/>
        <v>100</v>
      </c>
      <c r="L7" s="6">
        <f t="shared" ca="1" si="8"/>
        <v>0</v>
      </c>
      <c r="M7" s="6">
        <f t="shared" si="1"/>
        <v>0</v>
      </c>
      <c r="N7" s="18" cm="1">
        <f t="array" aca="1" ref="N7" ca="1">_xlfn.IFS(AND(G7&lt;=10,OR(D7="Produzione",D7="Direzione",D7="Commerciale")),100,AND(D7="Amministrazione",G7&gt;10),100,AND(G7&gt;10,OR(D7="Produzione",D7="Direzione",D7="Commerciale")),200,NOT(AND(G7&lt;=10,OR(D7="Produzione",D7="Direzione",D7="Commerciale"))),0)</f>
        <v>200</v>
      </c>
      <c r="O7" s="16">
        <f t="shared" ca="1" si="2"/>
        <v>1823</v>
      </c>
      <c r="P7" s="16">
        <f t="shared" ca="1" si="3"/>
        <v>1823</v>
      </c>
      <c r="Q7" s="17">
        <f t="shared" ca="1" si="9"/>
        <v>0.12322858903265557</v>
      </c>
    </row>
    <row r="8" spans="1:17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0"/>
        <v>11</v>
      </c>
      <c r="H8" s="19">
        <f t="shared" ca="1" si="4"/>
        <v>4304</v>
      </c>
      <c r="I8" s="19">
        <f t="shared" ca="1" si="5"/>
        <v>3075</v>
      </c>
      <c r="J8" s="6">
        <f t="shared" ca="1" si="6"/>
        <v>100</v>
      </c>
      <c r="K8" s="6">
        <f t="shared" si="7"/>
        <v>0</v>
      </c>
      <c r="L8" s="6">
        <f t="shared" ca="1" si="8"/>
        <v>0</v>
      </c>
      <c r="M8" s="6">
        <f t="shared" si="1"/>
        <v>100</v>
      </c>
      <c r="N8" s="18" cm="1">
        <f t="array" aca="1" ref="N8" ca="1">_xlfn.IFS(AND(G8&lt;=10,OR(D8="Produzione",D8="Direzione",D8="Commerciale")),100,AND(D8="Amministrazione",G8&gt;10),100,AND(G8&gt;10,OR(D8="Produzione",D8="Direzione",D8="Commerciale")),200,NOT(AND(G8&lt;=10,OR(D8="Produzione",D8="Direzione",D8="Commerciale"))),0)</f>
        <v>200</v>
      </c>
      <c r="O8" s="16">
        <f t="shared" ca="1" si="2"/>
        <v>2784</v>
      </c>
      <c r="P8" s="16">
        <f t="shared" ca="1" si="3"/>
        <v>2784</v>
      </c>
      <c r="Q8" s="17">
        <f t="shared" ca="1" si="9"/>
        <v>7.7399380804953566E-2</v>
      </c>
    </row>
    <row r="9" spans="1:17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0"/>
        <v>5</v>
      </c>
      <c r="H9" s="19">
        <f t="shared" ca="1" si="4"/>
        <v>1830</v>
      </c>
      <c r="I9" s="19">
        <f t="shared" ca="1" si="5"/>
        <v>1307</v>
      </c>
      <c r="J9" s="6">
        <f t="shared" ca="1" si="6"/>
        <v>0</v>
      </c>
      <c r="K9" s="6">
        <f t="shared" si="7"/>
        <v>0</v>
      </c>
      <c r="L9" s="6">
        <f t="shared" ca="1" si="8"/>
        <v>0</v>
      </c>
      <c r="M9" s="6">
        <f t="shared" si="1"/>
        <v>0</v>
      </c>
      <c r="N9" s="18" cm="1">
        <f t="array" aca="1" ref="N9" ca="1">_xlfn.IFS(AND(G9&lt;=10,OR(D9="Produzione",D9="Direzione",D9="Commerciale")),100,AND(D9="Amministrazione",G9&gt;10),100,AND(G9&gt;10,OR(D9="Produzione",D9="Direzione",D9="Commerciale")),200,NOT(AND(G9&lt;=10,OR(D9="Produzione",D9="Direzione",D9="Commerciale"))),0)</f>
        <v>0</v>
      </c>
      <c r="O9" s="16">
        <f t="shared" ca="1" si="2"/>
        <v>1280</v>
      </c>
      <c r="P9" s="16">
        <f t="shared" ca="1" si="3"/>
        <v>1280</v>
      </c>
      <c r="Q9" s="17">
        <f t="shared" ca="1" si="9"/>
        <v>0</v>
      </c>
    </row>
    <row r="10" spans="1:17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0"/>
        <v>26</v>
      </c>
      <c r="H10" s="19">
        <f t="shared" ca="1" si="4"/>
        <v>9539</v>
      </c>
      <c r="I10" s="19">
        <f t="shared" ca="1" si="5"/>
        <v>6814</v>
      </c>
      <c r="J10" s="6">
        <f t="shared" ca="1" si="6"/>
        <v>100</v>
      </c>
      <c r="K10" s="6">
        <f t="shared" si="7"/>
        <v>100</v>
      </c>
      <c r="L10" s="6">
        <f t="shared" ca="1" si="8"/>
        <v>0</v>
      </c>
      <c r="M10" s="6">
        <f t="shared" si="1"/>
        <v>0</v>
      </c>
      <c r="N10" s="18" cm="1">
        <f t="array" aca="1" ref="N10" ca="1">_xlfn.IFS(AND(G10&lt;=10,OR(D10="Produzione",D10="Direzione",D10="Commerciale")),100,AND(D10="Amministrazione",G10&gt;10),100,AND(G10&gt;10,OR(D10="Produzione",D10="Direzione",D10="Commerciale")),200,NOT(AND(G10&lt;=10,OR(D10="Produzione",D10="Direzione",D10="Commerciale"))),0)</f>
        <v>200</v>
      </c>
      <c r="O10" s="16">
        <f t="shared" ca="1" si="2"/>
        <v>1950</v>
      </c>
      <c r="P10" s="16">
        <f t="shared" ca="1" si="3"/>
        <v>1950</v>
      </c>
      <c r="Q10" s="17">
        <f t="shared" ca="1" si="9"/>
        <v>0.11428571428571428</v>
      </c>
    </row>
    <row r="11" spans="1:17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0"/>
        <v>9</v>
      </c>
      <c r="H11" s="19">
        <f t="shared" ca="1" si="4"/>
        <v>3573</v>
      </c>
      <c r="I11" s="19">
        <f t="shared" ca="1" si="5"/>
        <v>2552</v>
      </c>
      <c r="J11" s="6">
        <f t="shared" ca="1" si="6"/>
        <v>0</v>
      </c>
      <c r="K11" s="6">
        <f t="shared" si="7"/>
        <v>100</v>
      </c>
      <c r="L11" s="6">
        <f t="shared" ca="1" si="8"/>
        <v>0</v>
      </c>
      <c r="M11" s="6">
        <f t="shared" si="1"/>
        <v>0</v>
      </c>
      <c r="N11" s="18" cm="1">
        <f t="array" aca="1" ref="N11" ca="1">_xlfn.IFS(AND(G11&lt;=10,OR(D11="Produzione",D11="Direzione",D11="Commerciale")),100,AND(D11="Amministrazione",G11&gt;10),100,AND(G11&gt;10,OR(D11="Produzione",D11="Direzione",D11="Commerciale")),200,NOT(AND(G11&lt;=10,OR(D11="Produzione",D11="Direzione",D11="Commerciale"))),0)</f>
        <v>100</v>
      </c>
      <c r="O11" s="16">
        <f t="shared" ca="1" si="2"/>
        <v>1576</v>
      </c>
      <c r="P11" s="16">
        <f t="shared" ca="1" si="3"/>
        <v>1576</v>
      </c>
      <c r="Q11" s="17">
        <f t="shared" ca="1" si="9"/>
        <v>6.7750677506775062E-2</v>
      </c>
    </row>
    <row r="12" spans="1:17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0"/>
        <v>32</v>
      </c>
      <c r="H12" s="19">
        <f t="shared" ca="1" si="4"/>
        <v>11853</v>
      </c>
      <c r="I12" s="19">
        <f t="shared" ca="1" si="5"/>
        <v>8467</v>
      </c>
      <c r="J12" s="6">
        <f t="shared" ca="1" si="6"/>
        <v>100</v>
      </c>
      <c r="K12" s="6">
        <f t="shared" si="7"/>
        <v>0</v>
      </c>
      <c r="L12" s="6">
        <f t="shared" ca="1" si="8"/>
        <v>0</v>
      </c>
      <c r="M12" s="6">
        <f t="shared" si="1"/>
        <v>100</v>
      </c>
      <c r="N12" s="18" cm="1">
        <f t="array" aca="1" ref="N12" ca="1">_xlfn.IFS(AND(G12&lt;=10,OR(D12="Produzione",D12="Direzione",D12="Commerciale")),100,AND(D12="Amministrazione",G12&gt;10),100,AND(G12&gt;10,OR(D12="Produzione",D12="Direzione",D12="Commerciale")),200,NOT(AND(G12&lt;=10,OR(D12="Produzione",D12="Direzione",D12="Commerciale"))),0)</f>
        <v>200</v>
      </c>
      <c r="O12" s="16">
        <f t="shared" ca="1" si="2"/>
        <v>3477</v>
      </c>
      <c r="P12" s="16">
        <f t="shared" ca="1" si="3"/>
        <v>3477</v>
      </c>
      <c r="Q12" s="17">
        <f t="shared" ca="1" si="9"/>
        <v>6.1031431187061336E-2</v>
      </c>
    </row>
    <row r="13" spans="1:17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0"/>
        <v>23</v>
      </c>
      <c r="H13" s="19">
        <f t="shared" ca="1" si="4"/>
        <v>8687</v>
      </c>
      <c r="I13" s="19">
        <f t="shared" ca="1" si="5"/>
        <v>6206</v>
      </c>
      <c r="J13" s="6">
        <f t="shared" ca="1" si="6"/>
        <v>100</v>
      </c>
      <c r="K13" s="6">
        <f t="shared" si="7"/>
        <v>100</v>
      </c>
      <c r="L13" s="6">
        <f t="shared" ca="1" si="8"/>
        <v>0</v>
      </c>
      <c r="M13" s="6">
        <f t="shared" si="1"/>
        <v>0</v>
      </c>
      <c r="N13" s="18" cm="1">
        <f t="array" aca="1" ref="N13" ca="1">_xlfn.IFS(AND(G13&lt;=10,OR(D13="Produzione",D13="Direzione",D13="Commerciale")),100,AND(D13="Amministrazione",G13&gt;10),100,AND(G13&gt;10,OR(D13="Produzione",D13="Direzione",D13="Commerciale")),200,NOT(AND(G13&lt;=10,OR(D13="Produzione",D13="Direzione",D13="Commerciale"))),0)</f>
        <v>200</v>
      </c>
      <c r="O13" s="16">
        <f t="shared" ca="1" si="2"/>
        <v>1870</v>
      </c>
      <c r="P13" s="16">
        <f t="shared" ca="1" si="3"/>
        <v>1870</v>
      </c>
      <c r="Q13" s="17">
        <f t="shared" ca="1" si="9"/>
        <v>0.11976047904191617</v>
      </c>
    </row>
    <row r="14" spans="1:17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0"/>
        <v>5</v>
      </c>
      <c r="H14" s="19">
        <f t="shared" ca="1" si="4"/>
        <v>1996</v>
      </c>
      <c r="I14" s="19">
        <f t="shared" ca="1" si="5"/>
        <v>1427</v>
      </c>
      <c r="J14" s="6">
        <f t="shared" ca="1" si="6"/>
        <v>0</v>
      </c>
      <c r="K14" s="6">
        <f t="shared" si="7"/>
        <v>100</v>
      </c>
      <c r="L14" s="6">
        <f t="shared" ca="1" si="8"/>
        <v>0</v>
      </c>
      <c r="M14" s="6">
        <f t="shared" si="1"/>
        <v>0</v>
      </c>
      <c r="N14" s="18" cm="1">
        <f t="array" aca="1" ref="N14" ca="1">_xlfn.IFS(AND(G14&lt;=10,OR(D14="Produzione",D14="Direzione",D14="Commerciale")),100,AND(D14="Amministrazione",G14&gt;10),100,AND(G14&gt;10,OR(D14="Produzione",D14="Direzione",D14="Commerciale")),200,NOT(AND(G14&lt;=10,OR(D14="Produzione",D14="Direzione",D14="Commerciale"))),0)</f>
        <v>100</v>
      </c>
      <c r="O14" s="16">
        <f t="shared" ca="1" si="2"/>
        <v>1440</v>
      </c>
      <c r="P14" s="16">
        <f t="shared" ca="1" si="3"/>
        <v>1440</v>
      </c>
      <c r="Q14" s="17">
        <f t="shared" ca="1" si="9"/>
        <v>7.4626865671641784E-2</v>
      </c>
    </row>
    <row r="15" spans="1:17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0"/>
        <v>22</v>
      </c>
      <c r="H15" s="19">
        <f t="shared" ca="1" si="4"/>
        <v>8321</v>
      </c>
      <c r="I15" s="19">
        <f t="shared" ca="1" si="5"/>
        <v>5944</v>
      </c>
      <c r="J15" s="6">
        <f t="shared" ca="1" si="6"/>
        <v>100</v>
      </c>
      <c r="K15" s="6">
        <f t="shared" si="7"/>
        <v>0</v>
      </c>
      <c r="L15" s="6">
        <f t="shared" ca="1" si="8"/>
        <v>100</v>
      </c>
      <c r="M15" s="6">
        <f t="shared" si="1"/>
        <v>0</v>
      </c>
      <c r="N15" s="18" cm="1">
        <f t="array" aca="1" ref="N15" ca="1">_xlfn.IFS(AND(G15&lt;=10,OR(D15="Produzione",D15="Direzione",D15="Commerciale")),100,AND(D15="Amministrazione",G15&gt;10),100,AND(G15&gt;10,OR(D15="Produzione",D15="Direzione",D15="Commerciale")),200,NOT(AND(G15&lt;=10,OR(D15="Produzione",D15="Direzione",D15="Commerciale"))),0)</f>
        <v>100</v>
      </c>
      <c r="O15" s="16">
        <f t="shared" ca="1" si="2"/>
        <v>1699</v>
      </c>
      <c r="P15" s="16">
        <f t="shared" ca="1" si="3"/>
        <v>1699</v>
      </c>
      <c r="Q15" s="17">
        <f t="shared" ca="1" si="9"/>
        <v>6.2539086929330828E-2</v>
      </c>
    </row>
    <row r="16" spans="1:17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0"/>
        <v>6</v>
      </c>
      <c r="H16" s="19">
        <f t="shared" ca="1" si="4"/>
        <v>2478</v>
      </c>
      <c r="I16" s="19">
        <f t="shared" ca="1" si="5"/>
        <v>1771</v>
      </c>
      <c r="J16" s="6">
        <f t="shared" ca="1" si="6"/>
        <v>0</v>
      </c>
      <c r="K16" s="6">
        <f t="shared" si="7"/>
        <v>100</v>
      </c>
      <c r="L16" s="6">
        <f t="shared" ca="1" si="8"/>
        <v>0</v>
      </c>
      <c r="M16" s="6">
        <f t="shared" si="1"/>
        <v>0</v>
      </c>
      <c r="N16" s="18" cm="1">
        <f t="array" aca="1" ref="N16" ca="1">_xlfn.IFS(AND(G16&lt;=10,OR(D16="Produzione",D16="Direzione",D16="Commerciale")),100,AND(D16="Amministrazione",G16&gt;10),100,AND(G16&gt;10,OR(D16="Produzione",D16="Direzione",D16="Commerciale")),200,NOT(AND(G16&lt;=10,OR(D16="Produzione",D16="Direzione",D16="Commerciale"))),0)</f>
        <v>100</v>
      </c>
      <c r="O16" s="16">
        <f t="shared" ca="1" si="2"/>
        <v>1514</v>
      </c>
      <c r="P16" s="16">
        <f t="shared" ca="1" si="3"/>
        <v>1514</v>
      </c>
      <c r="Q16" s="17">
        <f t="shared" ca="1" si="9"/>
        <v>7.0721357850070721E-2</v>
      </c>
    </row>
    <row r="17" spans="1:17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0"/>
        <v>11</v>
      </c>
      <c r="H17" s="19">
        <f t="shared" ca="1" si="4"/>
        <v>4304</v>
      </c>
      <c r="I17" s="19">
        <f t="shared" ca="1" si="5"/>
        <v>3075</v>
      </c>
      <c r="J17" s="6">
        <f t="shared" ca="1" si="6"/>
        <v>100</v>
      </c>
      <c r="K17" s="6">
        <f t="shared" si="7"/>
        <v>0</v>
      </c>
      <c r="L17" s="6">
        <f t="shared" ca="1" si="8"/>
        <v>100</v>
      </c>
      <c r="M17" s="6">
        <f t="shared" si="1"/>
        <v>0</v>
      </c>
      <c r="N17" s="18" cm="1">
        <f t="array" aca="1" ref="N17" ca="1">_xlfn.IFS(AND(G17&lt;=10,OR(D17="Produzione",D17="Direzione",D17="Commerciale")),100,AND(D17="Amministrazione",G17&gt;10),100,AND(G17&gt;10,OR(D17="Produzione",D17="Direzione",D17="Commerciale")),200,NOT(AND(G17&lt;=10,OR(D17="Produzione",D17="Direzione",D17="Commerciale"))),0)</f>
        <v>100</v>
      </c>
      <c r="O17" s="16">
        <f t="shared" ca="1" si="2"/>
        <v>1637</v>
      </c>
      <c r="P17" s="16">
        <f t="shared" ca="1" si="3"/>
        <v>1637</v>
      </c>
      <c r="Q17" s="17">
        <f t="shared" ca="1" si="9"/>
        <v>6.5061808718282363E-2</v>
      </c>
    </row>
    <row r="18" spans="1:17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0"/>
        <v>20</v>
      </c>
      <c r="H18" s="19">
        <f t="shared" ca="1" si="4"/>
        <v>7591</v>
      </c>
      <c r="I18" s="19">
        <f t="shared" ca="1" si="5"/>
        <v>5422</v>
      </c>
      <c r="J18" s="6">
        <f t="shared" ca="1" si="6"/>
        <v>100</v>
      </c>
      <c r="K18" s="6">
        <f t="shared" si="7"/>
        <v>100</v>
      </c>
      <c r="L18" s="6">
        <f t="shared" ca="1" si="8"/>
        <v>0</v>
      </c>
      <c r="M18" s="6">
        <f t="shared" si="1"/>
        <v>0</v>
      </c>
      <c r="N18" s="18" cm="1">
        <f t="array" aca="1" ref="N18" ca="1">_xlfn.IFS(AND(G18&lt;=10,OR(D18="Produzione",D18="Direzione",D18="Commerciale")),100,AND(D18="Amministrazione",G18&gt;10),100,AND(G18&gt;10,OR(D18="Produzione",D18="Direzione",D18="Commerciale")),200,NOT(AND(G18&lt;=10,OR(D18="Produzione",D18="Direzione",D18="Commerciale"))),0)</f>
        <v>200</v>
      </c>
      <c r="O18" s="16">
        <f t="shared" ca="1" si="2"/>
        <v>2352</v>
      </c>
      <c r="P18" s="16">
        <f t="shared" ca="1" si="3"/>
        <v>2352</v>
      </c>
      <c r="Q18" s="17">
        <f t="shared" ca="1" si="9"/>
        <v>9.2936802973977689E-2</v>
      </c>
    </row>
    <row r="19" spans="1:17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0"/>
        <v>2</v>
      </c>
      <c r="H19" s="19">
        <f t="shared" ca="1" si="4"/>
        <v>1021</v>
      </c>
      <c r="I19" s="19">
        <f t="shared" ca="1" si="5"/>
        <v>730</v>
      </c>
      <c r="J19" s="6">
        <f t="shared" ca="1" si="6"/>
        <v>0</v>
      </c>
      <c r="K19" s="6">
        <f t="shared" si="7"/>
        <v>100</v>
      </c>
      <c r="L19" s="6">
        <f t="shared" ca="1" si="8"/>
        <v>0</v>
      </c>
      <c r="M19" s="6">
        <f t="shared" si="1"/>
        <v>0</v>
      </c>
      <c r="N19" s="18" cm="1">
        <f t="array" aca="1" ref="N19" ca="1">_xlfn.IFS(AND(G19&lt;=10,OR(D19="Produzione",D19="Direzione",D19="Commerciale")),100,AND(D19="Amministrazione",G19&gt;10),100,AND(G19&gt;10,OR(D19="Produzione",D19="Direzione",D19="Commerciale")),200,NOT(AND(G19&lt;=10,OR(D19="Produzione",D19="Direzione",D19="Commerciale"))),0)</f>
        <v>100</v>
      </c>
      <c r="O19" s="16">
        <f t="shared" ca="1" si="2"/>
        <v>1350</v>
      </c>
      <c r="P19" s="16">
        <f t="shared" ca="1" si="3"/>
        <v>1350</v>
      </c>
      <c r="Q19" s="17">
        <f t="shared" ca="1" si="9"/>
        <v>0.08</v>
      </c>
    </row>
    <row r="20" spans="1:17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0"/>
        <v>5</v>
      </c>
      <c r="H20" s="19">
        <f t="shared" ca="1" si="4"/>
        <v>2026</v>
      </c>
      <c r="I20" s="19">
        <f t="shared" ca="1" si="5"/>
        <v>1447</v>
      </c>
      <c r="J20" s="6">
        <f t="shared" ca="1" si="6"/>
        <v>0</v>
      </c>
      <c r="K20" s="6">
        <f t="shared" si="7"/>
        <v>100</v>
      </c>
      <c r="L20" s="6">
        <f t="shared" ca="1" si="8"/>
        <v>0</v>
      </c>
      <c r="M20" s="6">
        <f t="shared" si="1"/>
        <v>0</v>
      </c>
      <c r="N20" s="18" cm="1">
        <f t="array" aca="1" ref="N20" ca="1">_xlfn.IFS(AND(G20&lt;=10,OR(D20="Produzione",D20="Direzione",D20="Commerciale")),100,AND(D20="Amministrazione",G20&gt;10),100,AND(G20&gt;10,OR(D20="Produzione",D20="Direzione",D20="Commerciale")),200,NOT(AND(G20&lt;=10,OR(D20="Produzione",D20="Direzione",D20="Commerciale"))),0)</f>
        <v>100</v>
      </c>
      <c r="O20" s="16">
        <f t="shared" ca="1" si="2"/>
        <v>1470</v>
      </c>
      <c r="P20" s="16">
        <f t="shared" ca="1" si="3"/>
        <v>1470</v>
      </c>
      <c r="Q20" s="17">
        <f t="shared" ca="1" si="9"/>
        <v>7.2992700729927001E-2</v>
      </c>
    </row>
    <row r="21" spans="1:17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0"/>
        <v>4</v>
      </c>
      <c r="H21" s="19">
        <f t="shared" ca="1" si="4"/>
        <v>1600</v>
      </c>
      <c r="I21" s="19">
        <f t="shared" ca="1" si="5"/>
        <v>1143</v>
      </c>
      <c r="J21" s="6">
        <f t="shared" ca="1" si="6"/>
        <v>0</v>
      </c>
      <c r="K21" s="6">
        <f t="shared" si="7"/>
        <v>100</v>
      </c>
      <c r="L21" s="6">
        <f t="shared" ca="1" si="8"/>
        <v>0</v>
      </c>
      <c r="M21" s="6">
        <f t="shared" si="1"/>
        <v>0</v>
      </c>
      <c r="N21" s="18" cm="1">
        <f t="array" aca="1" ref="N21" ca="1">_xlfn.IFS(AND(G21&lt;=10,OR(D21="Produzione",D21="Direzione",D21="Commerciale")),100,AND(D21="Amministrazione",G21&gt;10),100,AND(G21&gt;10,OR(D21="Produzione",D21="Direzione",D21="Commerciale")),200,NOT(AND(G21&lt;=10,OR(D21="Produzione",D21="Direzione",D21="Commerciale"))),0)</f>
        <v>100</v>
      </c>
      <c r="O21" s="16">
        <f t="shared" ca="1" si="2"/>
        <v>1410</v>
      </c>
      <c r="P21" s="16">
        <f t="shared" ca="1" si="3"/>
        <v>1410</v>
      </c>
      <c r="Q21" s="17">
        <f t="shared" ca="1" si="9"/>
        <v>7.6335877862595422E-2</v>
      </c>
    </row>
    <row r="22" spans="1:17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0"/>
        <v>2</v>
      </c>
      <c r="H22" s="19">
        <f t="shared" ca="1" si="4"/>
        <v>766</v>
      </c>
      <c r="I22" s="19">
        <f t="shared" ca="1" si="5"/>
        <v>547</v>
      </c>
      <c r="J22" s="6">
        <f t="shared" ca="1" si="6"/>
        <v>0</v>
      </c>
      <c r="K22" s="6">
        <f t="shared" si="7"/>
        <v>100</v>
      </c>
      <c r="L22" s="6">
        <f t="shared" ca="1" si="8"/>
        <v>0</v>
      </c>
      <c r="M22" s="6">
        <f t="shared" si="1"/>
        <v>0</v>
      </c>
      <c r="N22" s="18" cm="1">
        <f t="array" aca="1" ref="N22" ca="1">_xlfn.IFS(AND(G22&lt;=10,OR(D22="Produzione",D22="Direzione",D22="Commerciale")),100,AND(D22="Amministrazione",G22&gt;10),100,AND(G22&gt;10,OR(D22="Produzione",D22="Direzione",D22="Commerciale")),200,NOT(AND(G22&lt;=10,OR(D22="Produzione",D22="Direzione",D22="Commerciale"))),0)</f>
        <v>100</v>
      </c>
      <c r="O22" s="16">
        <f t="shared" ca="1" si="2"/>
        <v>1330</v>
      </c>
      <c r="P22" s="16">
        <f t="shared" ca="1" si="3"/>
        <v>1330</v>
      </c>
      <c r="Q22" s="17">
        <f t="shared" ca="1" si="9"/>
        <v>8.1300813008130079E-2</v>
      </c>
    </row>
    <row r="23" spans="1:17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0"/>
        <v>14</v>
      </c>
      <c r="H23" s="19">
        <f t="shared" ca="1" si="4"/>
        <v>5399</v>
      </c>
      <c r="I23" s="19">
        <f t="shared" ca="1" si="5"/>
        <v>3857</v>
      </c>
      <c r="J23" s="6">
        <f t="shared" ca="1" si="6"/>
        <v>100</v>
      </c>
      <c r="K23" s="6">
        <f t="shared" si="7"/>
        <v>0</v>
      </c>
      <c r="L23" s="6">
        <f t="shared" ca="1" si="8"/>
        <v>0</v>
      </c>
      <c r="M23" s="6">
        <f t="shared" si="1"/>
        <v>100</v>
      </c>
      <c r="N23" s="18" cm="1">
        <f t="array" aca="1" ref="N23" ca="1">_xlfn.IFS(AND(G23&lt;=10,OR(D23="Produzione",D23="Direzione",D23="Commerciale")),100,AND(D23="Amministrazione",G23&gt;10),100,AND(G23&gt;10,OR(D23="Produzione",D23="Direzione",D23="Commerciale")),200,NOT(AND(G23&lt;=10,OR(D23="Produzione",D23="Direzione",D23="Commerciale"))),0)</f>
        <v>200</v>
      </c>
      <c r="O23" s="16">
        <f t="shared" ca="1" si="2"/>
        <v>2968</v>
      </c>
      <c r="P23" s="16">
        <f t="shared" ca="1" si="3"/>
        <v>2968</v>
      </c>
      <c r="Q23" s="17">
        <f t="shared" ca="1" si="9"/>
        <v>7.2254335260115612E-2</v>
      </c>
    </row>
    <row r="24" spans="1:17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0"/>
        <v>15</v>
      </c>
      <c r="H24" s="19">
        <f t="shared" ca="1" si="4"/>
        <v>5765</v>
      </c>
      <c r="I24" s="19">
        <f t="shared" ca="1" si="5"/>
        <v>4118</v>
      </c>
      <c r="J24" s="6">
        <f t="shared" ca="1" si="6"/>
        <v>100</v>
      </c>
      <c r="K24" s="6">
        <f t="shared" si="7"/>
        <v>0</v>
      </c>
      <c r="L24" s="6">
        <f t="shared" ca="1" si="8"/>
        <v>0</v>
      </c>
      <c r="M24" s="6">
        <f t="shared" si="1"/>
        <v>100</v>
      </c>
      <c r="N24" s="18" cm="1">
        <f t="array" aca="1" ref="N24" ca="1">_xlfn.IFS(AND(G24&lt;=10,OR(D24="Produzione",D24="Direzione",D24="Commerciale")),100,AND(D24="Amministrazione",G24&gt;10),100,AND(G24&gt;10,OR(D24="Produzione",D24="Direzione",D24="Commerciale")),200,NOT(AND(G24&lt;=10,OR(D24="Produzione",D24="Direzione",D24="Commerciale"))),0)</f>
        <v>200</v>
      </c>
      <c r="O24" s="16">
        <f t="shared" ca="1" si="2"/>
        <v>2475</v>
      </c>
      <c r="P24" s="16">
        <f t="shared" ca="1" si="3"/>
        <v>2475</v>
      </c>
      <c r="Q24" s="17">
        <f t="shared" ca="1" si="9"/>
        <v>8.7912087912087919E-2</v>
      </c>
    </row>
    <row r="25" spans="1:17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0"/>
        <v>5</v>
      </c>
      <c r="H25" s="19">
        <f t="shared" ca="1" si="4"/>
        <v>2112</v>
      </c>
      <c r="I25" s="19">
        <f t="shared" ca="1" si="5"/>
        <v>1509</v>
      </c>
      <c r="J25" s="6">
        <f t="shared" ca="1" si="6"/>
        <v>0</v>
      </c>
      <c r="K25" s="6">
        <f t="shared" si="7"/>
        <v>0</v>
      </c>
      <c r="L25" s="6">
        <f t="shared" ca="1" si="8"/>
        <v>0</v>
      </c>
      <c r="M25" s="6">
        <f t="shared" si="1"/>
        <v>0</v>
      </c>
      <c r="N25" s="18" cm="1">
        <f t="array" aca="1" ref="N25" ca="1">_xlfn.IFS(AND(G25&lt;=10,OR(D25="Produzione",D25="Direzione",D25="Commerciale")),100,AND(D25="Amministrazione",G25&gt;10),100,AND(G25&gt;10,OR(D25="Produzione",D25="Direzione",D25="Commerciale")),200,NOT(AND(G25&lt;=10,OR(D25="Produzione",D25="Direzione",D25="Commerciale"))),0)</f>
        <v>0</v>
      </c>
      <c r="O25" s="16">
        <f t="shared" ca="1" si="2"/>
        <v>1365</v>
      </c>
      <c r="P25" s="16">
        <f t="shared" ca="1" si="3"/>
        <v>1365</v>
      </c>
      <c r="Q25" s="17">
        <f t="shared" ca="1" si="9"/>
        <v>0</v>
      </c>
    </row>
    <row r="26" spans="1:17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0"/>
        <v>9</v>
      </c>
      <c r="H26" s="19">
        <f t="shared" ca="1" si="4"/>
        <v>3573</v>
      </c>
      <c r="I26" s="19">
        <f t="shared" ca="1" si="5"/>
        <v>2552</v>
      </c>
      <c r="J26" s="6">
        <f t="shared" ca="1" si="6"/>
        <v>0</v>
      </c>
      <c r="K26" s="6">
        <f t="shared" si="7"/>
        <v>100</v>
      </c>
      <c r="L26" s="6">
        <f t="shared" ca="1" si="8"/>
        <v>0</v>
      </c>
      <c r="M26" s="6">
        <f t="shared" si="1"/>
        <v>0</v>
      </c>
      <c r="N26" s="18" cm="1">
        <f t="array" aca="1" ref="N26" ca="1">_xlfn.IFS(AND(G26&lt;=10,OR(D26="Produzione",D26="Direzione",D26="Commerciale")),100,AND(D26="Amministrazione",G26&gt;10),100,AND(G26&gt;10,OR(D26="Produzione",D26="Direzione",D26="Commerciale")),200,NOT(AND(G26&lt;=10,OR(D26="Produzione",D26="Direzione",D26="Commerciale"))),0)</f>
        <v>100</v>
      </c>
      <c r="O26" s="16">
        <f t="shared" ca="1" si="2"/>
        <v>1514</v>
      </c>
      <c r="P26" s="16">
        <f t="shared" ca="1" si="3"/>
        <v>1514</v>
      </c>
      <c r="Q26" s="17">
        <f t="shared" ca="1" si="9"/>
        <v>7.0721357850070721E-2</v>
      </c>
    </row>
    <row r="27" spans="1:17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0"/>
        <v>8</v>
      </c>
      <c r="H27" s="19">
        <f t="shared" ca="1" si="4"/>
        <v>3057</v>
      </c>
      <c r="I27" s="19">
        <f t="shared" ca="1" si="5"/>
        <v>2184</v>
      </c>
      <c r="J27" s="6">
        <f t="shared" ca="1" si="6"/>
        <v>0</v>
      </c>
      <c r="K27" s="6">
        <f t="shared" si="7"/>
        <v>100</v>
      </c>
      <c r="L27" s="6">
        <f t="shared" ca="1" si="8"/>
        <v>0</v>
      </c>
      <c r="M27" s="6">
        <f t="shared" si="1"/>
        <v>0</v>
      </c>
      <c r="N27" s="18" cm="1">
        <f t="array" aca="1" ref="N27" ca="1">_xlfn.IFS(AND(G27&lt;=10,OR(D27="Produzione",D27="Direzione",D27="Commerciale")),100,AND(D27="Amministrazione",G27&gt;10),100,AND(G27&gt;10,OR(D27="Produzione",D27="Direzione",D27="Commerciale")),200,NOT(AND(G27&lt;=10,OR(D27="Produzione",D27="Direzione",D27="Commerciale"))),0)</f>
        <v>100</v>
      </c>
      <c r="O27" s="16">
        <f t="shared" ca="1" si="2"/>
        <v>1514</v>
      </c>
      <c r="P27" s="16">
        <f t="shared" ca="1" si="3"/>
        <v>1514</v>
      </c>
      <c r="Q27" s="17">
        <f t="shared" ca="1" si="9"/>
        <v>7.0721357850070721E-2</v>
      </c>
    </row>
    <row r="28" spans="1:17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0"/>
        <v>11</v>
      </c>
      <c r="H28" s="19">
        <f t="shared" ca="1" si="4"/>
        <v>4060</v>
      </c>
      <c r="I28" s="19">
        <f t="shared" ca="1" si="5"/>
        <v>2901</v>
      </c>
      <c r="J28" s="6">
        <f t="shared" ca="1" si="6"/>
        <v>100</v>
      </c>
      <c r="K28" s="6">
        <f t="shared" si="7"/>
        <v>100</v>
      </c>
      <c r="L28" s="6">
        <f t="shared" ca="1" si="8"/>
        <v>0</v>
      </c>
      <c r="M28" s="6">
        <f t="shared" si="1"/>
        <v>0</v>
      </c>
      <c r="N28" s="18" cm="1">
        <f t="array" aca="1" ref="N28" ca="1">_xlfn.IFS(AND(G28&lt;=10,OR(D28="Produzione",D28="Direzione",D28="Commerciale")),100,AND(D28="Amministrazione",G28&gt;10),100,AND(G28&gt;10,OR(D28="Produzione",D28="Direzione",D28="Commerciale")),200,NOT(AND(G28&lt;=10,OR(D28="Produzione",D28="Direzione",D28="Commerciale"))),0)</f>
        <v>200</v>
      </c>
      <c r="O28" s="16">
        <f t="shared" ca="1" si="2"/>
        <v>1676</v>
      </c>
      <c r="P28" s="16">
        <f t="shared" ca="1" si="3"/>
        <v>1676</v>
      </c>
      <c r="Q28" s="17">
        <f t="shared" ca="1" si="9"/>
        <v>0.13550135501355012</v>
      </c>
    </row>
    <row r="29" spans="1:17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0"/>
        <v>4</v>
      </c>
      <c r="H29" s="19">
        <f t="shared" ca="1" si="4"/>
        <v>1720</v>
      </c>
      <c r="I29" s="19">
        <f t="shared" ca="1" si="5"/>
        <v>1229</v>
      </c>
      <c r="J29" s="6">
        <f t="shared" ca="1" si="6"/>
        <v>0</v>
      </c>
      <c r="K29" s="6">
        <f t="shared" si="7"/>
        <v>100</v>
      </c>
      <c r="L29" s="6">
        <f t="shared" ca="1" si="8"/>
        <v>0</v>
      </c>
      <c r="M29" s="6">
        <f t="shared" si="1"/>
        <v>0</v>
      </c>
      <c r="N29" s="18" cm="1">
        <f t="array" aca="1" ref="N29" ca="1">_xlfn.IFS(AND(G29&lt;=10,OR(D29="Produzione",D29="Direzione",D29="Commerciale")),100,AND(D29="Amministrazione",G29&gt;10),100,AND(G29&gt;10,OR(D29="Produzione",D29="Direzione",D29="Commerciale")),200,NOT(AND(G29&lt;=10,OR(D29="Produzione",D29="Direzione",D29="Commerciale"))),0)</f>
        <v>100</v>
      </c>
      <c r="O29" s="16">
        <f t="shared" ca="1" si="2"/>
        <v>1370</v>
      </c>
      <c r="P29" s="16">
        <f t="shared" ca="1" si="3"/>
        <v>1370</v>
      </c>
      <c r="Q29" s="17">
        <f t="shared" ca="1" si="9"/>
        <v>7.874015748031496E-2</v>
      </c>
    </row>
    <row r="30" spans="1:17" x14ac:dyDescent="0.25">
      <c r="O30" s="13" t="s">
        <v>46</v>
      </c>
    </row>
    <row r="32" spans="1:17" x14ac:dyDescent="0.25">
      <c r="A32" s="12" t="s">
        <v>44</v>
      </c>
      <c r="B32" s="12"/>
      <c r="C32" s="12"/>
      <c r="D32" s="12" t="s">
        <v>0</v>
      </c>
      <c r="E32" s="6">
        <v>1270</v>
      </c>
      <c r="F32" s="12"/>
      <c r="G32" s="12">
        <v>5</v>
      </c>
      <c r="H32" s="12"/>
      <c r="I32" s="12"/>
      <c r="J32" s="12">
        <f t="shared" ref="J32:J33" si="10">IF(G32&gt;8,100,0)</f>
        <v>0</v>
      </c>
      <c r="K32" s="12">
        <f t="shared" ref="K32:K36" si="11">IF(D32="Produzione",100,0)</f>
        <v>0</v>
      </c>
      <c r="L32" s="12">
        <f t="shared" ref="L32:L36" si="12">IF(AND(D32="Amministrazione",G32&gt;10),100,0)</f>
        <v>0</v>
      </c>
      <c r="M32" s="12">
        <f>IF(OR(D32="Direzione",D32="Commerciale"),100,0)</f>
        <v>0</v>
      </c>
      <c r="N32" s="18" cm="1">
        <f t="array" ref="N32">_xlfn.IFS(AND(G32&lt;=10,OR(D32="Produzione",D32="Direzione",D32="Commerciale")),100,AND(D32="Amministrazione",G32&gt;10),100,AND(G32&gt;10,OR(D32="Produzione",D32="Direzione",D32="Commerciale")),200,NOT(AND(G32&lt;=10,OR(D32="Produzione",D32="Direzione",D32="Commerciale"))),0)</f>
        <v>0</v>
      </c>
      <c r="O32" s="15">
        <f>SUM(E32,J32:K32,M32)</f>
        <v>1270</v>
      </c>
      <c r="P32" s="15">
        <f t="shared" ref="P32:P36" si="13">E32+N32</f>
        <v>1270</v>
      </c>
      <c r="Q32" s="17">
        <f>(SUM(J32:K32,M32)/E32)</f>
        <v>0</v>
      </c>
    </row>
    <row r="33" spans="1:17" x14ac:dyDescent="0.25">
      <c r="A33" s="12" t="s">
        <v>44</v>
      </c>
      <c r="B33" s="12"/>
      <c r="C33" s="12"/>
      <c r="D33" s="12" t="s">
        <v>0</v>
      </c>
      <c r="E33" s="6">
        <v>1270</v>
      </c>
      <c r="F33" s="12"/>
      <c r="G33" s="12">
        <v>11</v>
      </c>
      <c r="H33" s="12"/>
      <c r="I33" s="12"/>
      <c r="J33" s="12">
        <f t="shared" si="10"/>
        <v>100</v>
      </c>
      <c r="K33" s="12">
        <f t="shared" si="11"/>
        <v>0</v>
      </c>
      <c r="L33" s="12">
        <f t="shared" si="12"/>
        <v>100</v>
      </c>
      <c r="M33" s="12">
        <f>IF(OR(D33="Direzione",D33="Commerciale"),100,0)</f>
        <v>0</v>
      </c>
      <c r="N33" s="18" cm="1">
        <f t="array" ref="N33">_xlfn.IFS(AND(G33&lt;=10,OR(D33="Produzione",D33="Direzione",D33="Commerciale")),100,AND(D33="Amministrazione",G33&gt;10),100,AND(G33&gt;10,OR(D33="Produzione",D33="Direzione",D33="Commerciale")),200,NOT(AND(G33&lt;=10,OR(D33="Produzione",D33="Direzione",D33="Commerciale"))),0)</f>
        <v>100</v>
      </c>
      <c r="O33" s="15">
        <f>SUM(E33,J33:K33,M33)</f>
        <v>1370</v>
      </c>
      <c r="P33" s="15">
        <f t="shared" si="13"/>
        <v>1370</v>
      </c>
      <c r="Q33" s="17">
        <f>(SUM(J33:K33,M33)/E33)</f>
        <v>7.874015748031496E-2</v>
      </c>
    </row>
    <row r="34" spans="1:17" x14ac:dyDescent="0.25">
      <c r="A34" s="12" t="s">
        <v>44</v>
      </c>
      <c r="B34" s="12"/>
      <c r="C34" s="12"/>
      <c r="D34" s="12" t="s">
        <v>2</v>
      </c>
      <c r="E34" s="6">
        <v>1270</v>
      </c>
      <c r="F34" s="12"/>
      <c r="G34" s="12">
        <v>2</v>
      </c>
      <c r="H34" s="12"/>
      <c r="I34" s="12"/>
      <c r="J34" s="12">
        <f>IF(G34&gt;8,100,0)</f>
        <v>0</v>
      </c>
      <c r="K34" s="12">
        <f t="shared" si="11"/>
        <v>100</v>
      </c>
      <c r="L34" s="12">
        <f t="shared" si="12"/>
        <v>0</v>
      </c>
      <c r="M34" s="12">
        <f>IF(OR(D34="Direzione",D34="Commerciale"),100,0)</f>
        <v>0</v>
      </c>
      <c r="N34" s="18" cm="1">
        <f t="array" ref="N34">_xlfn.IFS(AND(G34&lt;=10,OR(D34="Produzione",D34="Direzione",D34="Commerciale")),100,AND(D34="Amministrazione",G34&gt;10),100,AND(G34&gt;10,OR(D34="Produzione",D34="Direzione",D34="Commerciale")),200,NOT(AND(G34&lt;=10,OR(D34="Produzione",D34="Direzione",D34="Commerciale"))),0)</f>
        <v>100</v>
      </c>
      <c r="O34" s="15">
        <f>SUM(E34,J34:K34,M34)</f>
        <v>1370</v>
      </c>
      <c r="P34" s="15">
        <f t="shared" si="13"/>
        <v>1370</v>
      </c>
      <c r="Q34" s="17">
        <f>(SUM(J34:K34,M34)/E34)</f>
        <v>7.874015748031496E-2</v>
      </c>
    </row>
    <row r="35" spans="1:17" x14ac:dyDescent="0.25">
      <c r="A35" s="12" t="s">
        <v>44</v>
      </c>
      <c r="B35" s="12"/>
      <c r="C35" s="12"/>
      <c r="D35" s="12" t="s">
        <v>10</v>
      </c>
      <c r="E35" s="6">
        <v>1270</v>
      </c>
      <c r="F35" s="12"/>
      <c r="G35" s="12">
        <v>0</v>
      </c>
      <c r="H35" s="12"/>
      <c r="I35" s="12"/>
      <c r="J35" s="12">
        <f t="shared" ref="J35:J36" si="14">IF(G35&gt;8,100,0)</f>
        <v>0</v>
      </c>
      <c r="K35" s="12">
        <f t="shared" si="11"/>
        <v>0</v>
      </c>
      <c r="L35" s="12">
        <f t="shared" si="12"/>
        <v>0</v>
      </c>
      <c r="M35" s="12">
        <f>IF(OR(D35="Direzione",D35="Commerciale"),100,0)</f>
        <v>100</v>
      </c>
      <c r="N35" s="18" cm="1">
        <f t="array" ref="N35">_xlfn.IFS(AND(G35&lt;=10,OR(D35="Produzione",D35="Direzione",D35="Commerciale")),100,AND(D35="Amministrazione",G35&gt;10),100,AND(G35&gt;10,OR(D35="Produzione",D35="Direzione",D35="Commerciale")),200,NOT(AND(G35&lt;=10,OR(D35="Produzione",D35="Direzione",D35="Commerciale"))),0)</f>
        <v>100</v>
      </c>
      <c r="O35" s="15">
        <f>SUM(E35,J35:K35,M35)</f>
        <v>1370</v>
      </c>
      <c r="P35" s="15">
        <f t="shared" si="13"/>
        <v>1370</v>
      </c>
      <c r="Q35" s="17">
        <f>(SUM(J35:K35,M35)/E35)</f>
        <v>7.874015748031496E-2</v>
      </c>
    </row>
    <row r="36" spans="1:17" x14ac:dyDescent="0.25">
      <c r="A36" s="12" t="s">
        <v>44</v>
      </c>
      <c r="B36" s="12"/>
      <c r="C36" s="12"/>
      <c r="D36" s="12" t="s">
        <v>1</v>
      </c>
      <c r="E36" s="6">
        <v>1270</v>
      </c>
      <c r="F36" s="12"/>
      <c r="G36" s="12">
        <v>15</v>
      </c>
      <c r="H36" s="12"/>
      <c r="I36" s="12"/>
      <c r="J36" s="12">
        <f t="shared" si="14"/>
        <v>100</v>
      </c>
      <c r="K36" s="12">
        <f t="shared" si="11"/>
        <v>0</v>
      </c>
      <c r="L36" s="12">
        <f t="shared" si="12"/>
        <v>0</v>
      </c>
      <c r="M36" s="12">
        <f>IF(OR(D36="Direzione",D36="Commerciale"),100,0)</f>
        <v>100</v>
      </c>
      <c r="N36" s="18" cm="1">
        <f t="array" ref="N36">_xlfn.IFS(AND(G36&lt;=10,OR(D36="Produzione",D36="Direzione",D36="Commerciale")),100,AND(D36="Amministrazione",G36&gt;10),100,AND(G36&gt;10,OR(D36="Produzione",D36="Direzione",D36="Commerciale")),200,NOT(AND(G36&lt;=10,OR(D36="Produzione",D36="Direzione",D36="Commerciale"))),0)</f>
        <v>200</v>
      </c>
      <c r="O36" s="15">
        <f>SUM(E36,J36:K36,M36)</f>
        <v>1470</v>
      </c>
      <c r="P36" s="15">
        <f t="shared" si="13"/>
        <v>1470</v>
      </c>
      <c r="Q36" s="17">
        <f>(SUM(J36:K36,M36)/E36)</f>
        <v>0.15748031496062992</v>
      </c>
    </row>
    <row r="40" spans="1:17" x14ac:dyDescent="0.25">
      <c r="C40" t="s">
        <v>52</v>
      </c>
      <c r="D40" s="20">
        <v>44562</v>
      </c>
    </row>
    <row r="41" spans="1:17" x14ac:dyDescent="0.25">
      <c r="D41" s="20">
        <v>44563</v>
      </c>
    </row>
    <row r="42" spans="1:17" x14ac:dyDescent="0.25">
      <c r="D42" s="20">
        <v>44564</v>
      </c>
    </row>
    <row r="43" spans="1:17" x14ac:dyDescent="0.25">
      <c r="D43" s="20">
        <v>44565</v>
      </c>
    </row>
    <row r="44" spans="1:17" x14ac:dyDescent="0.25">
      <c r="D44" s="20">
        <v>44566</v>
      </c>
    </row>
    <row r="45" spans="1:17" x14ac:dyDescent="0.25">
      <c r="D45" s="20">
        <v>44567</v>
      </c>
    </row>
    <row r="46" spans="1:17" x14ac:dyDescent="0.25">
      <c r="C46" t="s">
        <v>53</v>
      </c>
      <c r="D46" s="20">
        <v>44668</v>
      </c>
    </row>
    <row r="47" spans="1:17" x14ac:dyDescent="0.25">
      <c r="D47" s="20">
        <v>44669</v>
      </c>
    </row>
    <row r="48" spans="1:17" x14ac:dyDescent="0.25">
      <c r="C48" t="s">
        <v>54</v>
      </c>
      <c r="D48" s="20">
        <v>44676</v>
      </c>
    </row>
    <row r="49" spans="3:4" x14ac:dyDescent="0.25">
      <c r="C49" t="s">
        <v>55</v>
      </c>
      <c r="D49" s="20">
        <v>44682</v>
      </c>
    </row>
    <row r="50" spans="3:4" x14ac:dyDescent="0.25">
      <c r="C50" s="20" t="s">
        <v>50</v>
      </c>
      <c r="D50" s="20">
        <v>44714</v>
      </c>
    </row>
    <row r="51" spans="3:4" x14ac:dyDescent="0.25">
      <c r="C51" t="s">
        <v>51</v>
      </c>
      <c r="D51" s="20">
        <v>44788</v>
      </c>
    </row>
    <row r="52" spans="3:4" x14ac:dyDescent="0.25">
      <c r="C52" t="s">
        <v>57</v>
      </c>
      <c r="D52" s="20">
        <v>44866</v>
      </c>
    </row>
    <row r="53" spans="3:4" x14ac:dyDescent="0.25">
      <c r="C53" t="s">
        <v>58</v>
      </c>
      <c r="D53" s="20">
        <v>44903</v>
      </c>
    </row>
    <row r="54" spans="3:4" x14ac:dyDescent="0.25">
      <c r="C54" t="s">
        <v>59</v>
      </c>
      <c r="D54" s="20">
        <v>44920</v>
      </c>
    </row>
    <row r="55" spans="3:4" x14ac:dyDescent="0.25">
      <c r="D55" s="20">
        <v>44921</v>
      </c>
    </row>
    <row r="56" spans="3:4" x14ac:dyDescent="0.25">
      <c r="C56" t="s">
        <v>61</v>
      </c>
      <c r="D56">
        <v>30</v>
      </c>
    </row>
    <row r="58" spans="3:4" x14ac:dyDescent="0.25">
      <c r="C58" s="13" t="s">
        <v>60</v>
      </c>
      <c r="D58" s="13">
        <f>COUNT(D40:D55)+D56</f>
        <v>46</v>
      </c>
    </row>
  </sheetData>
  <conditionalFormatting sqref="G1:G1048576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078D-A62A-48DF-94D0-7C07311ED8DA}">
  <dimension ref="A1:I37"/>
  <sheetViews>
    <sheetView tabSelected="1" workbookViewId="0">
      <selection activeCell="J7" sqref="J7"/>
    </sheetView>
  </sheetViews>
  <sheetFormatPr defaultRowHeight="15" x14ac:dyDescent="0.25"/>
  <cols>
    <col min="2" max="2" width="10.7109375" bestFit="1" customWidth="1"/>
    <col min="3" max="3" width="14" bestFit="1" customWidth="1"/>
    <col min="4" max="4" width="16.28515625" bestFit="1" customWidth="1"/>
    <col min="5" max="5" width="11" bestFit="1" customWidth="1"/>
    <col min="6" max="6" width="3.7109375" bestFit="1" customWidth="1"/>
    <col min="7" max="7" width="10.85546875" bestFit="1" customWidth="1"/>
    <col min="8" max="9" width="10.7109375" bestFit="1" customWidth="1"/>
  </cols>
  <sheetData>
    <row r="1" spans="1:9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9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ca="1">DATEDIF(B2,TODAY(),"y")</f>
        <v>37</v>
      </c>
      <c r="G2" s="10">
        <f ca="1">DATEDIF(C2,TODAY(),"y")</f>
        <v>8</v>
      </c>
      <c r="H2" s="9" cm="1">
        <f t="array" aca="1" ref="H2" ca="1">_xlfn.IFS(G2&lt;=10,0,AND(G2&gt;10,G2&lt;=20),100,G2&gt;20,200)</f>
        <v>0</v>
      </c>
      <c r="I2" s="9" cm="1">
        <f t="array" ref="I2">_xlfn.IFS(D2="Produzione",50,D2="Amministrazione",70,OR(D2&lt;&gt;"Produzione", D2&lt;&gt;"Amministrazione"),90)</f>
        <v>50</v>
      </c>
    </row>
    <row r="3" spans="1:9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0">
        <f t="shared" ref="F3:F29" ca="1" si="0">DATEDIF(B3,TODAY(),"y")</f>
        <v>24</v>
      </c>
      <c r="G3" s="10">
        <f t="shared" ref="G3:G29" ca="1" si="1">DATEDIF(C3,TODAY(),"y")</f>
        <v>3</v>
      </c>
      <c r="H3" s="9" cm="1">
        <f t="array" aca="1" ref="H3" ca="1">_xlfn.IFS(G3&lt;=10,0,AND(G3&gt;10,G3&lt;=20),100,G3&gt;20,200)</f>
        <v>0</v>
      </c>
      <c r="I3" s="9" cm="1">
        <f t="array" ref="I3">_xlfn.IFS(D3="Produzione",50,D3="Amministrazione",70,OR(D3&lt;&gt;"Produzione", D3&lt;&gt;"Amministrazione"),90)</f>
        <v>50</v>
      </c>
    </row>
    <row r="4" spans="1:9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0">
        <f t="shared" ca="1" si="0"/>
        <v>38</v>
      </c>
      <c r="G4" s="10">
        <f t="shared" ca="1" si="1"/>
        <v>14</v>
      </c>
      <c r="H4" s="9" cm="1">
        <f t="array" aca="1" ref="H4" ca="1">_xlfn.IFS(G4&lt;=10,0,AND(G4&gt;10,G4&lt;=20),100,G4&gt;20,200)</f>
        <v>100</v>
      </c>
      <c r="I4" s="9" cm="1">
        <f t="array" ref="I4">_xlfn.IFS(D4="Produzione",50,D4="Amministrazione",70,OR(D4&lt;&gt;"Produzione", D4&lt;&gt;"Amministrazione"),90)</f>
        <v>70</v>
      </c>
    </row>
    <row r="5" spans="1:9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0">
        <f t="shared" ca="1" si="0"/>
        <v>32</v>
      </c>
      <c r="G5" s="10">
        <f t="shared" ca="1" si="1"/>
        <v>2</v>
      </c>
      <c r="H5" s="9" cm="1">
        <f t="array" aca="1" ref="H5" ca="1">_xlfn.IFS(G5&lt;=10,0,AND(G5&gt;10,G5&lt;=20),100,G5&gt;20,200)</f>
        <v>0</v>
      </c>
      <c r="I5" s="9" cm="1">
        <f t="array" ref="I5">_xlfn.IFS(D5="Produzione",50,D5="Amministrazione",70,OR(D5&lt;&gt;"Produzione", D5&lt;&gt;"Amministrazione"),90)</f>
        <v>50</v>
      </c>
    </row>
    <row r="6" spans="1:9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0">
        <f t="shared" ca="1" si="0"/>
        <v>66</v>
      </c>
      <c r="G6" s="10">
        <f t="shared" ca="1" si="1"/>
        <v>35</v>
      </c>
      <c r="H6" s="9" cm="1">
        <f t="array" aca="1" ref="H6" ca="1">_xlfn.IFS(G6&lt;=10,0,AND(G6&gt;10,G6&lt;=20),100,G6&gt;20,200)</f>
        <v>200</v>
      </c>
      <c r="I6" s="9" cm="1">
        <f t="array" ref="I6">_xlfn.IFS(D6="Produzione",50,D6="Amministrazione",70,OR(D6&lt;&gt;"Produzione", D6&lt;&gt;"Amministrazione"),90)</f>
        <v>90</v>
      </c>
    </row>
    <row r="7" spans="1:9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0">
        <f t="shared" ca="1" si="0"/>
        <v>37</v>
      </c>
      <c r="G7" s="10">
        <f t="shared" ca="1" si="1"/>
        <v>12</v>
      </c>
      <c r="H7" s="9" cm="1">
        <f t="array" aca="1" ref="H7" ca="1">_xlfn.IFS(G7&lt;=10,0,AND(G7&gt;10,G7&lt;=20),100,G7&gt;20,200)</f>
        <v>100</v>
      </c>
      <c r="I7" s="9" cm="1">
        <f t="array" ref="I7">_xlfn.IFS(D7="Produzione",50,D7="Amministrazione",70,OR(D7&lt;&gt;"Produzione", D7&lt;&gt;"Amministrazione"),90)</f>
        <v>50</v>
      </c>
    </row>
    <row r="8" spans="1:9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0">
        <f t="shared" ca="1" si="0"/>
        <v>30</v>
      </c>
      <c r="G8" s="10">
        <f t="shared" ca="1" si="1"/>
        <v>11</v>
      </c>
      <c r="H8" s="9" cm="1">
        <f t="array" aca="1" ref="H8" ca="1">_xlfn.IFS(G8&lt;=10,0,AND(G8&gt;10,G8&lt;=20),100,G8&gt;20,200)</f>
        <v>100</v>
      </c>
      <c r="I8" s="9" cm="1">
        <f t="array" ref="I8">_xlfn.IFS(D8="Produzione",50,D8="Amministrazione",70,OR(D8&lt;&gt;"Produzione", D8&lt;&gt;"Amministrazione"),90)</f>
        <v>90</v>
      </c>
    </row>
    <row r="9" spans="1:9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0">
        <f t="shared" ca="1" si="0"/>
        <v>28</v>
      </c>
      <c r="G9" s="10">
        <f t="shared" ca="1" si="1"/>
        <v>5</v>
      </c>
      <c r="H9" s="9" cm="1">
        <f t="array" aca="1" ref="H9" ca="1">_xlfn.IFS(G9&lt;=10,0,AND(G9&gt;10,G9&lt;=20),100,G9&gt;20,200)</f>
        <v>0</v>
      </c>
      <c r="I9" s="9" cm="1">
        <f t="array" ref="I9">_xlfn.IFS(D9="Produzione",50,D9="Amministrazione",70,OR(D9&lt;&gt;"Produzione", D9&lt;&gt;"Amministrazione"),90)</f>
        <v>70</v>
      </c>
    </row>
    <row r="10" spans="1:9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0">
        <f t="shared" ca="1" si="0"/>
        <v>62</v>
      </c>
      <c r="G10" s="10">
        <f t="shared" ca="1" si="1"/>
        <v>26</v>
      </c>
      <c r="H10" s="9" cm="1">
        <f t="array" aca="1" ref="H10" ca="1">_xlfn.IFS(G10&lt;=10,0,AND(G10&gt;10,G10&lt;=20),100,G10&gt;20,200)</f>
        <v>200</v>
      </c>
      <c r="I10" s="9" cm="1">
        <f t="array" ref="I10">_xlfn.IFS(D10="Produzione",50,D10="Amministrazione",70,OR(D10&lt;&gt;"Produzione", D10&lt;&gt;"Amministrazione"),90)</f>
        <v>50</v>
      </c>
    </row>
    <row r="11" spans="1:9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0">
        <f t="shared" ca="1" si="0"/>
        <v>32</v>
      </c>
      <c r="G11" s="10">
        <f t="shared" ca="1" si="1"/>
        <v>9</v>
      </c>
      <c r="H11" s="9" cm="1">
        <f t="array" aca="1" ref="H11" ca="1">_xlfn.IFS(G11&lt;=10,0,AND(G11&gt;10,G11&lt;=20),100,G11&gt;20,200)</f>
        <v>0</v>
      </c>
      <c r="I11" s="9" cm="1">
        <f t="array" ref="I11">_xlfn.IFS(D11="Produzione",50,D11="Amministrazione",70,OR(D11&lt;&gt;"Produzione", D11&lt;&gt;"Amministrazione"),90)</f>
        <v>50</v>
      </c>
    </row>
    <row r="12" spans="1:9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0">
        <f t="shared" ca="1" si="0"/>
        <v>53</v>
      </c>
      <c r="G12" s="10">
        <f t="shared" ca="1" si="1"/>
        <v>32</v>
      </c>
      <c r="H12" s="9" cm="1">
        <f t="array" aca="1" ref="H12" ca="1">_xlfn.IFS(G12&lt;=10,0,AND(G12&gt;10,G12&lt;=20),100,G12&gt;20,200)</f>
        <v>200</v>
      </c>
      <c r="I12" s="9" cm="1">
        <f t="array" ref="I12">_xlfn.IFS(D12="Produzione",50,D12="Amministrazione",70,OR(D12&lt;&gt;"Produzione", D12&lt;&gt;"Amministrazione"),90)</f>
        <v>90</v>
      </c>
    </row>
    <row r="13" spans="1:9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0">
        <f t="shared" ca="1" si="0"/>
        <v>55</v>
      </c>
      <c r="G13" s="10">
        <f t="shared" ca="1" si="1"/>
        <v>23</v>
      </c>
      <c r="H13" s="9" cm="1">
        <f t="array" aca="1" ref="H13" ca="1">_xlfn.IFS(G13&lt;=10,0,AND(G13&gt;10,G13&lt;=20),100,G13&gt;20,200)</f>
        <v>200</v>
      </c>
      <c r="I13" s="9" cm="1">
        <f t="array" ref="I13">_xlfn.IFS(D13="Produzione",50,D13="Amministrazione",70,OR(D13&lt;&gt;"Produzione", D13&lt;&gt;"Amministrazione"),90)</f>
        <v>50</v>
      </c>
    </row>
    <row r="14" spans="1:9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0">
        <f t="shared" ca="1" si="0"/>
        <v>32</v>
      </c>
      <c r="G14" s="10">
        <f t="shared" ca="1" si="1"/>
        <v>5</v>
      </c>
      <c r="H14" s="9" cm="1">
        <f t="array" aca="1" ref="H14" ca="1">_xlfn.IFS(G14&lt;=10,0,AND(G14&gt;10,G14&lt;=20),100,G14&gt;20,200)</f>
        <v>0</v>
      </c>
      <c r="I14" s="9" cm="1">
        <f t="array" ref="I14">_xlfn.IFS(D14="Produzione",50,D14="Amministrazione",70,OR(D14&lt;&gt;"Produzione", D14&lt;&gt;"Amministrazione"),90)</f>
        <v>50</v>
      </c>
    </row>
    <row r="15" spans="1:9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0">
        <f t="shared" ca="1" si="0"/>
        <v>45</v>
      </c>
      <c r="G15" s="10">
        <f t="shared" ca="1" si="1"/>
        <v>22</v>
      </c>
      <c r="H15" s="9" cm="1">
        <f t="array" aca="1" ref="H15" ca="1">_xlfn.IFS(G15&lt;=10,0,AND(G15&gt;10,G15&lt;=20),100,G15&gt;20,200)</f>
        <v>200</v>
      </c>
      <c r="I15" s="9" cm="1">
        <f t="array" ref="I15">_xlfn.IFS(D15="Produzione",50,D15="Amministrazione",70,OR(D15&lt;&gt;"Produzione", D15&lt;&gt;"Amministrazione"),90)</f>
        <v>70</v>
      </c>
    </row>
    <row r="16" spans="1:9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0">
        <f t="shared" ca="1" si="0"/>
        <v>27</v>
      </c>
      <c r="G16" s="10">
        <f t="shared" ca="1" si="1"/>
        <v>6</v>
      </c>
      <c r="H16" s="9" cm="1">
        <f t="array" aca="1" ref="H16" ca="1">_xlfn.IFS(G16&lt;=10,0,AND(G16&gt;10,G16&lt;=20),100,G16&gt;20,200)</f>
        <v>0</v>
      </c>
      <c r="I16" s="9" cm="1">
        <f t="array" ref="I16">_xlfn.IFS(D16="Produzione",50,D16="Amministrazione",70,OR(D16&lt;&gt;"Produzione", D16&lt;&gt;"Amministrazione"),90)</f>
        <v>50</v>
      </c>
    </row>
    <row r="17" spans="1:9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0">
        <f t="shared" ca="1" si="0"/>
        <v>35</v>
      </c>
      <c r="G17" s="10">
        <f t="shared" ca="1" si="1"/>
        <v>11</v>
      </c>
      <c r="H17" s="9" cm="1">
        <f t="array" aca="1" ref="H17" ca="1">_xlfn.IFS(G17&lt;=10,0,AND(G17&gt;10,G17&lt;=20),100,G17&gt;20,200)</f>
        <v>100</v>
      </c>
      <c r="I17" s="9" cm="1">
        <f t="array" ref="I17">_xlfn.IFS(D17="Produzione",50,D17="Amministrazione",70,OR(D17&lt;&gt;"Produzione", D17&lt;&gt;"Amministrazione"),90)</f>
        <v>70</v>
      </c>
    </row>
    <row r="18" spans="1:9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0">
        <f t="shared" ca="1" si="0"/>
        <v>43</v>
      </c>
      <c r="G18" s="10">
        <f t="shared" ca="1" si="1"/>
        <v>20</v>
      </c>
      <c r="H18" s="9" cm="1">
        <f t="array" aca="1" ref="H18" ca="1">_xlfn.IFS(G18&lt;=10,0,AND(G18&gt;10,G18&lt;=20),100,G18&gt;20,200)</f>
        <v>100</v>
      </c>
      <c r="I18" s="9" cm="1">
        <f t="array" ref="I18">_xlfn.IFS(D18="Produzione",50,D18="Amministrazione",70,OR(D18&lt;&gt;"Produzione", D18&lt;&gt;"Amministrazione"),90)</f>
        <v>50</v>
      </c>
    </row>
    <row r="19" spans="1:9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0">
        <f t="shared" ca="1" si="0"/>
        <v>28</v>
      </c>
      <c r="G19" s="10">
        <f t="shared" ca="1" si="1"/>
        <v>2</v>
      </c>
      <c r="H19" s="9" cm="1">
        <f t="array" aca="1" ref="H19" ca="1">_xlfn.IFS(G19&lt;=10,0,AND(G19&gt;10,G19&lt;=20),100,G19&gt;20,200)</f>
        <v>0</v>
      </c>
      <c r="I19" s="9" cm="1">
        <f t="array" ref="I19">_xlfn.IFS(D19="Produzione",50,D19="Amministrazione",70,OR(D19&lt;&gt;"Produzione", D19&lt;&gt;"Amministrazione"),90)</f>
        <v>50</v>
      </c>
    </row>
    <row r="20" spans="1:9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0">
        <f t="shared" ca="1" si="0"/>
        <v>30</v>
      </c>
      <c r="G20" s="10">
        <f t="shared" ca="1" si="1"/>
        <v>5</v>
      </c>
      <c r="H20" s="9" cm="1">
        <f t="array" aca="1" ref="H20" ca="1">_xlfn.IFS(G20&lt;=10,0,AND(G20&gt;10,G20&lt;=20),100,G20&gt;20,200)</f>
        <v>0</v>
      </c>
      <c r="I20" s="9" cm="1">
        <f t="array" ref="I20">_xlfn.IFS(D20="Produzione",50,D20="Amministrazione",70,OR(D20&lt;&gt;"Produzione", D20&lt;&gt;"Amministrazione"),90)</f>
        <v>50</v>
      </c>
    </row>
    <row r="21" spans="1:9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0">
        <f t="shared" ca="1" si="0"/>
        <v>32</v>
      </c>
      <c r="G21" s="10">
        <f t="shared" ca="1" si="1"/>
        <v>4</v>
      </c>
      <c r="H21" s="9" cm="1">
        <f t="array" aca="1" ref="H21" ca="1">_xlfn.IFS(G21&lt;=10,0,AND(G21&gt;10,G21&lt;=20),100,G21&gt;20,200)</f>
        <v>0</v>
      </c>
      <c r="I21" s="9" cm="1">
        <f t="array" ref="I21">_xlfn.IFS(D21="Produzione",50,D21="Amministrazione",70,OR(D21&lt;&gt;"Produzione", D21&lt;&gt;"Amministrazione"),90)</f>
        <v>50</v>
      </c>
    </row>
    <row r="22" spans="1:9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0">
        <f t="shared" ca="1" si="0"/>
        <v>22</v>
      </c>
      <c r="G22" s="10">
        <f t="shared" ca="1" si="1"/>
        <v>2</v>
      </c>
      <c r="H22" s="9" cm="1">
        <f t="array" aca="1" ref="H22" ca="1">_xlfn.IFS(G22&lt;=10,0,AND(G22&gt;10,G22&lt;=20),100,G22&gt;20,200)</f>
        <v>0</v>
      </c>
      <c r="I22" s="9" cm="1">
        <f t="array" ref="I22">_xlfn.IFS(D22="Produzione",50,D22="Amministrazione",70,OR(D22&lt;&gt;"Produzione", D22&lt;&gt;"Amministrazione"),90)</f>
        <v>50</v>
      </c>
    </row>
    <row r="23" spans="1:9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0">
        <f t="shared" ca="1" si="0"/>
        <v>39</v>
      </c>
      <c r="G23" s="10">
        <f t="shared" ca="1" si="1"/>
        <v>14</v>
      </c>
      <c r="H23" s="9" cm="1">
        <f t="array" aca="1" ref="H23" ca="1">_xlfn.IFS(G23&lt;=10,0,AND(G23&gt;10,G23&lt;=20),100,G23&gt;20,200)</f>
        <v>100</v>
      </c>
      <c r="I23" s="9" cm="1">
        <f t="array" ref="I23">_xlfn.IFS(D23="Produzione",50,D23="Amministrazione",70,OR(D23&lt;&gt;"Produzione", D23&lt;&gt;"Amministrazione"),90)</f>
        <v>90</v>
      </c>
    </row>
    <row r="24" spans="1:9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0">
        <f t="shared" ca="1" si="0"/>
        <v>38</v>
      </c>
      <c r="G24" s="10">
        <f t="shared" ca="1" si="1"/>
        <v>15</v>
      </c>
      <c r="H24" s="9" cm="1">
        <f t="array" aca="1" ref="H24" ca="1">_xlfn.IFS(G24&lt;=10,0,AND(G24&gt;10,G24&lt;=20),100,G24&gt;20,200)</f>
        <v>100</v>
      </c>
      <c r="I24" s="9" cm="1">
        <f t="array" ref="I24">_xlfn.IFS(D24="Produzione",50,D24="Amministrazione",70,OR(D24&lt;&gt;"Produzione", D24&lt;&gt;"Amministrazione"),90)</f>
        <v>90</v>
      </c>
    </row>
    <row r="25" spans="1:9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0">
        <f t="shared" ca="1" si="0"/>
        <v>28</v>
      </c>
      <c r="G25" s="10">
        <f t="shared" ca="1" si="1"/>
        <v>5</v>
      </c>
      <c r="H25" s="9" cm="1">
        <f t="array" aca="1" ref="H25" ca="1">_xlfn.IFS(G25&lt;=10,0,AND(G25&gt;10,G25&lt;=20),100,G25&gt;20,200)</f>
        <v>0</v>
      </c>
      <c r="I25" s="9" cm="1">
        <f t="array" ref="I25">_xlfn.IFS(D25="Produzione",50,D25="Amministrazione",70,OR(D25&lt;&gt;"Produzione", D25&lt;&gt;"Amministrazione"),90)</f>
        <v>70</v>
      </c>
    </row>
    <row r="26" spans="1:9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0">
        <f t="shared" ca="1" si="0"/>
        <v>36</v>
      </c>
      <c r="G26" s="10">
        <f t="shared" ca="1" si="1"/>
        <v>9</v>
      </c>
      <c r="H26" s="9" cm="1">
        <f t="array" aca="1" ref="H26" ca="1">_xlfn.IFS(G26&lt;=10,0,AND(G26&gt;10,G26&lt;=20),100,G26&gt;20,200)</f>
        <v>0</v>
      </c>
      <c r="I26" s="9" cm="1">
        <f t="array" ref="I26">_xlfn.IFS(D26="Produzione",50,D26="Amministrazione",70,OR(D26&lt;&gt;"Produzione", D26&lt;&gt;"Amministrazione"),90)</f>
        <v>50</v>
      </c>
    </row>
    <row r="27" spans="1:9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0">
        <f t="shared" ca="1" si="0"/>
        <v>29</v>
      </c>
      <c r="G27" s="10">
        <f t="shared" ca="1" si="1"/>
        <v>8</v>
      </c>
      <c r="H27" s="9" cm="1">
        <f t="array" aca="1" ref="H27" ca="1">_xlfn.IFS(G27&lt;=10,0,AND(G27&gt;10,G27&lt;=20),100,G27&gt;20,200)</f>
        <v>0</v>
      </c>
      <c r="I27" s="9" cm="1">
        <f t="array" ref="I27">_xlfn.IFS(D27="Produzione",50,D27="Amministrazione",70,OR(D27&lt;&gt;"Produzione", D27&lt;&gt;"Amministrazione"),90)</f>
        <v>50</v>
      </c>
    </row>
    <row r="28" spans="1:9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0">
        <f t="shared" ca="1" si="0"/>
        <v>34</v>
      </c>
      <c r="G28" s="10">
        <f t="shared" ca="1" si="1"/>
        <v>11</v>
      </c>
      <c r="H28" s="9" cm="1">
        <f t="array" aca="1" ref="H28" ca="1">_xlfn.IFS(G28&lt;=10,0,AND(G28&gt;10,G28&lt;=20),100,G28&gt;20,200)</f>
        <v>100</v>
      </c>
      <c r="I28" s="9" cm="1">
        <f t="array" ref="I28">_xlfn.IFS(D28="Produzione",50,D28="Amministrazione",70,OR(D28&lt;&gt;"Produzione", D28&lt;&gt;"Amministrazione"),90)</f>
        <v>50</v>
      </c>
    </row>
    <row r="29" spans="1:9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0">
        <f t="shared" ca="1" si="0"/>
        <v>27</v>
      </c>
      <c r="G29" s="10">
        <f t="shared" ca="1" si="1"/>
        <v>4</v>
      </c>
      <c r="H29" s="9" cm="1">
        <f t="array" aca="1" ref="H29" ca="1">_xlfn.IFS(G29&lt;=10,0,AND(G29&gt;10,G29&lt;=20),100,G29&gt;20,200)</f>
        <v>0</v>
      </c>
      <c r="I29" s="9" cm="1">
        <f t="array" ref="I29">_xlfn.IFS(D29="Produzione",50,D29="Amministrazione",70,OR(D29&lt;&gt;"Produzione", D29&lt;&gt;"Amministrazione"),90)</f>
        <v>50</v>
      </c>
    </row>
    <row r="32" spans="1:9" x14ac:dyDescent="0.25">
      <c r="A32" s="12" t="s">
        <v>43</v>
      </c>
      <c r="B32" s="12"/>
      <c r="C32" s="12"/>
      <c r="D32" s="12" t="s">
        <v>2</v>
      </c>
      <c r="E32" s="12"/>
      <c r="F32" s="12"/>
      <c r="G32" s="12">
        <v>2</v>
      </c>
      <c r="H32" s="12" cm="1">
        <f t="array" ref="H32">_xlfn.IFS(G32&lt;=10,0,AND(G32&gt;10,G32&lt;=20),100,G32&gt;20,200)</f>
        <v>0</v>
      </c>
      <c r="I32" s="12" cm="1">
        <f t="array" ref="I32">_xlfn.IFS(D32="Produzione",50,D32="Amministrazione",70,OR(D32&lt;&gt;"Produzione", D32&lt;&gt;"Amministrazione"),90)</f>
        <v>50</v>
      </c>
    </row>
    <row r="33" spans="1:9" x14ac:dyDescent="0.25">
      <c r="A33" s="12" t="s">
        <v>43</v>
      </c>
      <c r="B33" s="12"/>
      <c r="C33" s="12"/>
      <c r="D33" s="12" t="s">
        <v>0</v>
      </c>
      <c r="E33" s="12"/>
      <c r="F33" s="12"/>
      <c r="G33" s="12">
        <v>19</v>
      </c>
      <c r="H33" s="12" cm="1">
        <f t="array" ref="H33">_xlfn.IFS(G33&lt;=10,0,AND(G33&gt;10,G33&lt;=20),100,G33&gt;20,200)</f>
        <v>100</v>
      </c>
      <c r="I33" s="12" cm="1">
        <f t="array" ref="I33">_xlfn.IFS(D33="Produzione",50,D33="Amministrazione",70,OR(D33&lt;&gt;"Produzione", D33&lt;&gt;"Amministrazione"),90)</f>
        <v>70</v>
      </c>
    </row>
    <row r="34" spans="1:9" x14ac:dyDescent="0.25">
      <c r="A34" s="12" t="s">
        <v>43</v>
      </c>
      <c r="B34" s="12"/>
      <c r="C34" s="12"/>
      <c r="D34" s="12" t="s">
        <v>1</v>
      </c>
      <c r="E34" s="12"/>
      <c r="F34" s="12"/>
      <c r="G34" s="12">
        <v>20</v>
      </c>
      <c r="H34" s="12" cm="1">
        <f t="array" ref="H34">_xlfn.IFS(G34&lt;=10,0,AND(G34&gt;10,G34&lt;=20),100,G34&gt;20,200)</f>
        <v>100</v>
      </c>
      <c r="I34" s="12" cm="1">
        <f t="array" ref="I34">_xlfn.IFS(D34="Produzione",50,D34="Amministrazione",70,OR(D34&lt;&gt;"Produzione", D34&lt;&gt;"Amministrazione"),90)</f>
        <v>90</v>
      </c>
    </row>
    <row r="35" spans="1:9" x14ac:dyDescent="0.25">
      <c r="A35" s="12" t="s">
        <v>43</v>
      </c>
      <c r="B35" s="12"/>
      <c r="C35" s="12"/>
      <c r="D35" s="12" t="s">
        <v>10</v>
      </c>
      <c r="E35" s="12"/>
      <c r="F35" s="12"/>
      <c r="G35" s="12">
        <v>21</v>
      </c>
      <c r="H35" s="12" cm="1">
        <f t="array" ref="H35">_xlfn.IFS(G35&lt;=10,0,AND(G35&gt;10,G35&lt;=20),100,G35&gt;20,200)</f>
        <v>200</v>
      </c>
      <c r="I35" s="12" cm="1">
        <f t="array" ref="I35">_xlfn.IFS(D35="Produzione",50,D35="Amministrazione",70,OR(D35&lt;&gt;"Produzione", D35&lt;&gt;"Amministrazione"),90)</f>
        <v>90</v>
      </c>
    </row>
    <row r="36" spans="1:9" x14ac:dyDescent="0.25">
      <c r="A36" s="12" t="s">
        <v>43</v>
      </c>
      <c r="B36" s="12"/>
      <c r="C36" s="12"/>
      <c r="D36" s="12"/>
      <c r="E36" s="12"/>
      <c r="F36" s="12"/>
      <c r="G36" s="12"/>
      <c r="H36" s="12" cm="1">
        <f t="array" ref="H36">_xlfn.IFS(G36&lt;=10,0,AND(G36&gt;10,G36&lt;=20),100,G36&gt;20,200)</f>
        <v>0</v>
      </c>
      <c r="I36" s="12" cm="1">
        <f t="array" ref="I36">_xlfn.IFS(D36="Produzione",50,D36="Amministrazione",70,OR(D36&lt;&gt;"Produzione", D36&lt;&gt;"Amministrazione"),90)</f>
        <v>90</v>
      </c>
    </row>
    <row r="37" spans="1:9" x14ac:dyDescent="0.25">
      <c r="A37" s="13"/>
      <c r="B37" s="13"/>
      <c r="C37" s="13"/>
      <c r="D37" s="13"/>
      <c r="E37" s="13"/>
      <c r="F37" s="13"/>
      <c r="G37" s="13"/>
      <c r="H37" s="13"/>
      <c r="I3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Esercizio 1</vt:lpstr>
      <vt:lpstr>Esercizio 1 - Alternativa</vt:lpstr>
      <vt:lpstr>Esercizio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2022-10-18T14:46:03Z</dcterms:modified>
</cp:coreProperties>
</file>