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24226"/>
  <xr:revisionPtr revIDLastSave="0" documentId="13_ncr:1_{1BA05A5C-53ED-4713-9C3E-A82A3E7A1FF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ella Base 1" sheetId="4" r:id="rId1"/>
    <sheet name="Tabella Base 1 - Alternativa" sheetId="1" r:id="rId2"/>
    <sheet name="Posta Elettronica 1" sheetId="2" r:id="rId3"/>
    <sheet name="Posta Elettronica 1 - Alternat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H4" i="4"/>
  <c r="H5" i="4"/>
  <c r="H6" i="4"/>
  <c r="H7" i="4"/>
  <c r="H3" i="4"/>
  <c r="G4" i="4"/>
  <c r="G5" i="4"/>
  <c r="G6" i="4"/>
  <c r="G7" i="4"/>
  <c r="G3" i="4"/>
  <c r="F18" i="5" a="1"/>
  <c r="F18" i="5" s="1"/>
  <c r="G18" i="5" s="1"/>
  <c r="D18" i="5"/>
  <c r="D17" i="5"/>
  <c r="G17" i="5" s="1"/>
  <c r="E17" i="5"/>
  <c r="F17" i="5" a="1"/>
  <c r="F17" i="5" s="1"/>
  <c r="D3" i="5"/>
  <c r="G3" i="5" s="1"/>
  <c r="D4" i="5"/>
  <c r="G4" i="5" s="1"/>
  <c r="D5" i="5"/>
  <c r="G5" i="5" s="1"/>
  <c r="D6" i="5"/>
  <c r="G6" i="5" s="1"/>
  <c r="D7" i="5"/>
  <c r="G7" i="5" s="1"/>
  <c r="D8" i="5"/>
  <c r="G8" i="5" s="1"/>
  <c r="D9" i="5"/>
  <c r="G9" i="5" s="1"/>
  <c r="D10" i="5"/>
  <c r="G10" i="5" s="1"/>
  <c r="D11" i="5"/>
  <c r="G11" i="5" s="1"/>
  <c r="D12" i="5"/>
  <c r="G12" i="5" s="1"/>
  <c r="D13" i="5"/>
  <c r="G13" i="5" s="1"/>
  <c r="D2" i="5"/>
  <c r="G2" i="5" s="1"/>
  <c r="F3" i="2"/>
  <c r="F4" i="2"/>
  <c r="F5" i="2"/>
  <c r="F6" i="2"/>
  <c r="F7" i="2"/>
  <c r="F8" i="2"/>
  <c r="F9" i="2"/>
  <c r="F10" i="2"/>
  <c r="F11" i="2"/>
  <c r="F2" i="2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E2" i="5" a="1"/>
  <c r="E2" i="5" s="1"/>
  <c r="E17" i="4"/>
  <c r="D17" i="4"/>
  <c r="C17" i="4"/>
  <c r="E16" i="4"/>
  <c r="D16" i="4"/>
  <c r="C16" i="4"/>
  <c r="I18" i="1"/>
  <c r="I17" i="1"/>
  <c r="I16" i="1"/>
  <c r="I3" i="1" s="1"/>
  <c r="D17" i="1"/>
  <c r="E17" i="1"/>
  <c r="D16" i="1"/>
  <c r="E16" i="1"/>
  <c r="C17" i="1"/>
  <c r="C16" i="1"/>
  <c r="H4" i="1"/>
  <c r="H5" i="1"/>
  <c r="H6" i="1"/>
  <c r="H7" i="1"/>
  <c r="H3" i="1"/>
  <c r="G4" i="1"/>
  <c r="G5" i="1"/>
  <c r="G6" i="1"/>
  <c r="G7" i="1"/>
  <c r="G3" i="1"/>
  <c r="I7" i="1" l="1"/>
  <c r="I6" i="1"/>
  <c r="I5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<sst xmlns="http://schemas.openxmlformats.org/spreadsheetml/2006/main" count="186" uniqueCount="83">
  <si>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</si>
  <si>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</si>
  <si>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</si>
  <si>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</si>
  <si>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</si>
  <si>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</si>
  <si>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</si>
  <si>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</si>
  <si>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</si>
  <si>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</si>
  <si>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</si>
  <si>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</si>
  <si>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</si>
  <si>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</si>
  <si>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</si>
  <si>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</si>
  <si>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</si>
  <si>
    <t>Cognome</t>
  </si>
  <si>
    <t>Nome</t>
  </si>
  <si>
    <t>SEDE</t>
  </si>
  <si>
    <t>email</t>
  </si>
  <si>
    <t>De 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</si>
  <si>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</si>
  <si>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</si>
  <si>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</si>
  <si>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</si>
  <si>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</si>
  <si>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</si>
  <si>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</si>
  <si>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</si>
  <si>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</si>
  <si>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</si>
  <si>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</si>
  <si>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</si>
  <si>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</si>
  <si>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</si>
  <si>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</si>
  <si>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</si>
  <si>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</si>
  <si>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</si>
  <si>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</si>
  <si>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</si>
  <si>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</si>
  <si>
    <t>Data Compilazione</t>
  </si>
  <si>
    <t>Data di Oggi</t>
  </si>
  <si>
    <t>somma</t>
  </si>
  <si>
    <t>Italiano</t>
  </si>
  <si>
    <t>inglese</t>
  </si>
  <si>
    <t>Dizionario Formule</t>
  </si>
  <si>
    <t>sum</t>
  </si>
  <si>
    <t>media</t>
  </si>
  <si>
    <t>average</t>
  </si>
  <si>
    <t>oggi</t>
  </si>
  <si>
    <t>today</t>
  </si>
  <si>
    <t>giorno</t>
  </si>
  <si>
    <t>day</t>
  </si>
  <si>
    <t>mese</t>
  </si>
  <si>
    <t>month</t>
  </si>
  <si>
    <t>anno</t>
  </si>
  <si>
    <t>year</t>
  </si>
  <si>
    <t>ora</t>
  </si>
  <si>
    <t>now</t>
  </si>
  <si>
    <t>concat</t>
  </si>
  <si>
    <t>Non so perché, ma a me non va la funzione TEXT(TODAY();"DD/MM/YY")</t>
  </si>
  <si>
    <t>Roma</t>
  </si>
  <si>
    <t>azienda.it</t>
  </si>
  <si>
    <t>Indirizzo Fisso</t>
  </si>
  <si>
    <t>Provincia</t>
  </si>
  <si>
    <t>Giuseppe</t>
  </si>
  <si>
    <t>Dal Bo</t>
  </si>
  <si>
    <t>Della Maria</t>
  </si>
  <si>
    <t>Luisa</t>
  </si>
  <si>
    <t>Tutte le Iniziali dei Nomi</t>
  </si>
  <si>
    <t>OPZIONE A</t>
  </si>
  <si>
    <t>Primo Nome</t>
  </si>
  <si>
    <t>Secondo Nome</t>
  </si>
  <si>
    <t>OPZIONE B</t>
  </si>
  <si>
    <t>minusc</t>
  </si>
  <si>
    <t>lower</t>
  </si>
  <si>
    <t>sinistra</t>
  </si>
  <si>
    <t>left</t>
  </si>
  <si>
    <t>sostituisci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</si>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</sst>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  <numFmt numFmtId="167" formatCode="_-[$€-2]\ * #,##0.00_-;\-[$€-2]\ * #,##0.00_-;_-[$€-2]\ * &quot;-&quot;??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4" fontId="3" fillId="0" borderId="0" xfId="2" applyFont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3" applyBorder="1"/>
    <xf numFmtId="0" fontId="7" fillId="0" borderId="1" xfId="3" applyFont="1" applyBorder="1"/>
    <xf numFmtId="0" fontId="7" fillId="0" borderId="2" xfId="3" applyFont="1" applyBorder="1"/>
    <xf numFmtId="0" fontId="6" fillId="3" borderId="1" xfId="3" applyFont="1" applyFill="1" applyBorder="1" applyAlignment="1">
      <alignment horizontal="center"/>
    </xf>
    <xf numFmtId="0" fontId="4" fillId="0" borderId="1" xfId="0" applyFont="1" applyBorder="1" applyProtection="1">
      <protection locked="0"/>
    </xf>
    <xf numFmtId="0" fontId="2" fillId="0" borderId="0" xfId="0" applyFont="1"/>
    <xf numFmtId="0" fontId="8" fillId="0" borderId="0" xfId="0" applyFont="1"/>
    <xf numFmtId="0" fontId="5" fillId="0" borderId="1" xfId="3" applyFont="1" applyBorder="1"/>
    <xf numFmtId="0" fontId="6" fillId="3" borderId="0" xfId="3" applyFont="1" applyFill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6" fillId="3" borderId="4" xfId="3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4" fillId="0" borderId="0" xfId="0" applyFont="1" applyAlignment="1" applyProtection="1">
      <alignment horizontal="center"/>
      <protection locked="0"/>
    </xf>
    <xf numFmtId="0" fontId="6" fillId="3" borderId="5" xfId="3" applyFont="1" applyFill="1" applyBorder="1" applyAlignment="1">
      <alignment horizontal="center"/>
    </xf>
    <xf numFmtId="0" fontId="6" fillId="3" borderId="6" xfId="3" applyFont="1" applyFill="1" applyBorder="1" applyAlignment="1">
      <alignment horizontal="center"/>
    </xf>
    <xf numFmtId="0" fontId="6" fillId="3" borderId="7" xfId="3" applyFont="1" applyFill="1" applyBorder="1" applyAlignment="1">
      <alignment horizontal="center"/>
    </xf>
  </cellXfs>
  <cellStyles count="5">
    <cellStyle name="Currency" xfId="2" builtinId="4"/>
    <cellStyle name="Euro" xfId="1" xr:uid="{00000000-0005-0000-0000-000000000000}"/>
    <cellStyle name="Euro 2" xfId="4" xr:uid="{1DD93F45-127B-4524-8441-DDD09F27A5E3}"/>
    <cellStyle name="Normal" xfId="0" builtinId="0"/>
    <cellStyle name="Normal 2" xfId="3" xr:uid="{EC64647F-0CA8-4903-8BA6-DBE936897147}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3</xdr:row>
      <xdr:rowOff>9525</xdr:rowOff>
    </xdr:from>
    <xdr:to>
      <xdr:col>9</xdr:col>
      <xdr:colOff>523875</xdr:colOff>
      <xdr:row>4</xdr:row>
      <xdr:rowOff>76200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E63D17B0-EF08-419E-B435-CBE752B8A92F}"/>
            </a:ext>
          </a:extLst>
        </xdr:cNvPr>
        <xdr:cNvSpPr/>
      </xdr:nvSpPr>
      <xdr:spPr>
        <a:xfrm>
          <a:off x="6772275" y="590550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380999</xdr:colOff>
      <xdr:row>2</xdr:row>
      <xdr:rowOff>47625</xdr:rowOff>
    </xdr:from>
    <xdr:to>
      <xdr:col>12</xdr:col>
      <xdr:colOff>352424</xdr:colOff>
      <xdr:row>5</xdr:row>
      <xdr:rowOff>85725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FD995678-4A0B-4ED0-B433-0B23F72AE889}"/>
            </a:ext>
          </a:extLst>
        </xdr:cNvPr>
        <xdr:cNvSpPr/>
      </xdr:nvSpPr>
      <xdr:spPr>
        <a:xfrm>
          <a:off x="7410449" y="438150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328613</xdr:colOff>
      <xdr:row>17</xdr:row>
      <xdr:rowOff>61914</xdr:rowOff>
    </xdr:from>
    <xdr:to>
      <xdr:col>3</xdr:col>
      <xdr:colOff>585788</xdr:colOff>
      <xdr:row>21</xdr:row>
      <xdr:rowOff>80964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33486B3E-1240-4C64-8AD1-E1EFDA2DF422}"/>
            </a:ext>
          </a:extLst>
        </xdr:cNvPr>
        <xdr:cNvSpPr/>
      </xdr:nvSpPr>
      <xdr:spPr>
        <a:xfrm rot="5400000">
          <a:off x="2105026" y="3619501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57149</xdr:colOff>
      <xdr:row>18</xdr:row>
      <xdr:rowOff>180975</xdr:rowOff>
    </xdr:from>
    <xdr:to>
      <xdr:col>4</xdr:col>
      <xdr:colOff>714374</xdr:colOff>
      <xdr:row>21</xdr:row>
      <xdr:rowOff>180975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76AE7818-71D4-481C-B307-9E40080EBBA6}"/>
            </a:ext>
          </a:extLst>
        </xdr:cNvPr>
        <xdr:cNvSpPr/>
      </xdr:nvSpPr>
      <xdr:spPr>
        <a:xfrm>
          <a:off x="1114424" y="3667125"/>
          <a:ext cx="27146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57150</xdr:colOff>
      <xdr:row>0</xdr:row>
      <xdr:rowOff>0</xdr:rowOff>
    </xdr:from>
    <xdr:to>
      <xdr:col>16</xdr:col>
      <xdr:colOff>57150</xdr:colOff>
      <xdr:row>1</xdr:row>
      <xdr:rowOff>190500</xdr:rowOff>
    </xdr:to>
    <xdr:sp macro="" textlink="">
      <xdr:nvSpPr>
        <xdr:cNvPr id="6" name="Rettangolo 6">
          <a:extLst>
            <a:ext uri="{FF2B5EF4-FFF2-40B4-BE49-F238E27FC236}">
              <a16:creationId xmlns:a16="http://schemas.microsoft.com/office/drawing/2014/main" id="{1D78A4F9-0871-4F86-A950-F8C3242820D0}"/>
            </a:ext>
          </a:extLst>
        </xdr:cNvPr>
        <xdr:cNvSpPr/>
      </xdr:nvSpPr>
      <xdr:spPr>
        <a:xfrm>
          <a:off x="10391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47625</xdr:rowOff>
    </xdr:from>
    <xdr:to>
      <xdr:col>10</xdr:col>
      <xdr:colOff>190500</xdr:colOff>
      <xdr:row>6</xdr:row>
      <xdr:rowOff>114300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8524875" y="628650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542924</xdr:colOff>
      <xdr:row>2</xdr:row>
      <xdr:rowOff>76200</xdr:rowOff>
    </xdr:from>
    <xdr:to>
      <xdr:col>12</xdr:col>
      <xdr:colOff>514349</xdr:colOff>
      <xdr:row>5</xdr:row>
      <xdr:rowOff>114300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9048749" y="46672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328613</xdr:colOff>
      <xdr:row>17</xdr:row>
      <xdr:rowOff>61914</xdr:rowOff>
    </xdr:from>
    <xdr:to>
      <xdr:col>3</xdr:col>
      <xdr:colOff>585788</xdr:colOff>
      <xdr:row>21</xdr:row>
      <xdr:rowOff>80964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 rot="5400000">
          <a:off x="2105026" y="3600451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57149</xdr:colOff>
      <xdr:row>18</xdr:row>
      <xdr:rowOff>180975</xdr:rowOff>
    </xdr:from>
    <xdr:to>
      <xdr:col>4</xdr:col>
      <xdr:colOff>714374</xdr:colOff>
      <xdr:row>21</xdr:row>
      <xdr:rowOff>180975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1114424" y="3648075"/>
          <a:ext cx="27146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57150</xdr:colOff>
      <xdr:row>0</xdr:row>
      <xdr:rowOff>0</xdr:rowOff>
    </xdr:from>
    <xdr:to>
      <xdr:col>16</xdr:col>
      <xdr:colOff>57150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391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12</xdr:row>
      <xdr:rowOff>76200</xdr:rowOff>
    </xdr:from>
    <xdr:to>
      <xdr:col>12</xdr:col>
      <xdr:colOff>466725</xdr:colOff>
      <xdr:row>21</xdr:row>
      <xdr:rowOff>76200</xdr:rowOff>
    </xdr:to>
    <xdr:sp macro="" textlink="">
      <xdr:nvSpPr>
        <xdr:cNvPr id="2" name="CasellaDiTesto 3">
          <a:extLst>
            <a:ext uri="{FF2B5EF4-FFF2-40B4-BE49-F238E27FC236}">
              <a16:creationId xmlns:a16="http://schemas.microsoft.com/office/drawing/2014/main" id="{92625FF7-7B12-40AF-9CAF-18E6FF153A9E}"/>
            </a:ext>
          </a:extLst>
        </xdr:cNvPr>
        <xdr:cNvSpPr txBox="1"/>
      </xdr:nvSpPr>
      <xdr:spPr>
        <a:xfrm>
          <a:off x="1123950" y="2333625"/>
          <a:ext cx="7915275" cy="145732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2</xdr:row>
      <xdr:rowOff>142875</xdr:rowOff>
    </xdr:from>
    <xdr:to>
      <xdr:col>28</xdr:col>
      <xdr:colOff>123825</xdr:colOff>
      <xdr:row>10</xdr:row>
      <xdr:rowOff>104775</xdr:rowOff>
    </xdr:to>
    <xdr:sp macro="" textlink="">
      <xdr:nvSpPr>
        <xdr:cNvPr id="2" name="CasellaDiTesto 3">
          <a:extLst>
            <a:ext uri="{FF2B5EF4-FFF2-40B4-BE49-F238E27FC236}">
              <a16:creationId xmlns:a16="http://schemas.microsoft.com/office/drawing/2014/main" id="{44A3693F-79CC-47D3-9388-8A3E86C31D2D}"/>
            </a:ext>
          </a:extLst>
        </xdr:cNvPr>
        <xdr:cNvSpPr txBox="1"/>
      </xdr:nvSpPr>
      <xdr:spPr>
        <a:xfrm>
          <a:off x="11144250" y="523875"/>
          <a:ext cx="10648950" cy="14859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CD83-A1B8-4A80-A05D-AEB057D711B5}">
  <sheetPr>
    <pageSetUpPr fitToPage="1"/>
  </sheetPr>
  <dimension ref="B2:N17"/>
  <sheetViews>
    <sheetView zoomScaleNormal="100" workbookViewId="0">
      <selection activeCell="D17" sqref="D17"/>
    </sheetView>
  </sheetViews>
  <sheetFormatPr defaultColWidth="9.140625" defaultRowHeight="15" x14ac:dyDescent="0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7" width="13.5703125" style="1" bestFit="1" customWidth="1"/>
    <col min="8" max="8" width="14.7109375" style="1" bestFit="1" customWidth="1"/>
    <col min="9" max="9" width="9.140625" style="1" customWidth="1"/>
    <col min="10" max="16384" width="9.140625" style="1"/>
  </cols>
  <sheetData>
    <row r="2" spans="2:14" s="4" customFormat="1" ht="15.75" x14ac:dyDescent="0.2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  <c r="I2" s="1"/>
    </row>
    <row r="3" spans="2:14" x14ac:dyDescent="0.2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G3/3</f>
        <v>2823.3333333333335</v>
      </c>
    </row>
    <row r="4" spans="2:14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7" si="0">C4+D4+E4</f>
        <v>8260</v>
      </c>
      <c r="H4" s="9">
        <f t="shared" ref="H4:H7" si="1">G4/3</f>
        <v>2753.3333333333335</v>
      </c>
    </row>
    <row r="5" spans="2:14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</row>
    <row r="6" spans="2:14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14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14" ht="15.75" x14ac:dyDescent="0.25">
      <c r="B8" s="8" t="s">
        <v>5</v>
      </c>
      <c r="C8" s="9"/>
      <c r="D8" s="9"/>
      <c r="E8" s="9"/>
      <c r="G8" s="9"/>
      <c r="H8" s="9"/>
      <c r="K8" s="26" t="s">
        <v>48</v>
      </c>
      <c r="L8" s="26"/>
      <c r="M8" s="26"/>
      <c r="N8" s="26"/>
    </row>
    <row r="9" spans="2:14" ht="15.75" x14ac:dyDescent="0.25">
      <c r="B9" s="8" t="s">
        <v>6</v>
      </c>
      <c r="C9" s="9"/>
      <c r="D9" s="9"/>
      <c r="E9" s="9"/>
      <c r="G9" s="9"/>
      <c r="H9" s="9"/>
      <c r="L9" s="15" t="s">
        <v>46</v>
      </c>
      <c r="M9" s="15" t="s">
        <v>47</v>
      </c>
    </row>
    <row r="10" spans="2:14" x14ac:dyDescent="0.2">
      <c r="B10" s="8" t="s">
        <v>7</v>
      </c>
      <c r="C10" s="9"/>
      <c r="D10" s="9"/>
      <c r="E10" s="9"/>
      <c r="G10" s="9"/>
      <c r="H10" s="9"/>
      <c r="L10" s="10" t="s">
        <v>45</v>
      </c>
      <c r="M10" s="10" t="s">
        <v>49</v>
      </c>
    </row>
    <row r="11" spans="2:14" x14ac:dyDescent="0.2">
      <c r="B11" s="8" t="s">
        <v>8</v>
      </c>
      <c r="C11" s="9"/>
      <c r="D11" s="9"/>
      <c r="E11" s="9"/>
      <c r="G11" s="9"/>
      <c r="H11" s="9"/>
      <c r="L11" s="10" t="s">
        <v>50</v>
      </c>
      <c r="M11" s="10" t="s">
        <v>51</v>
      </c>
    </row>
    <row r="12" spans="2:14" x14ac:dyDescent="0.2">
      <c r="B12" s="8" t="s">
        <v>9</v>
      </c>
      <c r="C12" s="9"/>
      <c r="D12" s="9"/>
      <c r="E12" s="9"/>
      <c r="G12" s="9"/>
      <c r="H12" s="9"/>
      <c r="L12" s="10" t="s">
        <v>52</v>
      </c>
      <c r="M12" s="10" t="s">
        <v>53</v>
      </c>
    </row>
    <row r="13" spans="2:14" x14ac:dyDescent="0.2">
      <c r="B13" s="8" t="s">
        <v>10</v>
      </c>
      <c r="C13" s="9"/>
      <c r="D13" s="9"/>
      <c r="E13" s="9"/>
      <c r="G13" s="9"/>
      <c r="H13" s="9"/>
      <c r="L13" s="10" t="s">
        <v>54</v>
      </c>
      <c r="M13" s="10" t="s">
        <v>55</v>
      </c>
    </row>
    <row r="14" spans="2:14" x14ac:dyDescent="0.2">
      <c r="B14" s="8" t="s">
        <v>11</v>
      </c>
      <c r="C14" s="9"/>
      <c r="D14" s="9"/>
      <c r="E14" s="9"/>
      <c r="G14" s="9"/>
      <c r="H14" s="9"/>
      <c r="L14" s="10" t="s">
        <v>56</v>
      </c>
      <c r="M14" s="10" t="s">
        <v>57</v>
      </c>
    </row>
    <row r="15" spans="2:14" ht="15.75" x14ac:dyDescent="0.25">
      <c r="B15" s="5"/>
      <c r="C15" s="6"/>
      <c r="D15" s="6"/>
      <c r="E15" s="6"/>
      <c r="L15" s="10" t="s">
        <v>58</v>
      </c>
      <c r="M15" s="10" t="s">
        <v>59</v>
      </c>
    </row>
    <row r="16" spans="2:14" ht="15.75" x14ac:dyDescent="0.25">
      <c r="B16" s="3" t="s">
        <v>15</v>
      </c>
      <c r="C16" s="9">
        <f>SUM(C3:C7)</f>
        <v>16090</v>
      </c>
      <c r="D16" s="9">
        <f t="shared" ref="D16:E16" si="2">SUM(D3:D7)</f>
        <v>12320</v>
      </c>
      <c r="E16" s="9">
        <f t="shared" si="2"/>
        <v>12065</v>
      </c>
      <c r="L16" s="10" t="s">
        <v>60</v>
      </c>
      <c r="M16" s="10" t="s">
        <v>61</v>
      </c>
    </row>
    <row r="17" spans="2:13" ht="15.75" x14ac:dyDescent="0.25">
      <c r="B17" s="3" t="s">
        <v>16</v>
      </c>
      <c r="C17" s="9">
        <f>AVERAGE(C3:C7)</f>
        <v>3218</v>
      </c>
      <c r="D17" s="9">
        <f t="shared" ref="D17:E17" si="3">AVERAGE(D3:D7)</f>
        <v>2464</v>
      </c>
      <c r="E17" s="9">
        <f t="shared" si="3"/>
        <v>2413</v>
      </c>
      <c r="L17" s="10" t="s">
        <v>62</v>
      </c>
      <c r="M17" s="10" t="s">
        <v>62</v>
      </c>
    </row>
  </sheetData>
  <mergeCells count="1">
    <mergeCell ref="K8:N8"/>
  </mergeCells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20"/>
  <sheetViews>
    <sheetView zoomScaleNormal="100" workbookViewId="0">
      <selection activeCell="I20" sqref="I20"/>
    </sheetView>
  </sheetViews>
  <sheetFormatPr defaultColWidth="9.140625" defaultRowHeight="15" x14ac:dyDescent="0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7" width="13.5703125" style="1" bestFit="1" customWidth="1"/>
    <col min="8" max="8" width="14.7109375" style="1" bestFit="1" customWidth="1"/>
    <col min="9" max="9" width="31.28515625" style="1" bestFit="1" customWidth="1"/>
    <col min="10" max="16384" width="9.140625" style="1"/>
  </cols>
  <sheetData>
    <row r="2" spans="2:14" s="4" customFormat="1" ht="15.75" x14ac:dyDescent="0.2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  <c r="I2" s="3" t="s">
        <v>43</v>
      </c>
    </row>
    <row r="3" spans="2:14" x14ac:dyDescent="0.2">
      <c r="B3" s="8" t="s">
        <v>0</v>
      </c>
      <c r="C3" s="9">
        <v>3400</v>
      </c>
      <c r="D3" s="9">
        <v>2770</v>
      </c>
      <c r="E3" s="9">
        <v>2300</v>
      </c>
      <c r="G3" s="9">
        <f>SUM(C3:E3)</f>
        <v>8470</v>
      </c>
      <c r="H3" s="9">
        <f>AVERAGE(C3:E3)</f>
        <v>2823.3333333333335</v>
      </c>
      <c r="I3" s="10" t="str">
        <f ca="1">B3&amp;" "&amp;TEXT(NOW(),"H:MM AM/PM")&amp;" "&amp;I$16</f>
        <v>gennaio 4:55 PM 17-10-2022</v>
      </c>
    </row>
    <row r="4" spans="2:14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7" si="0">SUM(C4:E4)</f>
        <v>8260</v>
      </c>
      <c r="H4" s="9">
        <f t="shared" ref="H4:H7" si="1">AVERAGE(C4:E4)</f>
        <v>2753.3333333333335</v>
      </c>
      <c r="I4" s="10" t="str">
        <f t="shared" ref="I4:I7" ca="1" si="2">B4&amp;" "&amp;TEXT(NOW(),"H:MM AM/PM")&amp;" "&amp;I$16</f>
        <v>febbraio 4:55 PM 17-10-2022</v>
      </c>
    </row>
    <row r="5" spans="2:14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  <c r="I5" s="10" t="str">
        <f t="shared" ca="1" si="2"/>
        <v>marzo 4:55 PM 17-10-2022</v>
      </c>
    </row>
    <row r="6" spans="2:14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  <c r="I6" s="10" t="str">
        <f t="shared" ca="1" si="2"/>
        <v>aprile 4:55 PM 17-10-2022</v>
      </c>
    </row>
    <row r="7" spans="2:14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  <c r="I7" s="10" t="str">
        <f t="shared" ca="1" si="2"/>
        <v>maggio 4:55 PM 17-10-2022</v>
      </c>
    </row>
    <row r="8" spans="2:14" ht="15.75" x14ac:dyDescent="0.25">
      <c r="B8" s="8" t="s">
        <v>5</v>
      </c>
      <c r="C8" s="9"/>
      <c r="D8" s="9"/>
      <c r="E8" s="9"/>
      <c r="G8" s="9"/>
      <c r="H8" s="9"/>
      <c r="I8" s="10"/>
      <c r="K8" s="26" t="s">
        <v>48</v>
      </c>
      <c r="L8" s="26"/>
      <c r="M8" s="26"/>
      <c r="N8" s="26"/>
    </row>
    <row r="9" spans="2:14" ht="15.75" x14ac:dyDescent="0.25">
      <c r="B9" s="8" t="s">
        <v>6</v>
      </c>
      <c r="C9" s="9"/>
      <c r="D9" s="9"/>
      <c r="E9" s="9"/>
      <c r="G9" s="9"/>
      <c r="H9" s="9"/>
      <c r="I9" s="10"/>
      <c r="L9" s="15" t="s">
        <v>46</v>
      </c>
      <c r="M9" s="15" t="s">
        <v>47</v>
      </c>
    </row>
    <row r="10" spans="2:14" x14ac:dyDescent="0.2">
      <c r="B10" s="8" t="s">
        <v>7</v>
      </c>
      <c r="C10" s="9"/>
      <c r="D10" s="9"/>
      <c r="E10" s="9"/>
      <c r="G10" s="9"/>
      <c r="H10" s="9"/>
      <c r="I10" s="10"/>
      <c r="L10" s="10" t="s">
        <v>45</v>
      </c>
      <c r="M10" s="10" t="s">
        <v>49</v>
      </c>
    </row>
    <row r="11" spans="2:14" x14ac:dyDescent="0.2">
      <c r="B11" s="8" t="s">
        <v>8</v>
      </c>
      <c r="C11" s="9"/>
      <c r="D11" s="9"/>
      <c r="E11" s="9"/>
      <c r="G11" s="9"/>
      <c r="H11" s="9"/>
      <c r="I11" s="10"/>
      <c r="L11" s="10" t="s">
        <v>50</v>
      </c>
      <c r="M11" s="10" t="s">
        <v>51</v>
      </c>
    </row>
    <row r="12" spans="2:14" x14ac:dyDescent="0.2">
      <c r="B12" s="8" t="s">
        <v>9</v>
      </c>
      <c r="C12" s="9"/>
      <c r="D12" s="9"/>
      <c r="E12" s="9"/>
      <c r="G12" s="9"/>
      <c r="H12" s="9"/>
      <c r="I12" s="10"/>
      <c r="L12" s="10" t="s">
        <v>52</v>
      </c>
      <c r="M12" s="10" t="s">
        <v>53</v>
      </c>
    </row>
    <row r="13" spans="2:14" x14ac:dyDescent="0.2">
      <c r="B13" s="8" t="s">
        <v>10</v>
      </c>
      <c r="C13" s="9"/>
      <c r="D13" s="9"/>
      <c r="E13" s="9"/>
      <c r="G13" s="9"/>
      <c r="H13" s="9"/>
      <c r="I13" s="10"/>
      <c r="L13" s="10" t="s">
        <v>54</v>
      </c>
      <c r="M13" s="10" t="s">
        <v>55</v>
      </c>
    </row>
    <row r="14" spans="2:14" x14ac:dyDescent="0.2">
      <c r="B14" s="8" t="s">
        <v>11</v>
      </c>
      <c r="C14" s="9"/>
      <c r="D14" s="9"/>
      <c r="E14" s="9"/>
      <c r="G14" s="9"/>
      <c r="H14" s="9"/>
      <c r="I14" s="10"/>
      <c r="L14" s="10" t="s">
        <v>56</v>
      </c>
      <c r="M14" s="10" t="s">
        <v>57</v>
      </c>
    </row>
    <row r="15" spans="2:14" ht="15.75" x14ac:dyDescent="0.25">
      <c r="B15" s="5"/>
      <c r="C15" s="6"/>
      <c r="D15" s="6"/>
      <c r="E15" s="6"/>
      <c r="L15" s="10" t="s">
        <v>58</v>
      </c>
      <c r="M15" s="10" t="s">
        <v>59</v>
      </c>
    </row>
    <row r="16" spans="2:14" ht="15.75" x14ac:dyDescent="0.25">
      <c r="B16" s="3" t="s">
        <v>15</v>
      </c>
      <c r="C16" s="9">
        <f>SUM(C3:C7)</f>
        <v>16090</v>
      </c>
      <c r="D16" s="9">
        <f t="shared" ref="D16:E16" si="3">SUM(D3:D7)</f>
        <v>12320</v>
      </c>
      <c r="E16" s="9">
        <f t="shared" si="3"/>
        <v>12065</v>
      </c>
      <c r="H16" s="15" t="s">
        <v>44</v>
      </c>
      <c r="I16" s="10" t="str">
        <f ca="1" xml:space="preserve"> DAY(TODAY())&amp;"-"&amp;MONTH(TODAY())&amp;"-"&amp;YEAR(TODAY())</f>
        <v>17-10-2022</v>
      </c>
      <c r="L16" s="10" t="s">
        <v>60</v>
      </c>
      <c r="M16" s="10" t="s">
        <v>61</v>
      </c>
    </row>
    <row r="17" spans="2:13" ht="15.75" x14ac:dyDescent="0.25">
      <c r="B17" s="3" t="s">
        <v>16</v>
      </c>
      <c r="C17" s="9">
        <f>AVERAGE(C3:C7)</f>
        <v>3218</v>
      </c>
      <c r="D17" s="9">
        <f t="shared" ref="D17:E17" si="4">AVERAGE(D3:D7)</f>
        <v>2464</v>
      </c>
      <c r="E17" s="9">
        <f t="shared" si="4"/>
        <v>2413</v>
      </c>
      <c r="I17" s="10" t="str">
        <f ca="1">_xlfn.CONCAT(DAY(TODAY()), "-", MONTH(TODAY()), "-", YEAR(TODAY()))</f>
        <v>17-10-2022</v>
      </c>
      <c r="L17" s="10" t="s">
        <v>62</v>
      </c>
      <c r="M17" s="10" t="s">
        <v>62</v>
      </c>
    </row>
    <row r="18" spans="2:13" x14ac:dyDescent="0.2">
      <c r="I18" s="10" t="str">
        <f ca="1">TEXT(TODAY(),"dd-mm-yy")</f>
        <v>dd-10-yy</v>
      </c>
    </row>
    <row r="20" spans="2:13" x14ac:dyDescent="0.2">
      <c r="G20" s="1" t="s">
        <v>63</v>
      </c>
    </row>
  </sheetData>
  <mergeCells count="1">
    <mergeCell ref="K8:N8"/>
  </mergeCells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B561-A5F1-40D7-91B4-AB232BDE4A80}">
  <dimension ref="A1:M11"/>
  <sheetViews>
    <sheetView workbookViewId="0">
      <selection activeCell="D3" sqref="D3"/>
    </sheetView>
  </sheetViews>
  <sheetFormatPr defaultRowHeight="12.75" x14ac:dyDescent="0.2"/>
  <cols>
    <col min="1" max="1" width="11" bestFit="1" customWidth="1"/>
    <col min="2" max="2" width="10.85546875" bestFit="1" customWidth="1"/>
    <col min="3" max="3" width="7.85546875" bestFit="1" customWidth="1"/>
    <col min="4" max="4" width="25.7109375" bestFit="1" customWidth="1"/>
  </cols>
  <sheetData>
    <row r="1" spans="1:13" ht="15" x14ac:dyDescent="0.25">
      <c r="A1" s="14" t="s">
        <v>17</v>
      </c>
      <c r="B1" s="14" t="s">
        <v>18</v>
      </c>
      <c r="C1" s="14" t="s">
        <v>19</v>
      </c>
      <c r="D1" s="14" t="s">
        <v>20</v>
      </c>
      <c r="F1" s="17" t="s">
        <v>67</v>
      </c>
      <c r="G1" s="17" t="s">
        <v>66</v>
      </c>
      <c r="J1" s="27" t="s">
        <v>48</v>
      </c>
      <c r="K1" s="28"/>
      <c r="L1" s="28"/>
      <c r="M1" s="29"/>
    </row>
    <row r="2" spans="1:13" ht="15" x14ac:dyDescent="0.25">
      <c r="A2" s="13" t="s">
        <v>21</v>
      </c>
      <c r="B2" s="13" t="s">
        <v>22</v>
      </c>
      <c r="C2" s="13" t="s">
        <v>23</v>
      </c>
      <c r="D2" s="11" t="str">
        <f>LOWER(_xlfn.CONCAT(LEFT(B2,1),".",SUBSTITUTE(A2," ",""),"@",F2,".",$G$2))</f>
        <v>l.derossi@vr.azienda.it</v>
      </c>
      <c r="F2" t="str">
        <f t="shared" ref="F2:F11" si="0">IF(C2="Verona","vr","vi")</f>
        <v>vr</v>
      </c>
      <c r="G2" s="16" t="s">
        <v>65</v>
      </c>
      <c r="K2" s="25" t="s">
        <v>46</v>
      </c>
      <c r="L2" s="25" t="s">
        <v>47</v>
      </c>
    </row>
    <row r="3" spans="1:13" ht="15" x14ac:dyDescent="0.25">
      <c r="A3" s="12" t="s">
        <v>24</v>
      </c>
      <c r="B3" s="12" t="s">
        <v>25</v>
      </c>
      <c r="C3" s="12" t="s">
        <v>26</v>
      </c>
      <c r="D3" s="11" t="str">
        <f t="shared" ref="D3:D11" si="1">LOWER(_xlfn.CONCAT(LEFT(B3,1),".",SUBSTITUTE(A3," ",""),"@",F3,".",$G$2))</f>
        <v>f.rossi@vi.azienda.it</v>
      </c>
      <c r="F3" t="str">
        <f t="shared" si="0"/>
        <v>vi</v>
      </c>
      <c r="K3" s="22" t="s">
        <v>62</v>
      </c>
      <c r="L3" s="22" t="s">
        <v>62</v>
      </c>
    </row>
    <row r="4" spans="1:13" ht="15" x14ac:dyDescent="0.25">
      <c r="A4" s="12" t="s">
        <v>27</v>
      </c>
      <c r="B4" s="12" t="s">
        <v>28</v>
      </c>
      <c r="C4" s="12" t="s">
        <v>26</v>
      </c>
      <c r="D4" s="11" t="str">
        <f t="shared" si="1"/>
        <v>a.bianchi@vi.azienda.it</v>
      </c>
      <c r="F4" t="str">
        <f t="shared" si="0"/>
        <v>vi</v>
      </c>
      <c r="K4" s="23" t="s">
        <v>77</v>
      </c>
      <c r="L4" s="23" t="s">
        <v>78</v>
      </c>
    </row>
    <row r="5" spans="1:13" ht="15" x14ac:dyDescent="0.25">
      <c r="A5" s="12" t="s">
        <v>29</v>
      </c>
      <c r="B5" s="12" t="s">
        <v>30</v>
      </c>
      <c r="C5" s="12" t="s">
        <v>23</v>
      </c>
      <c r="D5" s="11" t="str">
        <f t="shared" si="1"/>
        <v>m.verdi@vr.azienda.it</v>
      </c>
      <c r="F5" t="str">
        <f t="shared" si="0"/>
        <v>vr</v>
      </c>
      <c r="K5" s="23" t="s">
        <v>79</v>
      </c>
      <c r="L5" s="23" t="s">
        <v>80</v>
      </c>
    </row>
    <row r="6" spans="1:13" ht="15" x14ac:dyDescent="0.25">
      <c r="A6" s="12" t="s">
        <v>31</v>
      </c>
      <c r="B6" s="12" t="s">
        <v>32</v>
      </c>
      <c r="C6" s="12" t="s">
        <v>26</v>
      </c>
      <c r="D6" s="11" t="str">
        <f t="shared" si="1"/>
        <v>s.neri@vi.azienda.it</v>
      </c>
      <c r="F6" t="str">
        <f t="shared" si="0"/>
        <v>vi</v>
      </c>
      <c r="K6" s="23" t="s">
        <v>81</v>
      </c>
      <c r="L6" s="23" t="s">
        <v>82</v>
      </c>
    </row>
    <row r="7" spans="1:13" ht="15" x14ac:dyDescent="0.25">
      <c r="A7" s="12" t="s">
        <v>33</v>
      </c>
      <c r="B7" s="12" t="s">
        <v>34</v>
      </c>
      <c r="C7" s="12" t="s">
        <v>23</v>
      </c>
      <c r="D7" s="11" t="str">
        <f t="shared" si="1"/>
        <v>a.rosa@vr.azienda.it</v>
      </c>
      <c r="F7" t="str">
        <f t="shared" si="0"/>
        <v>vr</v>
      </c>
    </row>
    <row r="8" spans="1:13" ht="15" x14ac:dyDescent="0.25">
      <c r="A8" s="12" t="s">
        <v>35</v>
      </c>
      <c r="B8" s="12" t="s">
        <v>36</v>
      </c>
      <c r="C8" s="12" t="s">
        <v>26</v>
      </c>
      <c r="D8" s="11" t="str">
        <f t="shared" si="1"/>
        <v>f.derosa@vi.azienda.it</v>
      </c>
      <c r="F8" t="str">
        <f t="shared" si="0"/>
        <v>vi</v>
      </c>
    </row>
    <row r="9" spans="1:13" ht="15" x14ac:dyDescent="0.25">
      <c r="A9" s="12" t="s">
        <v>37</v>
      </c>
      <c r="B9" s="12" t="s">
        <v>38</v>
      </c>
      <c r="C9" s="12" t="s">
        <v>23</v>
      </c>
      <c r="D9" s="11" t="str">
        <f t="shared" si="1"/>
        <v>p.verdini@vr.azienda.it</v>
      </c>
      <c r="F9" t="str">
        <f t="shared" si="0"/>
        <v>vr</v>
      </c>
    </row>
    <row r="10" spans="1:13" ht="15" x14ac:dyDescent="0.25">
      <c r="A10" s="12" t="s">
        <v>39</v>
      </c>
      <c r="B10" s="12" t="s">
        <v>40</v>
      </c>
      <c r="C10" s="12" t="s">
        <v>23</v>
      </c>
      <c r="D10" s="11" t="str">
        <f t="shared" si="1"/>
        <v>l.rossini@vr.azienda.it</v>
      </c>
      <c r="F10" t="str">
        <f t="shared" si="0"/>
        <v>vr</v>
      </c>
    </row>
    <row r="11" spans="1:13" ht="15" x14ac:dyDescent="0.25">
      <c r="A11" s="12" t="s">
        <v>41</v>
      </c>
      <c r="B11" s="12" t="s">
        <v>42</v>
      </c>
      <c r="C11" s="12" t="s">
        <v>23</v>
      </c>
      <c r="D11" s="11" t="str">
        <f t="shared" si="1"/>
        <v>a.bianconi@vr.azienda.it</v>
      </c>
      <c r="F11" t="str">
        <f t="shared" si="0"/>
        <v>vr</v>
      </c>
    </row>
  </sheetData>
  <mergeCells count="1">
    <mergeCell ref="J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B622-C619-4ED7-9F40-7CEEFE1D1A6D}">
  <dimension ref="A1:I18"/>
  <sheetViews>
    <sheetView tabSelected="1" workbookViewId="0">
      <selection activeCell="G17" sqref="G17"/>
    </sheetView>
  </sheetViews>
  <sheetFormatPr defaultRowHeight="12.75" x14ac:dyDescent="0.2"/>
  <cols>
    <col min="1" max="1" width="11" bestFit="1" customWidth="1"/>
    <col min="2" max="2" width="10.85546875" bestFit="1" customWidth="1"/>
    <col min="3" max="3" width="7.85546875" bestFit="1" customWidth="1"/>
    <col min="4" max="4" width="23.140625" bestFit="1" customWidth="1"/>
    <col min="5" max="5" width="26.28515625" bestFit="1" customWidth="1"/>
    <col min="6" max="6" width="23.140625" bestFit="1" customWidth="1"/>
    <col min="7" max="7" width="25.7109375" bestFit="1" customWidth="1"/>
    <col min="8" max="8" width="14.140625" bestFit="1" customWidth="1"/>
  </cols>
  <sheetData>
    <row r="1" spans="1:9" ht="15" x14ac:dyDescent="0.25">
      <c r="A1" s="14" t="s">
        <v>17</v>
      </c>
      <c r="B1" s="14" t="s">
        <v>18</v>
      </c>
      <c r="C1" s="14" t="s">
        <v>19</v>
      </c>
      <c r="D1" s="19" t="s">
        <v>72</v>
      </c>
      <c r="E1" s="20" t="s">
        <v>67</v>
      </c>
      <c r="F1" s="20" t="s">
        <v>66</v>
      </c>
      <c r="G1" s="21" t="s">
        <v>20</v>
      </c>
    </row>
    <row r="2" spans="1:9" ht="15" x14ac:dyDescent="0.25">
      <c r="A2" s="13" t="s">
        <v>21</v>
      </c>
      <c r="B2" s="13" t="s">
        <v>22</v>
      </c>
      <c r="C2" s="13" t="s">
        <v>23</v>
      </c>
      <c r="D2" s="22" t="str">
        <f>LEFT(B2)&amp;IF(ISNUMBER(FIND(" ",B2)),MID(B2,FIND(" ",B2)+1,1),"")&amp;IF(ISNUMBER(FIND(" ",B2,FIND(" ",B2)+1)),MID(B2,FIND(" ",B2,FIND(" ",B2)+1)+1,1),"")</f>
        <v>L</v>
      </c>
      <c r="E2" s="22" t="str" cm="1">
        <f t="array" ref="E2">_xlfn.IFS(C2="Verona","vr",C2="Vicenza","vi",C2="Roma","rm")</f>
        <v>vr</v>
      </c>
      <c r="F2" s="23" t="s">
        <v>65</v>
      </c>
      <c r="G2" s="11" t="str">
        <f>LOWER(_xlfn.CONCAT(LEFT(D2,1),".",SUBSTITUTE(A2," ",""),"@",E2,".",$F$2))</f>
        <v>l.derossi@vr.azienda.it</v>
      </c>
      <c r="I2" s="16" t="s">
        <v>73</v>
      </c>
    </row>
    <row r="3" spans="1:9" ht="15" x14ac:dyDescent="0.25">
      <c r="A3" s="12" t="s">
        <v>24</v>
      </c>
      <c r="B3" s="12" t="s">
        <v>25</v>
      </c>
      <c r="C3" s="12" t="s">
        <v>26</v>
      </c>
      <c r="D3" s="22" t="str">
        <f t="shared" ref="D3:D13" si="0">LEFT(B3)&amp;IF(ISNUMBER(FIND(" ",B3)),MID(B3,FIND(" ",B3)+1,1),"")&amp;IF(ISNUMBER(FIND(" ",B3,FIND(" ",B3)+1)),MID(B3,FIND(" ",B3,FIND(" ",B3)+1)+1,1),"")</f>
        <v>F</v>
      </c>
      <c r="E3" s="22" t="str" cm="1">
        <f t="array" ref="E3">_xlfn.IFS(C3="Verona","vr",C3="Vicenza","vi",C3="Roma","rm")</f>
        <v>vi</v>
      </c>
      <c r="F3" s="22"/>
      <c r="G3" s="11" t="str">
        <f t="shared" ref="G3:G13" si="1">LOWER(_xlfn.CONCAT(LEFT(D3,1),".",SUBSTITUTE(A3," ",""),"@",E3,".",$F$2))</f>
        <v>f.rossi@vi.azienda.it</v>
      </c>
    </row>
    <row r="4" spans="1:9" ht="15" x14ac:dyDescent="0.25">
      <c r="A4" s="12" t="s">
        <v>27</v>
      </c>
      <c r="B4" s="12" t="s">
        <v>28</v>
      </c>
      <c r="C4" s="12" t="s">
        <v>26</v>
      </c>
      <c r="D4" s="22" t="str">
        <f t="shared" si="0"/>
        <v>A</v>
      </c>
      <c r="E4" s="22" t="str" cm="1">
        <f t="array" ref="E4">_xlfn.IFS(C4="Verona","vr",C4="Vicenza","vi",C4="Roma","rm")</f>
        <v>vi</v>
      </c>
      <c r="F4" s="22"/>
      <c r="G4" s="11" t="str">
        <f t="shared" si="1"/>
        <v>a.bianchi@vi.azienda.it</v>
      </c>
    </row>
    <row r="5" spans="1:9" ht="15" x14ac:dyDescent="0.25">
      <c r="A5" s="12" t="s">
        <v>29</v>
      </c>
      <c r="B5" s="12" t="s">
        <v>30</v>
      </c>
      <c r="C5" s="12" t="s">
        <v>23</v>
      </c>
      <c r="D5" s="22" t="str">
        <f t="shared" si="0"/>
        <v>ML</v>
      </c>
      <c r="E5" s="22" t="str" cm="1">
        <f t="array" ref="E5">_xlfn.IFS(C5="Verona","vr",C5="Vicenza","vi",C5="Roma","rm")</f>
        <v>vr</v>
      </c>
      <c r="F5" s="22"/>
      <c r="G5" s="11" t="str">
        <f t="shared" si="1"/>
        <v>m.verdi@vr.azienda.it</v>
      </c>
    </row>
    <row r="6" spans="1:9" ht="15" x14ac:dyDescent="0.25">
      <c r="A6" s="12" t="s">
        <v>31</v>
      </c>
      <c r="B6" s="12" t="s">
        <v>32</v>
      </c>
      <c r="C6" s="12" t="s">
        <v>26</v>
      </c>
      <c r="D6" s="22" t="str">
        <f t="shared" si="0"/>
        <v>S</v>
      </c>
      <c r="E6" s="22" t="str" cm="1">
        <f t="array" ref="E6">_xlfn.IFS(C6="Verona","vr",C6="Vicenza","vi",C6="Roma","rm")</f>
        <v>vi</v>
      </c>
      <c r="F6" s="22"/>
      <c r="G6" s="11" t="str">
        <f t="shared" si="1"/>
        <v>s.neri@vi.azienda.it</v>
      </c>
    </row>
    <row r="7" spans="1:9" ht="15" x14ac:dyDescent="0.25">
      <c r="A7" s="12" t="s">
        <v>33</v>
      </c>
      <c r="B7" s="12" t="s">
        <v>34</v>
      </c>
      <c r="C7" s="12" t="s">
        <v>23</v>
      </c>
      <c r="D7" s="22" t="str">
        <f t="shared" si="0"/>
        <v>A</v>
      </c>
      <c r="E7" s="22" t="str" cm="1">
        <f t="array" ref="E7">_xlfn.IFS(C7="Verona","vr",C7="Vicenza","vi",C7="Roma","rm")</f>
        <v>vr</v>
      </c>
      <c r="F7" s="22"/>
      <c r="G7" s="11" t="str">
        <f t="shared" si="1"/>
        <v>a.rosa@vr.azienda.it</v>
      </c>
    </row>
    <row r="8" spans="1:9" ht="15" x14ac:dyDescent="0.25">
      <c r="A8" s="12" t="s">
        <v>35</v>
      </c>
      <c r="B8" s="12" t="s">
        <v>36</v>
      </c>
      <c r="C8" s="12" t="s">
        <v>26</v>
      </c>
      <c r="D8" s="22" t="str">
        <f t="shared" si="0"/>
        <v>F</v>
      </c>
      <c r="E8" s="22" t="str" cm="1">
        <f t="array" ref="E8">_xlfn.IFS(C8="Verona","vr",C8="Vicenza","vi",C8="Roma","rm")</f>
        <v>vi</v>
      </c>
      <c r="F8" s="22"/>
      <c r="G8" s="11" t="str">
        <f t="shared" si="1"/>
        <v>f.derosa@vi.azienda.it</v>
      </c>
    </row>
    <row r="9" spans="1:9" ht="15" x14ac:dyDescent="0.25">
      <c r="A9" s="12" t="s">
        <v>37</v>
      </c>
      <c r="B9" s="12" t="s">
        <v>38</v>
      </c>
      <c r="C9" s="12" t="s">
        <v>23</v>
      </c>
      <c r="D9" s="22" t="str">
        <f t="shared" si="0"/>
        <v>P</v>
      </c>
      <c r="E9" s="22" t="str" cm="1">
        <f t="array" ref="E9">_xlfn.IFS(C9="Verona","vr",C9="Vicenza","vi",C9="Roma","rm")</f>
        <v>vr</v>
      </c>
      <c r="F9" s="22"/>
      <c r="G9" s="11" t="str">
        <f t="shared" si="1"/>
        <v>p.verdini@vr.azienda.it</v>
      </c>
    </row>
    <row r="10" spans="1:9" ht="15" x14ac:dyDescent="0.25">
      <c r="A10" s="12" t="s">
        <v>39</v>
      </c>
      <c r="B10" s="12" t="s">
        <v>40</v>
      </c>
      <c r="C10" s="12" t="s">
        <v>23</v>
      </c>
      <c r="D10" s="22" t="str">
        <f t="shared" si="0"/>
        <v>L</v>
      </c>
      <c r="E10" s="22" t="str" cm="1">
        <f t="array" ref="E10">_xlfn.IFS(C10="Verona","vr",C10="Vicenza","vi",C10="Roma","rm")</f>
        <v>vr</v>
      </c>
      <c r="F10" s="22"/>
      <c r="G10" s="11" t="str">
        <f t="shared" si="1"/>
        <v>l.rossini@vr.azienda.it</v>
      </c>
    </row>
    <row r="11" spans="1:9" ht="15" x14ac:dyDescent="0.25">
      <c r="A11" s="12" t="s">
        <v>41</v>
      </c>
      <c r="B11" s="12" t="s">
        <v>42</v>
      </c>
      <c r="C11" s="12" t="s">
        <v>23</v>
      </c>
      <c r="D11" s="22" t="str">
        <f t="shared" si="0"/>
        <v>A</v>
      </c>
      <c r="E11" s="22" t="str" cm="1">
        <f t="array" ref="E11">_xlfn.IFS(C11="Verona","vr",C11="Vicenza","vi",C11="Roma","rm")</f>
        <v>vr</v>
      </c>
      <c r="F11" s="22"/>
      <c r="G11" s="11" t="str">
        <f t="shared" si="1"/>
        <v>a.bianconi@vr.azienda.it</v>
      </c>
    </row>
    <row r="12" spans="1:9" ht="15" x14ac:dyDescent="0.25">
      <c r="A12" s="18" t="s">
        <v>69</v>
      </c>
      <c r="B12" s="18" t="s">
        <v>68</v>
      </c>
      <c r="C12" s="18" t="s">
        <v>64</v>
      </c>
      <c r="D12" s="24" t="str">
        <f t="shared" si="0"/>
        <v>G</v>
      </c>
      <c r="E12" s="24" t="str" cm="1">
        <f t="array" ref="E12">_xlfn.IFS(C12="Verona","vr",C12="Vicenza","vi",C12="Roma","rm")</f>
        <v>rm</v>
      </c>
      <c r="F12" s="24"/>
      <c r="G12" s="18" t="str">
        <f t="shared" si="1"/>
        <v>g.dalbo@rm.azienda.it</v>
      </c>
    </row>
    <row r="13" spans="1:9" ht="15" x14ac:dyDescent="0.25">
      <c r="A13" s="18" t="s">
        <v>70</v>
      </c>
      <c r="B13" s="18" t="s">
        <v>71</v>
      </c>
      <c r="C13" s="18" t="s">
        <v>64</v>
      </c>
      <c r="D13" s="24" t="str">
        <f t="shared" si="0"/>
        <v>L</v>
      </c>
      <c r="E13" s="24" t="str" cm="1">
        <f t="array" ref="E13">_xlfn.IFS(C13="Verona","vr",C13="Vicenza","vi",C13="Roma","rm")</f>
        <v>rm</v>
      </c>
      <c r="F13" s="24"/>
      <c r="G13" s="18" t="str">
        <f t="shared" si="1"/>
        <v>l.dellamaria@rm.azienda.it</v>
      </c>
    </row>
    <row r="16" spans="1:9" ht="15" x14ac:dyDescent="0.25">
      <c r="A16" s="14" t="s">
        <v>17</v>
      </c>
      <c r="B16" s="14" t="s">
        <v>18</v>
      </c>
      <c r="C16" s="14" t="s">
        <v>19</v>
      </c>
      <c r="D16" s="14" t="s">
        <v>74</v>
      </c>
      <c r="E16" s="14" t="s">
        <v>75</v>
      </c>
      <c r="F16" s="14" t="s">
        <v>67</v>
      </c>
      <c r="G16" s="21" t="s">
        <v>20</v>
      </c>
    </row>
    <row r="17" spans="1:9" ht="15" x14ac:dyDescent="0.25">
      <c r="A17" s="12" t="s">
        <v>29</v>
      </c>
      <c r="B17" s="12" t="s">
        <v>30</v>
      </c>
      <c r="C17" s="12" t="s">
        <v>23</v>
      </c>
      <c r="D17" s="22" t="str">
        <f>LEFT(B17, SEARCH(" ",B17,1)-1)</f>
        <v>Maria</v>
      </c>
      <c r="E17" s="22" t="str">
        <f>RIGHT(B17, SEARCH(" ",B17)-1)</f>
        <v>Luisa</v>
      </c>
      <c r="F17" s="22" t="str" cm="1">
        <f t="array" ref="F17">_xlfn.IFS(C17="Verona","vr",C17="Vicenza","vi",C17="Roma","rm")</f>
        <v>vr</v>
      </c>
      <c r="G17" s="11" t="str">
        <f>LOWER(_xlfn.CONCAT(LEFT(D17,1),LEFT(E17,1),".",SUBSTITUTE(A17," ",""),"@",F17,".",$F$2))</f>
        <v>ml.verdi@vr.azienda.it</v>
      </c>
      <c r="I17" s="16" t="s">
        <v>76</v>
      </c>
    </row>
    <row r="18" spans="1:9" ht="15" x14ac:dyDescent="0.25">
      <c r="A18" s="13" t="s">
        <v>21</v>
      </c>
      <c r="B18" s="13" t="s">
        <v>22</v>
      </c>
      <c r="C18" s="13" t="s">
        <v>23</v>
      </c>
      <c r="D18" s="22" t="str">
        <f>LEFT(B18)&amp;IF(ISNUMBER(FIND(" ",B18)),MID(B18,FIND(" ",B18)+1,1),"")&amp;IF(ISNUMBER(FIND(" ",B18,FIND(" ",B18)+1)),MID(B18,FIND(" ",B18,FIND(" ",B18)+1)+1,1),"")</f>
        <v>L</v>
      </c>
      <c r="E18" s="22"/>
      <c r="F18" s="22" t="str" cm="1">
        <f t="array" ref="F18">_xlfn.IFS(C18="Verona","vr",C18="Vicenza","vi",C18="Roma","rm")</f>
        <v>vr</v>
      </c>
      <c r="G18" s="11" t="str">
        <f>LOWER(_xlfn.CONCAT(LEFT(D18,1),LEFT(E18,1),".",SUBSTITUTE(A18," ",""),"@",F18,".",$F$2))</f>
        <v>l.derossi@vr.azienda.it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Tabella Base 1</vt:lpstr>
      <vt:lpstr>Tabella Base 1 - Alternativa</vt:lpstr>
      <vt:lpstr>Posta Elettronica 1</vt:lpstr>
      <vt:lpstr>Posta Elettronica 1 - Alternati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2022-10-17T15:15:58Z</dcterms:modified>
</cp:coreProperties>
</file>