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LIQID 65 - AGOSTO 24 COMPLEMENTARIA DEF\"/>
    </mc:Choice>
  </mc:AlternateContent>
  <bookViews>
    <workbookView xWindow="0" yWindow="0" windowWidth="23040" windowHeight="9195"/>
  </bookViews>
  <sheets>
    <sheet name="Hoja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B5" i="2" l="1"/>
  <c r="C5" i="2"/>
  <c r="D5" i="2"/>
  <c r="E5" i="2"/>
  <c r="F5" i="2"/>
  <c r="G5" i="2"/>
  <c r="H5" i="2"/>
  <c r="I5" i="2"/>
  <c r="J5" i="2"/>
  <c r="K5" i="2"/>
  <c r="B24" i="2" l="1"/>
  <c r="B25" i="2" s="1"/>
  <c r="L13" i="2"/>
  <c r="L12" i="2"/>
  <c r="L11" i="2"/>
  <c r="L10" i="2"/>
  <c r="I13" i="2"/>
  <c r="I12" i="2"/>
  <c r="F27" i="2" s="1"/>
  <c r="I11" i="2"/>
  <c r="I10" i="2"/>
  <c r="F19" i="2"/>
  <c r="F18" i="2"/>
  <c r="F17" i="2"/>
  <c r="F16" i="2"/>
  <c r="F15" i="2"/>
  <c r="F14" i="2"/>
  <c r="F13" i="2"/>
  <c r="F12" i="2"/>
  <c r="F11" i="2"/>
  <c r="B11" i="2" l="1"/>
  <c r="C14" i="2" s="1"/>
  <c r="F28" i="2"/>
  <c r="F26" i="2"/>
  <c r="F25" i="2"/>
  <c r="F24" i="2"/>
  <c r="F23" i="2"/>
  <c r="B12" i="2" l="1"/>
  <c r="C16" i="2"/>
  <c r="F29" i="2"/>
  <c r="J16" i="2"/>
  <c r="F20" i="2" l="1"/>
  <c r="H28" i="2" l="1"/>
</calcChain>
</file>

<file path=xl/sharedStrings.xml><?xml version="1.0" encoding="utf-8"?>
<sst xmlns="http://schemas.openxmlformats.org/spreadsheetml/2006/main" count="46" uniqueCount="26">
  <si>
    <t>ANSES</t>
  </si>
  <si>
    <t>LIQUIDO</t>
  </si>
  <si>
    <t>IOSEP</t>
  </si>
  <si>
    <t>OSPLAD</t>
  </si>
  <si>
    <t>PP</t>
  </si>
  <si>
    <t>PC</t>
  </si>
  <si>
    <t>AP, PATRONAL</t>
  </si>
  <si>
    <t>AP, EMPLEADO</t>
  </si>
  <si>
    <t>PP + PC</t>
  </si>
  <si>
    <t>HAB C Y SIN</t>
  </si>
  <si>
    <t>TOTALES ORDEN DE PAGO</t>
  </si>
  <si>
    <t>TOTAL PP Y PC</t>
  </si>
  <si>
    <t>TOTAL HABERES</t>
  </si>
  <si>
    <t>CALCULO</t>
  </si>
  <si>
    <t>ARCHIVO BANCO</t>
  </si>
  <si>
    <t>TOTAL</t>
  </si>
  <si>
    <t>liquido</t>
  </si>
  <si>
    <t>aporteAnsesEmpleado</t>
  </si>
  <si>
    <t>aporteAnsesPatronal</t>
  </si>
  <si>
    <t>aporteIosepEmpleado</t>
  </si>
  <si>
    <t>aporteIosepPatronal</t>
  </si>
  <si>
    <t>aporteOspladEmpleado</t>
  </si>
  <si>
    <t>aporteOspladPatronal</t>
  </si>
  <si>
    <t>DIFERENCIA</t>
  </si>
  <si>
    <t>SUMA NO REM DESCONTADO DE TABLA DIFERENCIAS</t>
  </si>
  <si>
    <t>DIFERENCIA RESTA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</si>
</sst>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\ #,##0.00;[Red]\-&quot;$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4" fontId="3" fillId="3" borderId="0" xfId="0" applyNumberFormat="1" applyFont="1" applyFill="1"/>
    <xf numFmtId="4" fontId="3" fillId="2" borderId="0" xfId="0" applyNumberFormat="1" applyFont="1" applyFill="1"/>
    <xf numFmtId="4" fontId="4" fillId="2" borderId="0" xfId="0" applyNumberFormat="1" applyFont="1" applyFill="1"/>
    <xf numFmtId="0" fontId="1" fillId="2" borderId="0" xfId="0" applyFont="1" applyFill="1" applyAlignment="1"/>
    <xf numFmtId="0" fontId="5" fillId="6" borderId="0" xfId="0" applyFont="1" applyFill="1"/>
    <xf numFmtId="0" fontId="0" fillId="0" borderId="1" xfId="0" applyBorder="1"/>
    <xf numFmtId="0" fontId="1" fillId="0" borderId="1" xfId="0" applyFont="1" applyBorder="1"/>
    <xf numFmtId="0" fontId="0" fillId="6" borderId="1" xfId="0" applyFill="1" applyBorder="1"/>
    <xf numFmtId="0" fontId="0" fillId="4" borderId="1" xfId="0" applyFill="1" applyBorder="1"/>
    <xf numFmtId="0" fontId="0" fillId="5" borderId="1" xfId="0" applyFill="1" applyBorder="1"/>
    <xf numFmtId="4" fontId="2" fillId="0" borderId="1" xfId="0" applyNumberFormat="1" applyFont="1" applyBorder="1"/>
    <xf numFmtId="8" fontId="0" fillId="0" borderId="1" xfId="0" applyNumberFormat="1" applyBorder="1"/>
    <xf numFmtId="0" fontId="5" fillId="0" borderId="0" xfId="0" applyFont="1" applyAlignment="1"/>
    <xf numFmtId="8" fontId="0" fillId="7" borderId="1" xfId="0" applyNumberFormat="1" applyFill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zoomScale="115" zoomScaleNormal="115" workbookViewId="0">
      <selection activeCell="G19" sqref="G19"/>
    </sheetView>
  </sheetViews>
  <sheetFormatPr baseColWidth="10" defaultRowHeight="15" x14ac:dyDescent="0.25"/>
  <cols>
    <col min="2" max="2" width="19" customWidth="1"/>
    <col min="3" max="3" width="21.28515625" bestFit="1" customWidth="1"/>
    <col min="4" max="4" width="19.7109375" bestFit="1" customWidth="1"/>
    <col min="5" max="5" width="13.42578125" bestFit="1" customWidth="1"/>
    <col min="6" max="6" width="19.7109375" bestFit="1" customWidth="1"/>
    <col min="7" max="7" width="19.28515625" bestFit="1" customWidth="1"/>
    <col min="8" max="8" width="14.85546875" bestFit="1" customWidth="1"/>
    <col min="9" max="9" width="22.140625" bestFit="1" customWidth="1"/>
    <col min="10" max="10" width="20.5703125" bestFit="1" customWidth="1"/>
    <col min="12" max="12" width="16.5703125" bestFit="1" customWidth="1"/>
  </cols>
  <sheetData>
    <row r="1" spans="1:12" x14ac:dyDescent="0.25">
      <c r="A1" s="9"/>
      <c r="B1" s="10" t="s">
        <v>16</v>
      </c>
      <c r="C1" s="10" t="s">
        <v>17</v>
      </c>
      <c r="D1" s="10" t="s">
        <v>18</v>
      </c>
      <c r="E1" s="10" t="s">
        <v>0</v>
      </c>
      <c r="F1" s="10" t="s">
        <v>19</v>
      </c>
      <c r="G1" s="10" t="s">
        <v>20</v>
      </c>
      <c r="H1" s="10" t="s">
        <v>2</v>
      </c>
      <c r="I1" s="10" t="s">
        <v>21</v>
      </c>
      <c r="J1" s="10" t="s">
        <v>22</v>
      </c>
      <c r="K1" s="10" t="s">
        <v>3</v>
      </c>
    </row>
    <row r="2" spans="1:12" x14ac:dyDescent="0.25">
      <c r="A2" s="11" t="s">
        <v>15</v>
      </c>
      <c r="B2" s="9">
        <v>274912.65000000002</v>
      </c>
      <c r="C2" s="9">
        <v>40196.519999999997</v>
      </c>
      <c r="D2" s="9">
        <v>31446.05</v>
      </c>
      <c r="E2" s="9">
        <v>71642.570000000007</v>
      </c>
      <c r="F2" s="9">
        <v>18552.240000000002</v>
      </c>
      <c r="G2" s="9">
        <v>18552.240000000002</v>
      </c>
      <c r="H2" s="9">
        <v>37104.480000000003</v>
      </c>
      <c r="I2" s="9">
        <v>0</v>
      </c>
      <c r="J2" s="9">
        <v>0</v>
      </c>
      <c r="K2" s="9">
        <v>0</v>
      </c>
    </row>
    <row r="3" spans="1:12" x14ac:dyDescent="0.25">
      <c r="A3" s="12" t="s">
        <v>4</v>
      </c>
      <c r="B3" s="9">
        <v>274912.65000000002</v>
      </c>
      <c r="C3" s="9">
        <v>40196.519999999997</v>
      </c>
      <c r="D3" s="9">
        <v>31446.05</v>
      </c>
      <c r="E3" s="9">
        <v>71642.570000000007</v>
      </c>
      <c r="F3" s="9">
        <v>18552.240000000002</v>
      </c>
      <c r="G3" s="9">
        <v>18552.240000000002</v>
      </c>
      <c r="H3" s="9">
        <v>37104.480000000003</v>
      </c>
      <c r="I3" s="9">
        <v>0</v>
      </c>
      <c r="J3" s="9">
        <v>0</v>
      </c>
      <c r="K3" s="9">
        <v>0</v>
      </c>
    </row>
    <row r="4" spans="1:12" x14ac:dyDescent="0.25">
      <c r="A4" s="13" t="s">
        <v>5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</row>
    <row r="5" spans="1:12" x14ac:dyDescent="0.25">
      <c r="B5" s="16" t="str">
        <f>IF(B3+B4=B2,"CORRECTO","INCORRECTO")</f>
        <v>CORRECTO</v>
      </c>
      <c r="C5" s="16" t="str">
        <f t="shared" ref="C5:K5" si="0">IF(C3+C4=C2,"CORRECTO","INCORRECTO")</f>
        <v>CORRECTO</v>
      </c>
      <c r="D5" s="16" t="str">
        <f t="shared" si="0"/>
        <v>CORRECTO</v>
      </c>
      <c r="E5" s="16" t="str">
        <f t="shared" si="0"/>
        <v>CORRECTO</v>
      </c>
      <c r="F5" s="16" t="str">
        <f t="shared" si="0"/>
        <v>CORRECTO</v>
      </c>
      <c r="G5" s="16" t="str">
        <f t="shared" si="0"/>
        <v>CORRECTO</v>
      </c>
      <c r="H5" s="16" t="str">
        <f t="shared" si="0"/>
        <v>CORRECTO</v>
      </c>
      <c r="I5" s="16" t="str">
        <f t="shared" si="0"/>
        <v>CORRECTO</v>
      </c>
      <c r="J5" s="16" t="str">
        <f t="shared" si="0"/>
        <v>CORRECTO</v>
      </c>
      <c r="K5" s="16" t="str">
        <f t="shared" si="0"/>
        <v>CORRECTO</v>
      </c>
    </row>
    <row r="7" spans="1:12" x14ac:dyDescent="0.25">
      <c r="F7" s="1"/>
    </row>
    <row r="9" spans="1:12" x14ac:dyDescent="0.25">
      <c r="B9" s="19" t="s">
        <v>12</v>
      </c>
      <c r="C9" s="19"/>
      <c r="E9" s="19" t="s">
        <v>11</v>
      </c>
      <c r="F9" s="19"/>
      <c r="H9" s="19" t="s">
        <v>4</v>
      </c>
      <c r="I9" s="19"/>
      <c r="K9" s="19" t="s">
        <v>5</v>
      </c>
      <c r="L9" s="19"/>
    </row>
    <row r="10" spans="1:12" x14ac:dyDescent="0.25">
      <c r="B10" s="7" t="s">
        <v>13</v>
      </c>
      <c r="C10" s="7" t="s">
        <v>14</v>
      </c>
      <c r="E10" s="9" t="s">
        <v>1</v>
      </c>
      <c r="F10" s="17">
        <f>B2</f>
        <v>274912.65000000002</v>
      </c>
      <c r="H10" s="9" t="s">
        <v>1</v>
      </c>
      <c r="I10" s="15">
        <f>B3</f>
        <v>274912.65000000002</v>
      </c>
      <c r="K10" s="9" t="s">
        <v>1</v>
      </c>
      <c r="L10" s="15">
        <f>B4</f>
        <v>0</v>
      </c>
    </row>
    <row r="11" spans="1:12" ht="15.75" x14ac:dyDescent="0.25">
      <c r="B11" s="1">
        <f>F10+F13+F16+F19</f>
        <v>333661.41000000003</v>
      </c>
      <c r="C11" s="4">
        <v>333661.40999999997</v>
      </c>
      <c r="E11" s="9" t="s">
        <v>0</v>
      </c>
      <c r="F11" s="18">
        <f>E2</f>
        <v>71642.570000000007</v>
      </c>
      <c r="H11" s="9" t="s">
        <v>0</v>
      </c>
      <c r="I11" s="14">
        <f>E3</f>
        <v>71642.570000000007</v>
      </c>
      <c r="K11" s="9" t="s">
        <v>0</v>
      </c>
      <c r="L11" s="14">
        <f>E4</f>
        <v>0</v>
      </c>
    </row>
    <row r="12" spans="1:12" x14ac:dyDescent="0.25">
      <c r="B12" s="20" t="str">
        <f>IF(B11=C11,"CORRECTO","INCORRECTO")</f>
        <v>CORRECTO</v>
      </c>
      <c r="C12" s="20"/>
      <c r="E12" s="9" t="s">
        <v>6</v>
      </c>
      <c r="F12" s="18">
        <f>D2</f>
        <v>31446.05</v>
      </c>
      <c r="H12" s="9" t="s">
        <v>2</v>
      </c>
      <c r="I12" s="14">
        <f>H3</f>
        <v>37104.480000000003</v>
      </c>
      <c r="K12" s="9" t="s">
        <v>2</v>
      </c>
      <c r="L12" s="14">
        <f>H4</f>
        <v>0</v>
      </c>
    </row>
    <row r="13" spans="1:12" x14ac:dyDescent="0.25">
      <c r="E13" s="9" t="s">
        <v>7</v>
      </c>
      <c r="F13" s="18">
        <f>C2</f>
        <v>40196.519999999997</v>
      </c>
      <c r="H13" s="9" t="s">
        <v>3</v>
      </c>
      <c r="I13" s="14">
        <f>K3</f>
        <v>0</v>
      </c>
      <c r="K13" s="9" t="s">
        <v>3</v>
      </c>
      <c r="L13" s="14">
        <f>K4</f>
        <v>0</v>
      </c>
    </row>
    <row r="14" spans="1:12" x14ac:dyDescent="0.25">
      <c r="B14" s="8" t="s">
        <v>23</v>
      </c>
      <c r="C14" s="1">
        <f>C11-B11</f>
        <v>0</v>
      </c>
      <c r="E14" s="9" t="s">
        <v>2</v>
      </c>
      <c r="F14" s="18">
        <f>H2</f>
        <v>37104.480000000003</v>
      </c>
      <c r="I14" s="2"/>
      <c r="L14" s="2"/>
    </row>
    <row r="15" spans="1:12" x14ac:dyDescent="0.25">
      <c r="B15" t="s">
        <v>24</v>
      </c>
      <c r="C15" s="1">
        <v>0</v>
      </c>
      <c r="E15" s="9" t="s">
        <v>6</v>
      </c>
      <c r="F15" s="18">
        <f>G2</f>
        <v>18552.240000000002</v>
      </c>
      <c r="J15" s="3" t="s">
        <v>8</v>
      </c>
      <c r="L15" s="2"/>
    </row>
    <row r="16" spans="1:12" ht="15.75" x14ac:dyDescent="0.25">
      <c r="B16" t="s">
        <v>25</v>
      </c>
      <c r="C16" s="1">
        <f>C14-C15</f>
        <v>0</v>
      </c>
      <c r="E16" s="9" t="s">
        <v>7</v>
      </c>
      <c r="F16" s="18">
        <f>F2</f>
        <v>18552.240000000002</v>
      </c>
      <c r="I16" s="2"/>
      <c r="J16" s="6">
        <f>I10+I11+I12+I13+L10+L11+L12+L13</f>
        <v>383659.7</v>
      </c>
      <c r="L16" s="2"/>
    </row>
    <row r="17" spans="2:12" x14ac:dyDescent="0.25">
      <c r="E17" s="9" t="s">
        <v>3</v>
      </c>
      <c r="F17" s="18">
        <f>K2</f>
        <v>0</v>
      </c>
      <c r="I17" s="2"/>
      <c r="L17" s="2"/>
    </row>
    <row r="18" spans="2:12" x14ac:dyDescent="0.25">
      <c r="E18" s="9" t="s">
        <v>6</v>
      </c>
      <c r="F18" s="18">
        <f>J2</f>
        <v>0</v>
      </c>
      <c r="I18" s="2"/>
      <c r="L18" s="2"/>
    </row>
    <row r="19" spans="2:12" x14ac:dyDescent="0.25">
      <c r="E19" s="9" t="s">
        <v>7</v>
      </c>
      <c r="F19" s="18">
        <f>I2</f>
        <v>0</v>
      </c>
      <c r="I19" s="2"/>
      <c r="L19" s="2"/>
    </row>
    <row r="20" spans="2:12" ht="15.75" x14ac:dyDescent="0.25">
      <c r="F20" s="6">
        <f>F10+F11+F14+F17</f>
        <v>383659.7</v>
      </c>
      <c r="I20" s="1"/>
    </row>
    <row r="21" spans="2:12" x14ac:dyDescent="0.25">
      <c r="I21" s="1"/>
    </row>
    <row r="22" spans="2:12" x14ac:dyDescent="0.25">
      <c r="B22" s="19" t="s">
        <v>1</v>
      </c>
      <c r="C22" s="19"/>
      <c r="E22" s="19" t="s">
        <v>10</v>
      </c>
      <c r="F22" s="19"/>
      <c r="I22" s="1"/>
    </row>
    <row r="23" spans="2:12" x14ac:dyDescent="0.25">
      <c r="B23" s="7" t="s">
        <v>13</v>
      </c>
      <c r="C23" s="7" t="s">
        <v>14</v>
      </c>
      <c r="F23" s="2">
        <f>I10</f>
        <v>274912.65000000002</v>
      </c>
      <c r="I23" s="1"/>
    </row>
    <row r="24" spans="2:12" ht="15.75" x14ac:dyDescent="0.25">
      <c r="B24" s="1">
        <f>F10</f>
        <v>274912.65000000002</v>
      </c>
      <c r="C24" s="4">
        <v>274912.65000000002</v>
      </c>
      <c r="F24" s="1">
        <f>L10</f>
        <v>0</v>
      </c>
      <c r="I24" s="1"/>
    </row>
    <row r="25" spans="2:12" x14ac:dyDescent="0.25">
      <c r="B25" s="20" t="str">
        <f>IF(B24=C24,"CORRECTO","INCORRECTO")</f>
        <v>CORRECTO</v>
      </c>
      <c r="C25" s="20"/>
      <c r="F25" s="1">
        <f>I11</f>
        <v>71642.570000000007</v>
      </c>
      <c r="I25" s="1"/>
    </row>
    <row r="26" spans="2:12" x14ac:dyDescent="0.25">
      <c r="F26" s="1">
        <f>L11</f>
        <v>0</v>
      </c>
      <c r="I26" s="1"/>
    </row>
    <row r="27" spans="2:12" x14ac:dyDescent="0.25">
      <c r="F27" s="1">
        <f>I12+I13</f>
        <v>37104.480000000003</v>
      </c>
      <c r="H27" t="s">
        <v>9</v>
      </c>
      <c r="I27" s="1"/>
    </row>
    <row r="28" spans="2:12" x14ac:dyDescent="0.25">
      <c r="F28" s="1">
        <f>L12+L13</f>
        <v>0</v>
      </c>
      <c r="H28" s="1">
        <f>SUM(F23:F26)</f>
        <v>346555.22000000003</v>
      </c>
      <c r="I28" s="1"/>
    </row>
    <row r="29" spans="2:12" ht="15.75" x14ac:dyDescent="0.25">
      <c r="F29" s="5">
        <f>SUM(F23:F28)</f>
        <v>383659.7</v>
      </c>
      <c r="I29" s="1"/>
    </row>
  </sheetData>
  <mergeCells count="8">
    <mergeCell ref="B22:C22"/>
    <mergeCell ref="B25:C25"/>
    <mergeCell ref="E22:F22"/>
    <mergeCell ref="K9:L9"/>
    <mergeCell ref="B9:C9"/>
    <mergeCell ref="B12:C12"/>
    <mergeCell ref="E9:F9"/>
    <mergeCell ref="H9:I9"/>
  </mergeCells>
  <conditionalFormatting sqref="B5:K5">
    <cfRule type="containsText" dxfId="5" priority="5" operator="containsText" text="INCORRECTO">
      <formula>NOT(ISERROR(SEARCH("INCORRECTO",B5)))</formula>
    </cfRule>
    <cfRule type="containsText" dxfId="4" priority="6" operator="containsText" text="CORRECTO">
      <formula>NOT(ISERROR(SEARCH("CORRECTO",B5)))</formula>
    </cfRule>
  </conditionalFormatting>
  <conditionalFormatting sqref="B12:C12">
    <cfRule type="containsText" dxfId="3" priority="3" operator="containsText" text="INCORRECTO">
      <formula>NOT(ISERROR(SEARCH("INCORRECTO",B12)))</formula>
    </cfRule>
    <cfRule type="containsText" dxfId="2" priority="4" operator="containsText" text="CORRECTO">
      <formula>NOT(ISERROR(SEARCH("CORRECTO",B12)))</formula>
    </cfRule>
  </conditionalFormatting>
  <conditionalFormatting sqref="B25:C25">
    <cfRule type="containsText" dxfId="1" priority="1" operator="containsText" text="INCORRECTO">
      <formula>NOT(ISERROR(SEARCH("INCORRECTO",B25)))</formula>
    </cfRule>
    <cfRule type="containsText" dxfId="0" priority="2" operator="containsText" text="CORRECTO">
      <formula>NOT(ISERROR(SEARCH("CORRECTO",B25)))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2022-12-16T00:11:28Z</dcterms:created>
  <dcterms:modified xsi:type="dcterms:W3CDTF">2024-09-12T23:07:08Z</dcterms:modified>
</cp:coreProperties>
</file>