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27 - 1ER SAC 2023\"/>
    </mc:Choice>
  </mc:AlternateContent>
  <bookViews>
    <workbookView xWindow="0" yWindow="0" windowWidth="23040" windowHeight="9192" firstSheet="1" activeTab="1"/>
  </bookViews>
  <sheets>
    <sheet name="Hoja1" sheetId="1" r:id="rId1"/>
    <sheet name="Abr23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5" i="2" s="1"/>
  <c r="F33" i="2" l="1"/>
  <c r="F32" i="2"/>
  <c r="F31" i="2"/>
  <c r="F30" i="2"/>
  <c r="F29" i="2"/>
  <c r="F28" i="2"/>
  <c r="F34" i="2" l="1"/>
  <c r="J22" i="2"/>
  <c r="B12" i="2" l="1"/>
  <c r="F22" i="2" l="1"/>
  <c r="H29" i="2" l="1"/>
  <c r="C10" i="1"/>
  <c r="F34" i="1" l="1"/>
  <c r="F33" i="1" l="1"/>
  <c r="F32" i="1"/>
  <c r="F31" i="1"/>
  <c r="F30" i="1"/>
  <c r="F29" i="1"/>
  <c r="F28" i="1"/>
  <c r="B10" i="1" l="1"/>
  <c r="H29" i="1" l="1"/>
  <c r="J22" i="1" l="1"/>
  <c r="F22" i="1"/>
</calcChain>
</file>

<file path=xl/sharedStrings.xml><?xml version="1.0" encoding="utf-8"?>
<sst xmlns="http://schemas.openxmlformats.org/spreadsheetml/2006/main" count="52" uniqueCount="16">
  <si>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</si>
  <si>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</si>
  <si>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</si>
  <si>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</si>
  <si>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</si>
  <si>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</si>
  <si>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</si>
  <si>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</si>
  <si>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</si>
  <si>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</si>
  <si>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</si>
  <si>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HABERES = TOT. HABER (ARCHIVO BANCO)</t>
  </si>
  <si>
    <t>TOTAL PP Y PC</t>
  </si>
  <si>
    <t>TOTAL HABERES</t>
  </si>
  <si>
    <t>CALCULO</t>
  </si>
  <si>
    <t>ARCHIVO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</si>
</sst>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8" fontId="0" fillId="0" borderId="0" xfId="0" applyNumberFormat="1"/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opLeftCell="A7" zoomScaleNormal="100" workbookViewId="0">
      <selection activeCell="E19" sqref="E19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9" width="13.5546875" bestFit="1" customWidth="1"/>
    <col min="10" max="10" width="14.88671875" bestFit="1" customWidth="1"/>
    <col min="12" max="12" width="12.5546875" bestFit="1" customWidth="1"/>
  </cols>
  <sheetData>
    <row r="7" spans="2:12" x14ac:dyDescent="0.3">
      <c r="F7" s="1"/>
    </row>
    <row r="9" spans="2:12" x14ac:dyDescent="0.3">
      <c r="B9" s="9" t="s">
        <v>11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ht="15.6" x14ac:dyDescent="0.3">
      <c r="B10" s="1">
        <f>F10+F13+F16+F19</f>
        <v>315600490.61000001</v>
      </c>
      <c r="C10" s="4">
        <f>SUM(A10:B10)</f>
        <v>315600490.61000001</v>
      </c>
      <c r="E10" t="s">
        <v>1</v>
      </c>
      <c r="F10" s="2">
        <v>268341955.59</v>
      </c>
      <c r="H10" t="s">
        <v>1</v>
      </c>
      <c r="I10" s="2">
        <v>205283956.59999999</v>
      </c>
      <c r="K10" t="s">
        <v>1</v>
      </c>
      <c r="L10" s="2">
        <v>63057998.990000002</v>
      </c>
    </row>
    <row r="11" spans="2:12" x14ac:dyDescent="0.3">
      <c r="E11" t="s">
        <v>0</v>
      </c>
      <c r="F11" s="2">
        <v>59677105.509999998</v>
      </c>
      <c r="H11" t="s">
        <v>0</v>
      </c>
      <c r="I11" s="2">
        <v>45778844.039999999</v>
      </c>
      <c r="K11" t="s">
        <v>0</v>
      </c>
      <c r="L11" s="2">
        <v>13898261.470000001</v>
      </c>
    </row>
    <row r="12" spans="2:12" x14ac:dyDescent="0.3">
      <c r="E12" t="s">
        <v>6</v>
      </c>
      <c r="F12" s="2">
        <v>26140475.859999999</v>
      </c>
      <c r="H12" t="s">
        <v>2</v>
      </c>
      <c r="I12" s="2">
        <v>22431310.27</v>
      </c>
      <c r="K12" t="s">
        <v>2</v>
      </c>
      <c r="L12" s="2">
        <v>6709425.3600000003</v>
      </c>
    </row>
    <row r="13" spans="2:12" x14ac:dyDescent="0.3">
      <c r="E13" t="s">
        <v>7</v>
      </c>
      <c r="F13" s="2">
        <v>33536629.649999999</v>
      </c>
      <c r="H13" t="s">
        <v>3</v>
      </c>
      <c r="I13" s="2">
        <v>5460.7</v>
      </c>
      <c r="K13" t="s">
        <v>3</v>
      </c>
      <c r="L13" s="2">
        <v>0</v>
      </c>
    </row>
    <row r="14" spans="2:12" x14ac:dyDescent="0.3">
      <c r="E14" t="s">
        <v>2</v>
      </c>
      <c r="F14" s="2">
        <v>29140735.629999999</v>
      </c>
      <c r="I14" s="2"/>
      <c r="L14" s="2"/>
    </row>
    <row r="15" spans="2:12" x14ac:dyDescent="0.3">
      <c r="E15" t="s">
        <v>6</v>
      </c>
      <c r="F15" s="2">
        <v>15422106.68</v>
      </c>
      <c r="L15" s="2"/>
    </row>
    <row r="16" spans="2:12" x14ac:dyDescent="0.3">
      <c r="E16" t="s">
        <v>7</v>
      </c>
      <c r="F16" s="2">
        <v>13718628.949999999</v>
      </c>
      <c r="I16" s="2"/>
      <c r="L16" s="2"/>
    </row>
    <row r="17" spans="5:12" x14ac:dyDescent="0.3">
      <c r="E17" t="s">
        <v>3</v>
      </c>
      <c r="F17" s="2">
        <v>5460.7</v>
      </c>
      <c r="I17" s="2"/>
      <c r="L17" s="2"/>
    </row>
    <row r="18" spans="5:12" x14ac:dyDescent="0.3">
      <c r="E18" t="s">
        <v>6</v>
      </c>
      <c r="F18" s="2">
        <v>2184.2800000000002</v>
      </c>
      <c r="I18" s="2"/>
      <c r="L18" s="2"/>
    </row>
    <row r="19" spans="5:12" x14ac:dyDescent="0.3">
      <c r="E19" t="s">
        <v>7</v>
      </c>
      <c r="F19" s="2">
        <v>3276.42</v>
      </c>
      <c r="I19" s="2"/>
      <c r="L19" s="2"/>
    </row>
    <row r="20" spans="5:12" x14ac:dyDescent="0.3">
      <c r="F20" s="2"/>
      <c r="I20" s="1"/>
    </row>
    <row r="21" spans="5:12" x14ac:dyDescent="0.3">
      <c r="F21" s="2"/>
      <c r="I21" s="1"/>
      <c r="J21" s="3" t="s">
        <v>8</v>
      </c>
    </row>
    <row r="22" spans="5:12" ht="15.6" x14ac:dyDescent="0.3">
      <c r="F22" s="6">
        <f>F10+F11+F14+F17</f>
        <v>357165257.43000001</v>
      </c>
      <c r="I22" s="1"/>
      <c r="J22" s="6">
        <f>I10+I11+I12+I13+L10+L11+L12+L13</f>
        <v>357165257.43000001</v>
      </c>
    </row>
    <row r="23" spans="5:12" x14ac:dyDescent="0.3">
      <c r="F23" s="2"/>
      <c r="I23" s="1"/>
    </row>
    <row r="24" spans="5:12" x14ac:dyDescent="0.3">
      <c r="F24" s="2"/>
      <c r="I24" s="1"/>
    </row>
    <row r="25" spans="5:12" x14ac:dyDescent="0.3">
      <c r="F25" s="2"/>
      <c r="I25" s="1"/>
    </row>
    <row r="26" spans="5:12" x14ac:dyDescent="0.3">
      <c r="F26" s="2"/>
      <c r="I26" s="1"/>
    </row>
    <row r="27" spans="5:12" x14ac:dyDescent="0.3">
      <c r="E27" s="9" t="s">
        <v>10</v>
      </c>
      <c r="F27" s="9"/>
      <c r="I27" s="1"/>
    </row>
    <row r="28" spans="5:12" x14ac:dyDescent="0.3">
      <c r="F28" s="2">
        <f>I10</f>
        <v>205283956.59999999</v>
      </c>
      <c r="H28" t="s">
        <v>9</v>
      </c>
      <c r="I28" s="1"/>
    </row>
    <row r="29" spans="5:12" x14ac:dyDescent="0.3">
      <c r="F29" s="1">
        <f>L10</f>
        <v>63057998.990000002</v>
      </c>
      <c r="H29" s="1">
        <f>SUM(F28:F31)</f>
        <v>328019061.10000002</v>
      </c>
    </row>
    <row r="30" spans="5:12" x14ac:dyDescent="0.3">
      <c r="F30" s="1">
        <f>I11</f>
        <v>45778844.039999999</v>
      </c>
    </row>
    <row r="31" spans="5:12" x14ac:dyDescent="0.3">
      <c r="F31" s="1">
        <f>L11</f>
        <v>13898261.470000001</v>
      </c>
    </row>
    <row r="32" spans="5:12" x14ac:dyDescent="0.3">
      <c r="F32" s="1">
        <f>I12+I13</f>
        <v>22436770.969999999</v>
      </c>
    </row>
    <row r="33" spans="6:6" x14ac:dyDescent="0.3">
      <c r="F33" s="1">
        <f>L12+L13</f>
        <v>6709425.3600000003</v>
      </c>
    </row>
    <row r="34" spans="6:6" ht="15.6" x14ac:dyDescent="0.3">
      <c r="F34" s="5">
        <f>SUM(F28:F33)</f>
        <v>357165257.43000007</v>
      </c>
    </row>
  </sheetData>
  <mergeCells count="5">
    <mergeCell ref="E9:F9"/>
    <mergeCell ref="H9:I9"/>
    <mergeCell ref="K9:L9"/>
    <mergeCell ref="E27:F27"/>
    <mergeCell ref="B9:C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L34"/>
  <sheetViews>
    <sheetView tabSelected="1" topLeftCell="A7" zoomScaleNormal="100" workbookViewId="0">
      <selection activeCell="F16" sqref="F16"/>
    </sheetView>
  </sheetViews>
  <sheetFormatPr baseColWidth="10" defaultRowHeight="14.4" x14ac:dyDescent="0.3"/>
  <cols>
    <col min="2" max="2" width="14.21875" bestFit="1" customWidth="1"/>
    <col min="3" max="3" width="14.88671875" bestFit="1" customWidth="1"/>
    <col min="5" max="5" width="13" bestFit="1" customWidth="1"/>
    <col min="6" max="6" width="14.88671875" bestFit="1" customWidth="1"/>
    <col min="8" max="8" width="13.5546875" bestFit="1" customWidth="1"/>
    <col min="9" max="9" width="15" bestFit="1" customWidth="1"/>
    <col min="10" max="10" width="14.88671875" bestFit="1" customWidth="1"/>
    <col min="12" max="12" width="14" bestFit="1" customWidth="1"/>
  </cols>
  <sheetData>
    <row r="7" spans="2:12" x14ac:dyDescent="0.3">
      <c r="F7" s="1"/>
    </row>
    <row r="9" spans="2:12" x14ac:dyDescent="0.3">
      <c r="B9" s="9" t="s">
        <v>13</v>
      </c>
      <c r="C9" s="9"/>
      <c r="E9" s="9" t="s">
        <v>12</v>
      </c>
      <c r="F9" s="9"/>
      <c r="H9" s="9" t="s">
        <v>4</v>
      </c>
      <c r="I9" s="9"/>
      <c r="K9" s="9" t="s">
        <v>5</v>
      </c>
      <c r="L9" s="9"/>
    </row>
    <row r="10" spans="2:12" x14ac:dyDescent="0.3">
      <c r="B10" s="7" t="s">
        <v>14</v>
      </c>
      <c r="C10" s="7" t="s">
        <v>15</v>
      </c>
      <c r="E10" t="s">
        <v>1</v>
      </c>
      <c r="F10" s="8">
        <v>137069190.74000001</v>
      </c>
      <c r="H10" t="s">
        <v>1</v>
      </c>
      <c r="I10" s="8">
        <v>104550744.04000001</v>
      </c>
      <c r="K10" t="s">
        <v>1</v>
      </c>
      <c r="L10" s="8">
        <v>32518446.699999999</v>
      </c>
    </row>
    <row r="11" spans="2:12" ht="15.6" x14ac:dyDescent="0.3">
      <c r="B11" s="1">
        <f>F10+F13+F16+F19</f>
        <v>161228954.05000001</v>
      </c>
      <c r="C11" s="4">
        <v>161120832.09</v>
      </c>
      <c r="E11" t="s">
        <v>0</v>
      </c>
      <c r="F11" s="2">
        <v>30392979.57</v>
      </c>
      <c r="H11" t="s">
        <v>0</v>
      </c>
      <c r="I11" s="2">
        <v>23232882.890000001</v>
      </c>
      <c r="K11" t="s">
        <v>0</v>
      </c>
      <c r="L11" s="2">
        <v>7160096.6799999997</v>
      </c>
    </row>
    <row r="12" spans="2:12" x14ac:dyDescent="0.3">
      <c r="B12" s="10" t="str">
        <f>IF(B11=C11,"CORRECTO","INCORRECTO")</f>
        <v>INCORRECTO</v>
      </c>
      <c r="C12" s="10"/>
      <c r="E12" t="s">
        <v>6</v>
      </c>
      <c r="F12" s="2">
        <v>13340383.609999999</v>
      </c>
      <c r="H12" t="s">
        <v>2</v>
      </c>
      <c r="I12" s="2">
        <v>11406967.289999999</v>
      </c>
      <c r="K12" t="s">
        <v>2</v>
      </c>
      <c r="L12" s="2">
        <v>3460869.04</v>
      </c>
    </row>
    <row r="13" spans="2:12" x14ac:dyDescent="0.3">
      <c r="E13" t="s">
        <v>7</v>
      </c>
      <c r="F13" s="2">
        <v>17052595.960000001</v>
      </c>
      <c r="H13" t="s">
        <v>3</v>
      </c>
      <c r="I13" s="2">
        <v>110852.31</v>
      </c>
      <c r="K13" t="s">
        <v>3</v>
      </c>
      <c r="L13" s="2">
        <v>0</v>
      </c>
    </row>
    <row r="14" spans="2:12" x14ac:dyDescent="0.3">
      <c r="E14" t="s">
        <v>2</v>
      </c>
      <c r="F14" s="2">
        <v>14867836.33</v>
      </c>
      <c r="I14" s="2"/>
      <c r="L14" s="2"/>
    </row>
    <row r="15" spans="2:12" x14ac:dyDescent="0.3">
      <c r="B15" s="1">
        <f>C11-B11</f>
        <v>-108121.96000000834</v>
      </c>
      <c r="E15" t="s">
        <v>6</v>
      </c>
      <c r="F15" s="2">
        <v>7870429.1500000004</v>
      </c>
      <c r="L15" s="2"/>
    </row>
    <row r="16" spans="2:12" x14ac:dyDescent="0.3">
      <c r="E16" t="s">
        <v>7</v>
      </c>
      <c r="F16" s="2">
        <v>6997407.1799999997</v>
      </c>
      <c r="I16" s="2"/>
      <c r="L16" s="2"/>
    </row>
    <row r="17" spans="2:12" x14ac:dyDescent="0.3">
      <c r="E17" t="s">
        <v>3</v>
      </c>
      <c r="F17" s="2">
        <v>110852.31</v>
      </c>
      <c r="I17" s="2"/>
      <c r="L17" s="2"/>
    </row>
    <row r="18" spans="2:12" x14ac:dyDescent="0.3">
      <c r="E18" t="s">
        <v>6</v>
      </c>
      <c r="F18" s="2">
        <v>1092.1400000000001</v>
      </c>
      <c r="I18" s="2"/>
      <c r="L18" s="2"/>
    </row>
    <row r="19" spans="2:12" x14ac:dyDescent="0.3">
      <c r="B19" s="1"/>
      <c r="E19" t="s">
        <v>7</v>
      </c>
      <c r="F19" s="2">
        <v>109760.17</v>
      </c>
      <c r="I19" s="2"/>
      <c r="L19" s="2"/>
    </row>
    <row r="20" spans="2:12" x14ac:dyDescent="0.3">
      <c r="F20" s="2"/>
      <c r="I20" s="1"/>
    </row>
    <row r="21" spans="2:12" x14ac:dyDescent="0.3">
      <c r="F21" s="2"/>
      <c r="I21" s="1"/>
      <c r="J21" s="3" t="s">
        <v>8</v>
      </c>
    </row>
    <row r="22" spans="2:12" ht="15.6" x14ac:dyDescent="0.3">
      <c r="F22" s="6">
        <f>F10+F11+F14+F17</f>
        <v>182440858.95000002</v>
      </c>
      <c r="I22" s="1"/>
      <c r="J22" s="6">
        <f>I10+I11+I12+I13+L10+L11+L12+L13</f>
        <v>182440858.94999999</v>
      </c>
    </row>
    <row r="23" spans="2:12" x14ac:dyDescent="0.3">
      <c r="F23" s="2"/>
      <c r="I23" s="1"/>
    </row>
    <row r="24" spans="2:12" x14ac:dyDescent="0.3">
      <c r="F24" s="2"/>
      <c r="I24" s="1"/>
    </row>
    <row r="25" spans="2:12" x14ac:dyDescent="0.3">
      <c r="F25" s="2"/>
      <c r="I25" s="1"/>
    </row>
    <row r="26" spans="2:12" x14ac:dyDescent="0.3">
      <c r="F26" s="2"/>
      <c r="I26" s="1"/>
    </row>
    <row r="27" spans="2:12" x14ac:dyDescent="0.3">
      <c r="E27" s="9" t="s">
        <v>10</v>
      </c>
      <c r="F27" s="9"/>
      <c r="I27" s="1"/>
    </row>
    <row r="28" spans="2:12" x14ac:dyDescent="0.3">
      <c r="F28" s="2">
        <f>I10</f>
        <v>104550744.04000001</v>
      </c>
      <c r="H28" t="s">
        <v>9</v>
      </c>
      <c r="I28" s="1"/>
    </row>
    <row r="29" spans="2:12" x14ac:dyDescent="0.3">
      <c r="F29" s="1">
        <f>L10</f>
        <v>32518446.699999999</v>
      </c>
      <c r="H29" s="1">
        <f>SUM(F28:F31)</f>
        <v>167462170.31</v>
      </c>
    </row>
    <row r="30" spans="2:12" x14ac:dyDescent="0.3">
      <c r="F30" s="1">
        <f>I11</f>
        <v>23232882.890000001</v>
      </c>
    </row>
    <row r="31" spans="2:12" x14ac:dyDescent="0.3">
      <c r="F31" s="1">
        <f>L11</f>
        <v>7160096.6799999997</v>
      </c>
    </row>
    <row r="32" spans="2:12" x14ac:dyDescent="0.3">
      <c r="F32" s="1">
        <f>I12+I13</f>
        <v>11517819.6</v>
      </c>
    </row>
    <row r="33" spans="6:6" x14ac:dyDescent="0.3">
      <c r="F33" s="1">
        <f>L12+L13</f>
        <v>3460869.04</v>
      </c>
    </row>
    <row r="34" spans="6:6" ht="15.6" x14ac:dyDescent="0.3">
      <c r="F34" s="5">
        <f>SUM(F28:F33)</f>
        <v>182440858.94999999</v>
      </c>
    </row>
  </sheetData>
  <mergeCells count="6">
    <mergeCell ref="K9:L9"/>
    <mergeCell ref="E27:F27"/>
    <mergeCell ref="B9:C9"/>
    <mergeCell ref="B12:C12"/>
    <mergeCell ref="E9:F9"/>
    <mergeCell ref="H9:I9"/>
  </mergeCells>
  <conditionalFormatting sqref="B12:C12">
    <cfRule type="expression" dxfId="1" priority="1">
      <formula>$B$12="CORRECTO"</formula>
    </cfRule>
    <cfRule type="expression" dxfId="0" priority="2">
      <formula>$B$12="INCORRECTO"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Abr23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2023-06-15T01:15:36Z</dcterms:modified>
</cp:coreProperties>
</file>