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efano\Desktop\SistemaNovedades\SistemaNovedades\Extension Docente\Archivos de Salida\LIQID 34 - SEPTIEMBRE DEF\"/>
    </mc:Choice>
  </mc:AlternateContent>
  <bookViews>
    <workbookView xWindow="0" yWindow="0" windowWidth="23040" windowHeight="9192" firstSheet="1" activeTab="1"/>
  </bookViews>
  <sheets>
    <sheet name="Hoja1" sheetId="1" r:id="rId1"/>
    <sheet name="Abr23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2" l="1"/>
  <c r="F10" i="2" l="1"/>
  <c r="B18" i="2" s="1"/>
  <c r="L13" i="2" l="1"/>
  <c r="L12" i="2"/>
  <c r="L11" i="2"/>
  <c r="L10" i="2"/>
  <c r="I13" i="2"/>
  <c r="I12" i="2"/>
  <c r="I11" i="2"/>
  <c r="I10" i="2"/>
  <c r="F19" i="2"/>
  <c r="F18" i="2"/>
  <c r="F17" i="2"/>
  <c r="F16" i="2"/>
  <c r="F15" i="2"/>
  <c r="F14" i="2"/>
  <c r="F13" i="2"/>
  <c r="B11" i="2" s="1"/>
  <c r="F12" i="2"/>
  <c r="F11" i="2"/>
  <c r="B19" i="2"/>
  <c r="F33" i="2" l="1"/>
  <c r="F32" i="2"/>
  <c r="F31" i="2"/>
  <c r="F30" i="2"/>
  <c r="F29" i="2"/>
  <c r="F28" i="2"/>
  <c r="F34" i="2" l="1"/>
  <c r="J22" i="2"/>
  <c r="B12" i="2" l="1"/>
  <c r="F22" i="2" l="1"/>
  <c r="H29" i="2" l="1"/>
  <c r="C10" i="1"/>
  <c r="F34" i="1" l="1"/>
  <c r="F33" i="1" l="1"/>
  <c r="F32" i="1"/>
  <c r="F31" i="1"/>
  <c r="F30" i="1"/>
  <c r="F29" i="1"/>
  <c r="F28" i="1"/>
  <c r="B10" i="1" l="1"/>
  <c r="H29" i="1" l="1"/>
  <c r="J22" i="1" l="1"/>
  <c r="F22" i="1"/>
</calcChain>
</file>

<file path=xl/sharedStrings.xml><?xml version="1.0" encoding="utf-8"?>
<sst xmlns="http://schemas.openxmlformats.org/spreadsheetml/2006/main" count="70" uniqueCount="26">
  <si>
    <t>ANSES</t>
  </si>
  <si>
    <t>LIQUIDO</t>
  </si>
  <si>
    <t>IOSEP</t>
  </si>
  <si>
    <t>OSPLAD</t>
  </si>
  <si>
    <t>PP</t>
  </si>
  <si>
    <t>PC</t>
  </si>
  <si>
    <t>AP, PATRONAL</t>
  </si>
  <si>
    <t>AP, EMPLEADO</t>
  </si>
  <si>
    <t>PP + PC</t>
  </si>
  <si>
    <t>HAB C Y SIN</t>
  </si>
  <si>
    <t>TOTALES ORDEN DE PAGO</t>
  </si>
  <si>
    <t>TOTAL HABERES = TOT. HABER (ARCHIVO BANCO)</t>
  </si>
  <si>
    <t>TOTAL PP Y PC</t>
  </si>
  <si>
    <t>TOTAL HABERES</t>
  </si>
  <si>
    <t>CALCULO</t>
  </si>
  <si>
    <t>ARCHIVO BANCO</t>
  </si>
  <si>
    <t>TOTAL</t>
  </si>
  <si>
    <t>liquido</t>
  </si>
  <si>
    <t>aporteAnsesEmpleado</t>
  </si>
  <si>
    <t>aporteAnsesPatronal</t>
  </si>
  <si>
    <t>aporteIosepEmpleado</t>
  </si>
  <si>
    <t>aporteIosepPatronal</t>
  </si>
  <si>
    <t>aporteOspladEmpleado</t>
  </si>
  <si>
    <t>aporteOspladPatronal</t>
  </si>
  <si>
    <t>DIFERENCIA</t>
  </si>
  <si>
    <t>SUMA NO REM DESCONTADO DE TABLA DIFERENCIAS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</si>
</sst>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$&quot;\ #,##0.00;[Red]\-&quot;$&quot;\ #,##0.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4" fontId="0" fillId="0" borderId="0" xfId="0" applyNumberFormat="1"/>
    <xf numFmtId="4" fontId="2" fillId="0" borderId="0" xfId="0" applyNumberFormat="1" applyFont="1"/>
    <xf numFmtId="0" fontId="1" fillId="2" borderId="0" xfId="0" applyFont="1" applyFill="1" applyAlignment="1">
      <alignment horizontal="center" vertical="center"/>
    </xf>
    <xf numFmtId="4" fontId="3" fillId="3" borderId="0" xfId="0" applyNumberFormat="1" applyFont="1" applyFill="1"/>
    <xf numFmtId="4" fontId="3" fillId="2" borderId="0" xfId="0" applyNumberFormat="1" applyFont="1" applyFill="1"/>
    <xf numFmtId="4" fontId="4" fillId="2" borderId="0" xfId="0" applyNumberFormat="1" applyFont="1" applyFill="1"/>
    <xf numFmtId="0" fontId="1" fillId="2" borderId="0" xfId="0" applyFont="1" applyFill="1" applyAlignment="1"/>
    <xf numFmtId="0" fontId="5" fillId="6" borderId="0" xfId="0" applyFont="1" applyFill="1"/>
    <xf numFmtId="0" fontId="0" fillId="0" borderId="1" xfId="0" applyBorder="1"/>
    <xf numFmtId="0" fontId="1" fillId="0" borderId="1" xfId="0" applyFont="1" applyBorder="1"/>
    <xf numFmtId="0" fontId="0" fillId="6" borderId="1" xfId="0" applyFill="1" applyBorder="1"/>
    <xf numFmtId="0" fontId="0" fillId="4" borderId="1" xfId="0" applyFill="1" applyBorder="1"/>
    <xf numFmtId="0" fontId="0" fillId="5" borderId="1" xfId="0" applyFill="1" applyBorder="1"/>
    <xf numFmtId="8" fontId="0" fillId="7" borderId="1" xfId="0" applyNumberFormat="1" applyFill="1" applyBorder="1"/>
    <xf numFmtId="4" fontId="2" fillId="0" borderId="1" xfId="0" applyNumberFormat="1" applyFont="1" applyBorder="1"/>
    <xf numFmtId="0" fontId="0" fillId="0" borderId="2" xfId="0" applyBorder="1"/>
    <xf numFmtId="8" fontId="0" fillId="0" borderId="3" xfId="0" applyNumberFormat="1" applyBorder="1"/>
    <xf numFmtId="0" fontId="0" fillId="0" borderId="4" xfId="0" applyBorder="1"/>
    <xf numFmtId="4" fontId="2" fillId="0" borderId="5" xfId="0" applyNumberFormat="1" applyFont="1" applyBorder="1"/>
    <xf numFmtId="0" fontId="0" fillId="0" borderId="6" xfId="0" applyBorder="1"/>
    <xf numFmtId="4" fontId="2" fillId="0" borderId="7" xfId="0" applyNumberFormat="1" applyFont="1" applyBorder="1"/>
    <xf numFmtId="8" fontId="0" fillId="0" borderId="1" xfId="0" applyNumberFormat="1" applyBorder="1"/>
    <xf numFmtId="0" fontId="1" fillId="2" borderId="0" xfId="0" applyFont="1" applyFill="1" applyAlignment="1">
      <alignment horizontal="center"/>
    </xf>
    <xf numFmtId="0" fontId="5" fillId="0" borderId="0" xfId="0" applyFont="1" applyAlignment="1">
      <alignment horizontal="center"/>
    </xf>
  </cellXfs>
  <cellStyles count="1">
    <cellStyle name="Normal" xfId="0" builtinId="0"/>
  </cellStyles>
  <dxfs count="4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L34"/>
  <sheetViews>
    <sheetView topLeftCell="A7" zoomScaleNormal="100" workbookViewId="0">
      <selection activeCell="E19" sqref="E19"/>
    </sheetView>
  </sheetViews>
  <sheetFormatPr baseColWidth="10" defaultRowHeight="14.4" x14ac:dyDescent="0.3"/>
  <cols>
    <col min="2" max="2" width="14.21875" bestFit="1" customWidth="1"/>
    <col min="3" max="3" width="14.88671875" bestFit="1" customWidth="1"/>
    <col min="5" max="5" width="13" bestFit="1" customWidth="1"/>
    <col min="6" max="6" width="14.88671875" bestFit="1" customWidth="1"/>
    <col min="8" max="9" width="13.5546875" bestFit="1" customWidth="1"/>
    <col min="10" max="10" width="14.88671875" bestFit="1" customWidth="1"/>
    <col min="12" max="12" width="12.5546875" bestFit="1" customWidth="1"/>
  </cols>
  <sheetData>
    <row r="7" spans="2:12" x14ac:dyDescent="0.3">
      <c r="F7" s="1"/>
    </row>
    <row r="9" spans="2:12" x14ac:dyDescent="0.3">
      <c r="B9" s="23" t="s">
        <v>11</v>
      </c>
      <c r="C9" s="23"/>
      <c r="E9" s="23" t="s">
        <v>12</v>
      </c>
      <c r="F9" s="23"/>
      <c r="H9" s="23" t="s">
        <v>4</v>
      </c>
      <c r="I9" s="23"/>
      <c r="K9" s="23" t="s">
        <v>5</v>
      </c>
      <c r="L9" s="23"/>
    </row>
    <row r="10" spans="2:12" ht="15.6" x14ac:dyDescent="0.3">
      <c r="B10" s="1">
        <f>F10+F13+F16+F19</f>
        <v>315600490.61000001</v>
      </c>
      <c r="C10" s="4">
        <f>SUM(A10:B10)</f>
        <v>315600490.61000001</v>
      </c>
      <c r="E10" t="s">
        <v>1</v>
      </c>
      <c r="F10" s="2">
        <v>268341955.59</v>
      </c>
      <c r="H10" t="s">
        <v>1</v>
      </c>
      <c r="I10" s="2">
        <v>205283956.59999999</v>
      </c>
      <c r="K10" t="s">
        <v>1</v>
      </c>
      <c r="L10" s="2">
        <v>63057998.990000002</v>
      </c>
    </row>
    <row r="11" spans="2:12" x14ac:dyDescent="0.3">
      <c r="E11" t="s">
        <v>0</v>
      </c>
      <c r="F11" s="2">
        <v>59677105.509999998</v>
      </c>
      <c r="H11" t="s">
        <v>0</v>
      </c>
      <c r="I11" s="2">
        <v>45778844.039999999</v>
      </c>
      <c r="K11" t="s">
        <v>0</v>
      </c>
      <c r="L11" s="2">
        <v>13898261.470000001</v>
      </c>
    </row>
    <row r="12" spans="2:12" x14ac:dyDescent="0.3">
      <c r="E12" t="s">
        <v>6</v>
      </c>
      <c r="F12" s="2">
        <v>26140475.859999999</v>
      </c>
      <c r="H12" t="s">
        <v>2</v>
      </c>
      <c r="I12" s="2">
        <v>22431310.27</v>
      </c>
      <c r="K12" t="s">
        <v>2</v>
      </c>
      <c r="L12" s="2">
        <v>6709425.3600000003</v>
      </c>
    </row>
    <row r="13" spans="2:12" x14ac:dyDescent="0.3">
      <c r="E13" t="s">
        <v>7</v>
      </c>
      <c r="F13" s="2">
        <v>33536629.649999999</v>
      </c>
      <c r="H13" t="s">
        <v>3</v>
      </c>
      <c r="I13" s="2">
        <v>5460.7</v>
      </c>
      <c r="K13" t="s">
        <v>3</v>
      </c>
      <c r="L13" s="2">
        <v>0</v>
      </c>
    </row>
    <row r="14" spans="2:12" x14ac:dyDescent="0.3">
      <c r="E14" t="s">
        <v>2</v>
      </c>
      <c r="F14" s="2">
        <v>29140735.629999999</v>
      </c>
      <c r="I14" s="2"/>
      <c r="L14" s="2"/>
    </row>
    <row r="15" spans="2:12" x14ac:dyDescent="0.3">
      <c r="E15" t="s">
        <v>6</v>
      </c>
      <c r="F15" s="2">
        <v>15422106.68</v>
      </c>
      <c r="L15" s="2"/>
    </row>
    <row r="16" spans="2:12" x14ac:dyDescent="0.3">
      <c r="E16" t="s">
        <v>7</v>
      </c>
      <c r="F16" s="2">
        <v>13718628.949999999</v>
      </c>
      <c r="I16" s="2"/>
      <c r="L16" s="2"/>
    </row>
    <row r="17" spans="5:12" x14ac:dyDescent="0.3">
      <c r="E17" t="s">
        <v>3</v>
      </c>
      <c r="F17" s="2">
        <v>5460.7</v>
      </c>
      <c r="I17" s="2"/>
      <c r="L17" s="2"/>
    </row>
    <row r="18" spans="5:12" x14ac:dyDescent="0.3">
      <c r="E18" t="s">
        <v>6</v>
      </c>
      <c r="F18" s="2">
        <v>2184.2800000000002</v>
      </c>
      <c r="I18" s="2"/>
      <c r="L18" s="2"/>
    </row>
    <row r="19" spans="5:12" x14ac:dyDescent="0.3">
      <c r="E19" t="s">
        <v>7</v>
      </c>
      <c r="F19" s="2">
        <v>3276.42</v>
      </c>
      <c r="I19" s="2"/>
      <c r="L19" s="2"/>
    </row>
    <row r="20" spans="5:12" x14ac:dyDescent="0.3">
      <c r="F20" s="2"/>
      <c r="I20" s="1"/>
    </row>
    <row r="21" spans="5:12" x14ac:dyDescent="0.3">
      <c r="F21" s="2"/>
      <c r="I21" s="1"/>
      <c r="J21" s="3" t="s">
        <v>8</v>
      </c>
    </row>
    <row r="22" spans="5:12" ht="15.6" x14ac:dyDescent="0.3">
      <c r="F22" s="6">
        <f>F10+F11+F14+F17</f>
        <v>357165257.43000001</v>
      </c>
      <c r="I22" s="1"/>
      <c r="J22" s="6">
        <f>I10+I11+I12+I13+L10+L11+L12+L13</f>
        <v>357165257.43000001</v>
      </c>
    </row>
    <row r="23" spans="5:12" x14ac:dyDescent="0.3">
      <c r="F23" s="2"/>
      <c r="I23" s="1"/>
    </row>
    <row r="24" spans="5:12" x14ac:dyDescent="0.3">
      <c r="F24" s="2"/>
      <c r="I24" s="1"/>
    </row>
    <row r="25" spans="5:12" x14ac:dyDescent="0.3">
      <c r="F25" s="2"/>
      <c r="I25" s="1"/>
    </row>
    <row r="26" spans="5:12" x14ac:dyDescent="0.3">
      <c r="F26" s="2"/>
      <c r="I26" s="1"/>
    </row>
    <row r="27" spans="5:12" x14ac:dyDescent="0.3">
      <c r="E27" s="23" t="s">
        <v>10</v>
      </c>
      <c r="F27" s="23"/>
      <c r="I27" s="1"/>
    </row>
    <row r="28" spans="5:12" x14ac:dyDescent="0.3">
      <c r="F28" s="2">
        <f>I10</f>
        <v>205283956.59999999</v>
      </c>
      <c r="H28" t="s">
        <v>9</v>
      </c>
      <c r="I28" s="1"/>
    </row>
    <row r="29" spans="5:12" x14ac:dyDescent="0.3">
      <c r="F29" s="1">
        <f>L10</f>
        <v>63057998.990000002</v>
      </c>
      <c r="H29" s="1">
        <f>SUM(F28:F31)</f>
        <v>328019061.10000002</v>
      </c>
    </row>
    <row r="30" spans="5:12" x14ac:dyDescent="0.3">
      <c r="F30" s="1">
        <f>I11</f>
        <v>45778844.039999999</v>
      </c>
    </row>
    <row r="31" spans="5:12" x14ac:dyDescent="0.3">
      <c r="F31" s="1">
        <f>L11</f>
        <v>13898261.470000001</v>
      </c>
    </row>
    <row r="32" spans="5:12" x14ac:dyDescent="0.3">
      <c r="F32" s="1">
        <f>I12+I13</f>
        <v>22436770.969999999</v>
      </c>
    </row>
    <row r="33" spans="6:6" x14ac:dyDescent="0.3">
      <c r="F33" s="1">
        <f>L12+L13</f>
        <v>6709425.3600000003</v>
      </c>
    </row>
    <row r="34" spans="6:6" ht="15.6" x14ac:dyDescent="0.3">
      <c r="F34" s="5">
        <f>SUM(F28:F33)</f>
        <v>357165257.43000007</v>
      </c>
    </row>
  </sheetData>
  <mergeCells count="5">
    <mergeCell ref="E9:F9"/>
    <mergeCell ref="H9:I9"/>
    <mergeCell ref="K9:L9"/>
    <mergeCell ref="E27:F27"/>
    <mergeCell ref="B9:C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abSelected="1" topLeftCell="A16" zoomScale="115" zoomScaleNormal="115" workbookViewId="0">
      <selection activeCell="G25" sqref="G25"/>
    </sheetView>
  </sheetViews>
  <sheetFormatPr baseColWidth="10" defaultRowHeight="14.4" x14ac:dyDescent="0.3"/>
  <cols>
    <col min="2" max="2" width="14.21875" bestFit="1" customWidth="1"/>
    <col min="3" max="3" width="20" bestFit="1" customWidth="1"/>
    <col min="5" max="5" width="13" bestFit="1" customWidth="1"/>
    <col min="6" max="6" width="19.6640625" bestFit="1" customWidth="1"/>
    <col min="8" max="8" width="13.5546875" bestFit="1" customWidth="1"/>
    <col min="9" max="9" width="15" bestFit="1" customWidth="1"/>
    <col min="10" max="10" width="14.88671875" bestFit="1" customWidth="1"/>
    <col min="12" max="12" width="14" bestFit="1" customWidth="1"/>
  </cols>
  <sheetData>
    <row r="1" spans="1:12" x14ac:dyDescent="0.3">
      <c r="A1" s="9"/>
      <c r="B1" s="10" t="s">
        <v>17</v>
      </c>
      <c r="C1" s="10" t="s">
        <v>18</v>
      </c>
      <c r="D1" s="10" t="s">
        <v>19</v>
      </c>
      <c r="E1" s="10" t="s">
        <v>0</v>
      </c>
      <c r="F1" s="10" t="s">
        <v>20</v>
      </c>
      <c r="G1" s="10" t="s">
        <v>21</v>
      </c>
      <c r="H1" s="10" t="s">
        <v>2</v>
      </c>
      <c r="I1" s="10" t="s">
        <v>22</v>
      </c>
      <c r="J1" s="10" t="s">
        <v>23</v>
      </c>
      <c r="K1" s="10" t="s">
        <v>3</v>
      </c>
    </row>
    <row r="2" spans="1:12" x14ac:dyDescent="0.3">
      <c r="A2" s="11" t="s">
        <v>16</v>
      </c>
      <c r="B2" s="9">
        <v>302163490.47000003</v>
      </c>
      <c r="C2" s="9">
        <v>46321855.899999999</v>
      </c>
      <c r="D2" s="9">
        <v>36123381.43</v>
      </c>
      <c r="E2" s="9">
        <v>82445237.329999998</v>
      </c>
      <c r="F2" s="9">
        <v>18891482.289999999</v>
      </c>
      <c r="G2" s="9">
        <v>21311726.719999999</v>
      </c>
      <c r="H2" s="9">
        <v>40203209.009999998</v>
      </c>
      <c r="I2" s="9">
        <v>4513.92</v>
      </c>
      <c r="J2" s="9">
        <v>3009.28</v>
      </c>
      <c r="K2" s="9">
        <v>7523.2</v>
      </c>
    </row>
    <row r="3" spans="1:12" x14ac:dyDescent="0.3">
      <c r="A3" s="12" t="s">
        <v>4</v>
      </c>
      <c r="B3" s="9">
        <v>224483281.80000001</v>
      </c>
      <c r="C3" s="9">
        <v>34592134.439999998</v>
      </c>
      <c r="D3" s="9">
        <v>26960457.579999998</v>
      </c>
      <c r="E3" s="9">
        <v>61552592.020000003</v>
      </c>
      <c r="F3" s="9">
        <v>14229433.390000001</v>
      </c>
      <c r="G3" s="9">
        <v>15905872.01</v>
      </c>
      <c r="H3" s="9">
        <v>30135305.399999999</v>
      </c>
      <c r="I3" s="9">
        <v>4513.92</v>
      </c>
      <c r="J3" s="9">
        <v>3009.28</v>
      </c>
      <c r="K3" s="9">
        <v>7523.2</v>
      </c>
    </row>
    <row r="4" spans="1:12" x14ac:dyDescent="0.3">
      <c r="A4" s="13" t="s">
        <v>5</v>
      </c>
      <c r="B4" s="9">
        <v>67963633.459999993</v>
      </c>
      <c r="C4" s="9">
        <v>10325429.369999999</v>
      </c>
      <c r="D4" s="9">
        <v>8064335.2599999998</v>
      </c>
      <c r="E4" s="9">
        <v>18389764.629999999</v>
      </c>
      <c r="F4" s="9">
        <v>4119151.51</v>
      </c>
      <c r="G4" s="9">
        <v>4757719.9000000004</v>
      </c>
      <c r="H4" s="9">
        <v>8876871.4100000001</v>
      </c>
      <c r="I4" s="9">
        <v>0</v>
      </c>
      <c r="J4" s="9">
        <v>0</v>
      </c>
      <c r="K4" s="9">
        <v>0</v>
      </c>
    </row>
    <row r="7" spans="1:12" x14ac:dyDescent="0.3">
      <c r="F7" s="1"/>
    </row>
    <row r="9" spans="1:12" x14ac:dyDescent="0.3">
      <c r="B9" s="23" t="s">
        <v>13</v>
      </c>
      <c r="C9" s="23"/>
      <c r="E9" s="23" t="s">
        <v>12</v>
      </c>
      <c r="F9" s="23"/>
      <c r="H9" s="23" t="s">
        <v>4</v>
      </c>
      <c r="I9" s="23"/>
      <c r="K9" s="23" t="s">
        <v>5</v>
      </c>
      <c r="L9" s="23"/>
    </row>
    <row r="10" spans="1:12" x14ac:dyDescent="0.3">
      <c r="B10" s="7" t="s">
        <v>14</v>
      </c>
      <c r="C10" s="7" t="s">
        <v>15</v>
      </c>
      <c r="E10" s="9" t="s">
        <v>1</v>
      </c>
      <c r="F10" s="14">
        <f>B2</f>
        <v>302163490.47000003</v>
      </c>
      <c r="H10" s="16" t="s">
        <v>1</v>
      </c>
      <c r="I10" s="17">
        <f>B3</f>
        <v>224483281.80000001</v>
      </c>
      <c r="K10" s="9" t="s">
        <v>1</v>
      </c>
      <c r="L10" s="22">
        <f>B4</f>
        <v>67963633.459999993</v>
      </c>
    </row>
    <row r="11" spans="1:12" ht="15.6" x14ac:dyDescent="0.3">
      <c r="B11" s="1">
        <f>F10+F13+F16+F19</f>
        <v>367381342.58000004</v>
      </c>
      <c r="C11" s="4">
        <v>385597391.95999998</v>
      </c>
      <c r="E11" s="9" t="s">
        <v>0</v>
      </c>
      <c r="F11" s="15">
        <f>E2</f>
        <v>82445237.329999998</v>
      </c>
      <c r="H11" s="18" t="s">
        <v>0</v>
      </c>
      <c r="I11" s="19">
        <f>E3</f>
        <v>61552592.020000003</v>
      </c>
      <c r="K11" s="9" t="s">
        <v>0</v>
      </c>
      <c r="L11" s="15">
        <f>E4</f>
        <v>18389764.629999999</v>
      </c>
    </row>
    <row r="12" spans="1:12" x14ac:dyDescent="0.3">
      <c r="B12" s="24" t="str">
        <f>IF(B11=C11,"CORRECTO","INCORRECTO")</f>
        <v>INCORRECTO</v>
      </c>
      <c r="C12" s="24"/>
      <c r="E12" s="9" t="s">
        <v>6</v>
      </c>
      <c r="F12" s="15">
        <f>D2</f>
        <v>36123381.43</v>
      </c>
      <c r="H12" s="18" t="s">
        <v>2</v>
      </c>
      <c r="I12" s="19">
        <f>H3</f>
        <v>30135305.399999999</v>
      </c>
      <c r="K12" s="9" t="s">
        <v>2</v>
      </c>
      <c r="L12" s="15">
        <f>H4</f>
        <v>8876871.4100000001</v>
      </c>
    </row>
    <row r="13" spans="1:12" x14ac:dyDescent="0.3">
      <c r="E13" s="9" t="s">
        <v>7</v>
      </c>
      <c r="F13" s="15">
        <f>C2</f>
        <v>46321855.899999999</v>
      </c>
      <c r="H13" s="20" t="s">
        <v>3</v>
      </c>
      <c r="I13" s="21">
        <f>K3</f>
        <v>7523.2</v>
      </c>
      <c r="K13" s="9" t="s">
        <v>3</v>
      </c>
      <c r="L13" s="15">
        <f>K4</f>
        <v>0</v>
      </c>
    </row>
    <row r="14" spans="1:12" x14ac:dyDescent="0.3">
      <c r="B14" s="8" t="s">
        <v>24</v>
      </c>
      <c r="C14" s="1">
        <f>C11-B11</f>
        <v>18216049.379999936</v>
      </c>
      <c r="E14" s="9" t="s">
        <v>2</v>
      </c>
      <c r="F14" s="15">
        <f>H2</f>
        <v>40203209.009999998</v>
      </c>
      <c r="I14" s="2"/>
      <c r="L14" s="2"/>
    </row>
    <row r="15" spans="1:12" x14ac:dyDescent="0.3">
      <c r="B15" t="s">
        <v>25</v>
      </c>
      <c r="C15" s="1">
        <v>18216049.379999999</v>
      </c>
      <c r="E15" s="9" t="s">
        <v>6</v>
      </c>
      <c r="F15" s="15">
        <f>G2</f>
        <v>21311726.719999999</v>
      </c>
      <c r="L15" s="2"/>
    </row>
    <row r="16" spans="1:12" x14ac:dyDescent="0.3">
      <c r="B16" s="23" t="s">
        <v>1</v>
      </c>
      <c r="C16" s="23"/>
      <c r="E16" s="9" t="s">
        <v>7</v>
      </c>
      <c r="F16" s="15">
        <f>F2</f>
        <v>18891482.289999999</v>
      </c>
      <c r="I16" s="2"/>
      <c r="L16" s="2"/>
    </row>
    <row r="17" spans="2:12" x14ac:dyDescent="0.3">
      <c r="B17" s="7" t="s">
        <v>14</v>
      </c>
      <c r="C17" s="7" t="s">
        <v>15</v>
      </c>
      <c r="E17" s="9" t="s">
        <v>3</v>
      </c>
      <c r="F17" s="15">
        <f>K2</f>
        <v>7523.2</v>
      </c>
      <c r="I17" s="2"/>
      <c r="L17" s="2"/>
    </row>
    <row r="18" spans="2:12" ht="15.6" x14ac:dyDescent="0.3">
      <c r="B18" s="1">
        <f>F10</f>
        <v>302163490.47000003</v>
      </c>
      <c r="C18" s="4">
        <v>302163490.47000003</v>
      </c>
      <c r="E18" s="9" t="s">
        <v>6</v>
      </c>
      <c r="F18" s="15">
        <f>J2</f>
        <v>3009.28</v>
      </c>
      <c r="I18" s="2"/>
      <c r="L18" s="2"/>
    </row>
    <row r="19" spans="2:12" x14ac:dyDescent="0.3">
      <c r="B19" s="24" t="str">
        <f>IF(B18=C18,"CORRECTO","INCORRECTO")</f>
        <v>CORRECTO</v>
      </c>
      <c r="C19" s="24"/>
      <c r="E19" s="9" t="s">
        <v>7</v>
      </c>
      <c r="F19" s="15">
        <f>I2</f>
        <v>4513.92</v>
      </c>
      <c r="I19" s="2"/>
      <c r="L19" s="2"/>
    </row>
    <row r="20" spans="2:12" x14ac:dyDescent="0.3">
      <c r="F20" s="2"/>
      <c r="I20" s="1"/>
    </row>
    <row r="21" spans="2:12" x14ac:dyDescent="0.3">
      <c r="F21" s="2"/>
      <c r="I21" s="1"/>
      <c r="J21" s="3" t="s">
        <v>8</v>
      </c>
    </row>
    <row r="22" spans="2:12" ht="15.6" x14ac:dyDescent="0.3">
      <c r="F22" s="6">
        <f>F10+F11+F14+F17</f>
        <v>424819460.00999999</v>
      </c>
      <c r="I22" s="1"/>
      <c r="J22" s="6">
        <f>I10+I11+I12+I13+L10+L11+L12+L13</f>
        <v>411408971.91999996</v>
      </c>
    </row>
    <row r="23" spans="2:12" x14ac:dyDescent="0.3">
      <c r="F23" s="2"/>
      <c r="I23" s="1"/>
    </row>
    <row r="24" spans="2:12" x14ac:dyDescent="0.3">
      <c r="F24" s="2"/>
      <c r="I24" s="1"/>
    </row>
    <row r="25" spans="2:12" x14ac:dyDescent="0.3">
      <c r="F25" s="2"/>
      <c r="I25" s="1"/>
    </row>
    <row r="26" spans="2:12" x14ac:dyDescent="0.3">
      <c r="F26" s="2"/>
      <c r="I26" s="1"/>
    </row>
    <row r="27" spans="2:12" x14ac:dyDescent="0.3">
      <c r="E27" s="23" t="s">
        <v>10</v>
      </c>
      <c r="F27" s="23"/>
      <c r="I27" s="1"/>
    </row>
    <row r="28" spans="2:12" x14ac:dyDescent="0.3">
      <c r="F28" s="2">
        <f>I10</f>
        <v>224483281.80000001</v>
      </c>
      <c r="H28" t="s">
        <v>9</v>
      </c>
      <c r="I28" s="1"/>
    </row>
    <row r="29" spans="2:12" x14ac:dyDescent="0.3">
      <c r="F29" s="1">
        <f>L10</f>
        <v>67963633.459999993</v>
      </c>
      <c r="H29" s="1">
        <f>SUM(F28:F31)</f>
        <v>372389271.90999997</v>
      </c>
    </row>
    <row r="30" spans="2:12" x14ac:dyDescent="0.3">
      <c r="F30" s="1">
        <f>I11</f>
        <v>61552592.020000003</v>
      </c>
    </row>
    <row r="31" spans="2:12" x14ac:dyDescent="0.3">
      <c r="F31" s="1">
        <f>L11</f>
        <v>18389764.629999999</v>
      </c>
    </row>
    <row r="32" spans="2:12" x14ac:dyDescent="0.3">
      <c r="F32" s="1">
        <f>I12+I13</f>
        <v>30142828.599999998</v>
      </c>
    </row>
    <row r="33" spans="6:6" x14ac:dyDescent="0.3">
      <c r="F33" s="1">
        <f>L12+L13</f>
        <v>8876871.4100000001</v>
      </c>
    </row>
    <row r="34" spans="6:6" ht="15.6" x14ac:dyDescent="0.3">
      <c r="F34" s="5">
        <f>SUM(F28:F33)</f>
        <v>411408971.92000002</v>
      </c>
    </row>
  </sheetData>
  <mergeCells count="8">
    <mergeCell ref="K9:L9"/>
    <mergeCell ref="E27:F27"/>
    <mergeCell ref="B9:C9"/>
    <mergeCell ref="B12:C12"/>
    <mergeCell ref="E9:F9"/>
    <mergeCell ref="H9:I9"/>
    <mergeCell ref="B16:C16"/>
    <mergeCell ref="B19:C19"/>
  </mergeCells>
  <conditionalFormatting sqref="B12:C12">
    <cfRule type="expression" dxfId="3" priority="3">
      <formula>$B$12="CORRECTO"</formula>
    </cfRule>
    <cfRule type="expression" dxfId="2" priority="4">
      <formula>$B$12="INCORRECTO"</formula>
    </cfRule>
  </conditionalFormatting>
  <conditionalFormatting sqref="B19">
    <cfRule type="expression" dxfId="1" priority="1">
      <formula>$B$12="CORRECTO"</formula>
    </cfRule>
    <cfRule type="expression" dxfId="0" priority="2">
      <formula>$B$12="INCORRECTO"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Abr23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Stefano</dc:creator>
  <cp:lastModifiedBy>Stefano</cp:lastModifiedBy>
  <dcterms:created xsi:type="dcterms:W3CDTF">2022-12-16T00:11:28Z</dcterms:created>
  <dcterms:modified xsi:type="dcterms:W3CDTF">2023-09-27T00:27:28Z</dcterms:modified>
</cp:coreProperties>
</file>