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32 - AGOSTO 23 DEFINITIVA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18" i="2" s="1"/>
  <c r="L13" i="2" l="1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B11" i="2" s="1"/>
  <c r="F12" i="2"/>
  <c r="F11" i="2"/>
  <c r="B19" i="2"/>
  <c r="C14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<sst xmlns="http://schemas.openxmlformats.org/spreadsheetml/2006/main" count="70" uniqueCount="26">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</sst>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23" t="s">
        <v>11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23" t="s">
        <v>10</v>
      </c>
      <c r="F27" s="23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G7" sqref="G7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1" spans="1:12" x14ac:dyDescent="0.3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3">
      <c r="A2" s="11" t="s">
        <v>16</v>
      </c>
      <c r="B2" s="9">
        <v>235277199.94999999</v>
      </c>
      <c r="C2" s="9">
        <v>34872067.380000003</v>
      </c>
      <c r="D2" s="9">
        <v>27185100</v>
      </c>
      <c r="E2" s="9">
        <v>62057167.380000003</v>
      </c>
      <c r="F2" s="9">
        <v>14256798.859999999</v>
      </c>
      <c r="G2" s="9">
        <v>16038404.529999999</v>
      </c>
      <c r="H2" s="9">
        <v>30295203.390000001</v>
      </c>
      <c r="I2" s="9">
        <v>3276.42</v>
      </c>
      <c r="J2" s="9">
        <v>2184.2800000000002</v>
      </c>
      <c r="K2" s="9">
        <v>5460.7</v>
      </c>
    </row>
    <row r="3" spans="1:12" x14ac:dyDescent="0.3">
      <c r="A3" s="12" t="s">
        <v>4</v>
      </c>
      <c r="B3" s="9">
        <v>178340468.94</v>
      </c>
      <c r="C3" s="9">
        <v>26585706.390000001</v>
      </c>
      <c r="D3" s="9">
        <v>20714367.120000001</v>
      </c>
      <c r="E3" s="9">
        <v>47300073.509999998</v>
      </c>
      <c r="F3" s="9">
        <v>10951617.01</v>
      </c>
      <c r="G3" s="9">
        <v>12220863.630000001</v>
      </c>
      <c r="H3" s="9">
        <v>23172480.640000001</v>
      </c>
      <c r="I3" s="9">
        <v>3276.42</v>
      </c>
      <c r="J3" s="9">
        <v>2184.2800000000002</v>
      </c>
      <c r="K3" s="9">
        <v>5460.7</v>
      </c>
    </row>
    <row r="4" spans="1:12" x14ac:dyDescent="0.3">
      <c r="A4" s="13" t="s">
        <v>5</v>
      </c>
      <c r="B4" s="9">
        <v>53010082.32</v>
      </c>
      <c r="C4" s="9">
        <v>7743646.0999999996</v>
      </c>
      <c r="D4" s="9">
        <v>6046162.8200000003</v>
      </c>
      <c r="E4" s="9">
        <v>13789808.92</v>
      </c>
      <c r="F4" s="9">
        <v>3094994.32</v>
      </c>
      <c r="G4" s="9">
        <v>3567057.08</v>
      </c>
      <c r="H4" s="9">
        <v>6662051.4000000004</v>
      </c>
      <c r="I4" s="9">
        <v>0</v>
      </c>
      <c r="J4" s="9">
        <v>0</v>
      </c>
      <c r="K4" s="9">
        <v>0</v>
      </c>
    </row>
    <row r="7" spans="1:12" x14ac:dyDescent="0.3">
      <c r="F7" s="1"/>
    </row>
    <row r="9" spans="1:12" x14ac:dyDescent="0.3">
      <c r="B9" s="23" t="s">
        <v>13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1:12" x14ac:dyDescent="0.3">
      <c r="B10" s="7" t="s">
        <v>14</v>
      </c>
      <c r="C10" s="7" t="s">
        <v>15</v>
      </c>
      <c r="E10" s="9" t="s">
        <v>1</v>
      </c>
      <c r="F10" s="14">
        <f>B2</f>
        <v>235277199.94999999</v>
      </c>
      <c r="H10" s="16" t="s">
        <v>1</v>
      </c>
      <c r="I10" s="17">
        <f>B3</f>
        <v>178340468.94</v>
      </c>
      <c r="K10" s="9" t="s">
        <v>1</v>
      </c>
      <c r="L10" s="22">
        <f>B4</f>
        <v>53010082.32</v>
      </c>
    </row>
    <row r="11" spans="1:12" ht="15.6" x14ac:dyDescent="0.3">
      <c r="B11" s="1">
        <f>F10+F13+F16+F19</f>
        <v>284409342.61000001</v>
      </c>
      <c r="C11" s="4">
        <v>297783956.97000003</v>
      </c>
      <c r="E11" s="9" t="s">
        <v>0</v>
      </c>
      <c r="F11" s="15">
        <f>E2</f>
        <v>62057167.380000003</v>
      </c>
      <c r="H11" s="18" t="s">
        <v>0</v>
      </c>
      <c r="I11" s="19">
        <f>E3</f>
        <v>47300073.509999998</v>
      </c>
      <c r="K11" s="9" t="s">
        <v>0</v>
      </c>
      <c r="L11" s="15">
        <f>E4</f>
        <v>13789808.92</v>
      </c>
    </row>
    <row r="12" spans="1:12" x14ac:dyDescent="0.3">
      <c r="B12" s="24" t="str">
        <f>IF(B11=C11,"CORRECTO","INCORRECTO")</f>
        <v>INCORRECTO</v>
      </c>
      <c r="C12" s="24"/>
      <c r="E12" s="9" t="s">
        <v>6</v>
      </c>
      <c r="F12" s="15">
        <f>D2</f>
        <v>27185100</v>
      </c>
      <c r="H12" s="18" t="s">
        <v>2</v>
      </c>
      <c r="I12" s="19">
        <f>H3</f>
        <v>23172480.640000001</v>
      </c>
      <c r="K12" s="9" t="s">
        <v>2</v>
      </c>
      <c r="L12" s="15">
        <f>H4</f>
        <v>6662051.4000000004</v>
      </c>
    </row>
    <row r="13" spans="1:12" x14ac:dyDescent="0.3">
      <c r="E13" s="9" t="s">
        <v>7</v>
      </c>
      <c r="F13" s="15">
        <f>C2</f>
        <v>34872067.380000003</v>
      </c>
      <c r="H13" s="20" t="s">
        <v>3</v>
      </c>
      <c r="I13" s="21">
        <f>K3</f>
        <v>5460.7</v>
      </c>
      <c r="K13" s="9" t="s">
        <v>3</v>
      </c>
      <c r="L13" s="15">
        <f>K4</f>
        <v>0</v>
      </c>
    </row>
    <row r="14" spans="1:12" x14ac:dyDescent="0.3">
      <c r="B14" s="8" t="s">
        <v>24</v>
      </c>
      <c r="C14" s="1">
        <f>C11-B11</f>
        <v>13374614.360000014</v>
      </c>
      <c r="E14" s="9" t="s">
        <v>2</v>
      </c>
      <c r="F14" s="15">
        <f>H2</f>
        <v>30295203.390000001</v>
      </c>
      <c r="I14" s="2"/>
      <c r="L14" s="2"/>
    </row>
    <row r="15" spans="1:12" x14ac:dyDescent="0.3">
      <c r="B15" t="s">
        <v>25</v>
      </c>
      <c r="C15">
        <v>13374614.359999999</v>
      </c>
      <c r="E15" s="9" t="s">
        <v>6</v>
      </c>
      <c r="F15" s="15">
        <f>G2</f>
        <v>16038404.529999999</v>
      </c>
      <c r="L15" s="2"/>
    </row>
    <row r="16" spans="1:12" x14ac:dyDescent="0.3">
      <c r="B16" s="23" t="s">
        <v>1</v>
      </c>
      <c r="C16" s="23"/>
      <c r="E16" s="9" t="s">
        <v>7</v>
      </c>
      <c r="F16" s="15">
        <f>F2</f>
        <v>14256798.859999999</v>
      </c>
      <c r="I16" s="2"/>
      <c r="L16" s="2"/>
    </row>
    <row r="17" spans="2:12" x14ac:dyDescent="0.3">
      <c r="B17" s="7" t="s">
        <v>14</v>
      </c>
      <c r="C17" s="7" t="s">
        <v>15</v>
      </c>
      <c r="E17" s="9" t="s">
        <v>3</v>
      </c>
      <c r="F17" s="15">
        <f>K2</f>
        <v>5460.7</v>
      </c>
      <c r="I17" s="2"/>
      <c r="L17" s="2"/>
    </row>
    <row r="18" spans="2:12" ht="15.6" x14ac:dyDescent="0.3">
      <c r="B18" s="1">
        <f>F10</f>
        <v>235277199.94999999</v>
      </c>
      <c r="C18" s="4">
        <v>235277199.94999999</v>
      </c>
      <c r="E18" s="9" t="s">
        <v>6</v>
      </c>
      <c r="F18" s="15">
        <f>J2</f>
        <v>2184.2800000000002</v>
      </c>
      <c r="I18" s="2"/>
      <c r="L18" s="2"/>
    </row>
    <row r="19" spans="2:12" x14ac:dyDescent="0.3">
      <c r="B19" s="24" t="str">
        <f>IF(B18=C18,"CORRECTO","INCORRECTO")</f>
        <v>CORRECTO</v>
      </c>
      <c r="C19" s="24"/>
      <c r="E19" s="9" t="s">
        <v>7</v>
      </c>
      <c r="F19" s="15">
        <f>I2</f>
        <v>3276.42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327635031.41999996</v>
      </c>
      <c r="I22" s="1"/>
      <c r="J22" s="6">
        <f>I10+I11+I12+I13+L10+L11+L12+L13</f>
        <v>322280426.42999995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23" t="s">
        <v>10</v>
      </c>
      <c r="F27" s="23"/>
      <c r="I27" s="1"/>
    </row>
    <row r="28" spans="2:12" x14ac:dyDescent="0.3">
      <c r="F28" s="2">
        <f>I10</f>
        <v>178340468.94</v>
      </c>
      <c r="H28" t="s">
        <v>9</v>
      </c>
      <c r="I28" s="1"/>
    </row>
    <row r="29" spans="2:12" x14ac:dyDescent="0.3">
      <c r="F29" s="1">
        <f>L10</f>
        <v>53010082.32</v>
      </c>
      <c r="H29" s="1">
        <f>SUM(F28:F31)</f>
        <v>292440433.69</v>
      </c>
    </row>
    <row r="30" spans="2:12" x14ac:dyDescent="0.3">
      <c r="F30" s="1">
        <f>I11</f>
        <v>47300073.509999998</v>
      </c>
    </row>
    <row r="31" spans="2:12" x14ac:dyDescent="0.3">
      <c r="F31" s="1">
        <f>L11</f>
        <v>13789808.92</v>
      </c>
    </row>
    <row r="32" spans="2:12" x14ac:dyDescent="0.3">
      <c r="F32" s="1">
        <f>I12+I13</f>
        <v>23177941.34</v>
      </c>
    </row>
    <row r="33" spans="6:6" x14ac:dyDescent="0.3">
      <c r="F33" s="1">
        <f>L12+L13</f>
        <v>6662051.4000000004</v>
      </c>
    </row>
    <row r="34" spans="6:6" ht="15.6" x14ac:dyDescent="0.3">
      <c r="F34" s="5">
        <f>SUM(F28:F33)</f>
        <v>322280426.42999995</v>
      </c>
    </row>
  </sheetData>
  <mergeCells count="8">
    <mergeCell ref="K9:L9"/>
    <mergeCell ref="E27:F27"/>
    <mergeCell ref="B9:C9"/>
    <mergeCell ref="B12:C12"/>
    <mergeCell ref="E9:F9"/>
    <mergeCell ref="H9:I9"/>
    <mergeCell ref="B16:C16"/>
    <mergeCell ref="B19:C19"/>
  </mergeCells>
  <conditionalFormatting sqref="B12:C12">
    <cfRule type="expression" dxfId="3" priority="3">
      <formula>$B$12="CORRECTO"</formula>
    </cfRule>
    <cfRule type="expression" dxfId="2" priority="4">
      <formula>$B$12="INCORRECTO"</formula>
    </cfRule>
  </conditionalFormatting>
  <conditionalFormatting sqref="B19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2023-08-29T00:53:14Z</dcterms:modified>
</cp:coreProperties>
</file>