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38 - NOVIEMBRE DEF\"/>
    </mc:Choice>
  </mc:AlternateContent>
  <bookViews>
    <workbookView xWindow="0" yWindow="0" windowWidth="23040" windowHeight="9192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2" l="1"/>
  <c r="F10" i="2" l="1"/>
  <c r="B18" i="2" s="1"/>
  <c r="L13" i="2" l="1"/>
  <c r="L12" i="2"/>
  <c r="L11" i="2"/>
  <c r="L10" i="2"/>
  <c r="I13" i="2"/>
  <c r="I12" i="2"/>
  <c r="I11" i="2"/>
  <c r="I10" i="2"/>
  <c r="F19" i="2"/>
  <c r="F18" i="2"/>
  <c r="F17" i="2"/>
  <c r="F16" i="2"/>
  <c r="F15" i="2"/>
  <c r="F14" i="2"/>
  <c r="F13" i="2"/>
  <c r="F12" i="2"/>
  <c r="F11" i="2"/>
  <c r="B19" i="2"/>
  <c r="B11" i="2" l="1"/>
  <c r="C14" i="2" s="1"/>
  <c r="F33" i="2"/>
  <c r="F31" i="2"/>
  <c r="F30" i="2"/>
  <c r="F29" i="2"/>
  <c r="F28" i="2"/>
  <c r="F34" i="2" l="1"/>
  <c r="J22" i="2"/>
  <c r="B12" i="2" l="1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<sst xmlns="http://schemas.openxmlformats.org/spreadsheetml/2006/main" count="90" uniqueCount="44">
  <si>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</si>
  <si>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</si>
  <si>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</si>
  <si>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</si>
  <si>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</si>
  <si>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</si>
  <si>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</si>
  <si>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</si>
  <si>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</si>
  <si>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</si>
  <si>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</si>
  <si>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</si>
  <si>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</si>
  <si>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</si>
  <si>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</si>
  <si>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</si>
  <si>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</si>
  <si>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</si>
  <si>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</si>
  <si>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</si>
  <si>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</si>
  <si>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</si>
  <si>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</si>
  <si>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</si>
  <si>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</si>
  <si>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</si>
  <si>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228401488.67</t>
  </si>
  <si>
    <t>35390129.78</t>
  </si>
  <si>
    <t>27587433.69</t>
  </si>
  <si>
    <t>62977563.47</t>
  </si>
  <si>
    <t>14539899.71</t>
  </si>
  <si>
    <t>16275769.53</t>
  </si>
  <si>
    <t>30815669.24</t>
  </si>
  <si>
    <t>4513.92</t>
  </si>
  <si>
    <t>3009.28</t>
  </si>
  <si>
    <t>7523.20</t>
  </si>
  <si>
    <t>73022020.31</t>
  </si>
  <si>
    <t>11079765.33</t>
  </si>
  <si>
    <t>8654458.20</t>
  </si>
  <si>
    <t>19734223.53</t>
  </si>
  <si>
    <t>4402284.35</t>
  </si>
  <si>
    <t>5105875.05</t>
  </si>
  <si>
    <t>9508159.40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</si>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</sst>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8" fontId="0" fillId="7" borderId="1" xfId="0" applyNumberFormat="1" applyFill="1" applyBorder="1"/>
    <xf numFmtId="4" fontId="2" fillId="0" borderId="1" xfId="0" applyNumberFormat="1" applyFont="1" applyBorder="1"/>
    <xf numFmtId="0" fontId="0" fillId="0" borderId="2" xfId="0" applyBorder="1"/>
    <xf numFmtId="8" fontId="0" fillId="0" borderId="3" xfId="0" applyNumberFormat="1" applyBorder="1"/>
    <xf numFmtId="0" fontId="0" fillId="0" borderId="4" xfId="0" applyBorder="1"/>
    <xf numFmtId="4" fontId="2" fillId="0" borderId="5" xfId="0" applyNumberFormat="1" applyFont="1" applyBorder="1"/>
    <xf numFmtId="0" fontId="0" fillId="0" borderId="6" xfId="0" applyBorder="1"/>
    <xf numFmtId="4" fontId="2" fillId="0" borderId="7" xfId="0" applyNumberFormat="1" applyFont="1" applyBorder="1"/>
    <xf numFmtId="8" fontId="0" fillId="0" borderId="1" xfId="0" applyNumberFormat="1" applyBorder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23" t="s">
        <v>11</v>
      </c>
      <c r="C9" s="23"/>
      <c r="E9" s="23" t="s">
        <v>12</v>
      </c>
      <c r="F9" s="23"/>
      <c r="H9" s="23" t="s">
        <v>4</v>
      </c>
      <c r="I9" s="23"/>
      <c r="K9" s="23" t="s">
        <v>5</v>
      </c>
      <c r="L9" s="23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23" t="s">
        <v>10</v>
      </c>
      <c r="F27" s="23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4" zoomScale="115" zoomScaleNormal="115" workbookViewId="0">
      <selection activeCell="F32" sqref="F32"/>
    </sheetView>
  </sheetViews>
  <sheetFormatPr baseColWidth="10" defaultRowHeight="14.4" x14ac:dyDescent="0.3"/>
  <cols>
    <col min="2" max="2" width="14.21875" bestFit="1" customWidth="1"/>
    <col min="3" max="3" width="20" bestFit="1" customWidth="1"/>
    <col min="5" max="5" width="13" bestFit="1" customWidth="1"/>
    <col min="6" max="6" width="19.6640625" bestFit="1" customWidth="1"/>
    <col min="8" max="8" width="13.5546875" bestFit="1" customWidth="1"/>
    <col min="9" max="9" width="20.88671875" bestFit="1" customWidth="1"/>
    <col min="10" max="10" width="19.5546875" bestFit="1" customWidth="1"/>
    <col min="12" max="12" width="14" bestFit="1" customWidth="1"/>
  </cols>
  <sheetData>
    <row r="1" spans="1:12" x14ac:dyDescent="0.3">
      <c r="A1" s="9"/>
      <c r="B1" s="10" t="s">
        <v>17</v>
      </c>
      <c r="C1" s="10" t="s">
        <v>18</v>
      </c>
      <c r="D1" s="10" t="s">
        <v>19</v>
      </c>
      <c r="E1" s="10" t="s">
        <v>0</v>
      </c>
      <c r="F1" s="10" t="s">
        <v>20</v>
      </c>
      <c r="G1" s="10" t="s">
        <v>21</v>
      </c>
      <c r="H1" s="10" t="s">
        <v>2</v>
      </c>
      <c r="I1" s="10" t="s">
        <v>22</v>
      </c>
      <c r="J1" s="10" t="s">
        <v>23</v>
      </c>
      <c r="K1" s="10" t="s">
        <v>3</v>
      </c>
    </row>
    <row r="2" spans="1:12" x14ac:dyDescent="0.3">
      <c r="A2" s="11" t="s">
        <v>16</v>
      </c>
      <c r="B2" s="9">
        <v>301423508.98000002</v>
      </c>
      <c r="C2" s="9">
        <v>46469895.109999999</v>
      </c>
      <c r="D2" s="9">
        <v>36241891.890000001</v>
      </c>
      <c r="E2" s="9">
        <v>82711787</v>
      </c>
      <c r="F2" s="9">
        <v>18942184.059999999</v>
      </c>
      <c r="G2" s="9">
        <v>21381644.579999998</v>
      </c>
      <c r="H2" s="9">
        <v>40323828.640000001</v>
      </c>
      <c r="I2" s="9">
        <v>4513.92</v>
      </c>
      <c r="J2" s="9">
        <v>3009.28</v>
      </c>
      <c r="K2" s="9">
        <v>7523.2</v>
      </c>
    </row>
    <row r="3" spans="1:12" x14ac:dyDescent="0.3">
      <c r="A3" s="12" t="s">
        <v>4</v>
      </c>
      <c r="B3" s="9" t="s">
        <v>26</v>
      </c>
      <c r="C3" s="9" t="s">
        <v>27</v>
      </c>
      <c r="D3" s="9" t="s">
        <v>28</v>
      </c>
      <c r="E3" s="9" t="s">
        <v>29</v>
      </c>
      <c r="F3" s="9" t="s">
        <v>30</v>
      </c>
      <c r="G3" s="9" t="s">
        <v>31</v>
      </c>
      <c r="H3" s="9" t="s">
        <v>32</v>
      </c>
      <c r="I3" s="9" t="s">
        <v>33</v>
      </c>
      <c r="J3" s="9" t="s">
        <v>34</v>
      </c>
      <c r="K3" s="9" t="s">
        <v>35</v>
      </c>
    </row>
    <row r="4" spans="1:12" x14ac:dyDescent="0.3">
      <c r="A4" s="13" t="s">
        <v>5</v>
      </c>
      <c r="B4" s="9" t="s">
        <v>36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43</v>
      </c>
      <c r="J4" s="9" t="s">
        <v>43</v>
      </c>
      <c r="K4" s="9" t="s">
        <v>43</v>
      </c>
    </row>
    <row r="7" spans="1:12" x14ac:dyDescent="0.3">
      <c r="F7" s="1"/>
    </row>
    <row r="9" spans="1:12" x14ac:dyDescent="0.3">
      <c r="B9" s="23" t="s">
        <v>13</v>
      </c>
      <c r="C9" s="23"/>
      <c r="E9" s="23" t="s">
        <v>12</v>
      </c>
      <c r="F9" s="23"/>
      <c r="H9" s="23" t="s">
        <v>4</v>
      </c>
      <c r="I9" s="23"/>
      <c r="K9" s="23" t="s">
        <v>5</v>
      </c>
      <c r="L9" s="23"/>
    </row>
    <row r="10" spans="1:12" x14ac:dyDescent="0.3">
      <c r="B10" s="7" t="s">
        <v>14</v>
      </c>
      <c r="C10" s="7" t="s">
        <v>15</v>
      </c>
      <c r="E10" s="9" t="s">
        <v>1</v>
      </c>
      <c r="F10" s="14">
        <f>B2</f>
        <v>301423508.98000002</v>
      </c>
      <c r="H10" s="16" t="s">
        <v>1</v>
      </c>
      <c r="I10" s="17" t="str">
        <f>B3</f>
        <v>228401488.67</v>
      </c>
      <c r="K10" s="9" t="s">
        <v>1</v>
      </c>
      <c r="L10" s="22" t="str">
        <f>B4</f>
        <v>73022020.31</v>
      </c>
    </row>
    <row r="11" spans="1:12" ht="15.6" x14ac:dyDescent="0.3">
      <c r="B11" s="1">
        <f>F10+F13+F16+F19</f>
        <v>366840102.07000005</v>
      </c>
      <c r="C11" s="4">
        <v>386632754.63</v>
      </c>
      <c r="E11" s="9" t="s">
        <v>0</v>
      </c>
      <c r="F11" s="15">
        <f>E2</f>
        <v>82711787</v>
      </c>
      <c r="H11" s="18" t="s">
        <v>0</v>
      </c>
      <c r="I11" s="19" t="str">
        <f>E3</f>
        <v>62977563.47</v>
      </c>
      <c r="K11" s="9" t="s">
        <v>0</v>
      </c>
      <c r="L11" s="15" t="str">
        <f>E4</f>
        <v>19734223.53</v>
      </c>
    </row>
    <row r="12" spans="1:12" x14ac:dyDescent="0.3">
      <c r="B12" s="24" t="str">
        <f>IF(B11=C11,"CORRECTO","INCORRECTO")</f>
        <v>INCORRECTO</v>
      </c>
      <c r="C12" s="24"/>
      <c r="E12" s="9" t="s">
        <v>6</v>
      </c>
      <c r="F12" s="15">
        <f>D2</f>
        <v>36241891.890000001</v>
      </c>
      <c r="H12" s="18" t="s">
        <v>2</v>
      </c>
      <c r="I12" s="19" t="str">
        <f>H3</f>
        <v>30815669.24</v>
      </c>
      <c r="K12" s="9" t="s">
        <v>2</v>
      </c>
      <c r="L12" s="15" t="str">
        <f>H4</f>
        <v>9508159.40</v>
      </c>
    </row>
    <row r="13" spans="1:12" x14ac:dyDescent="0.3">
      <c r="E13" s="9" t="s">
        <v>7</v>
      </c>
      <c r="F13" s="15">
        <f>C2</f>
        <v>46469895.109999999</v>
      </c>
      <c r="H13" s="20" t="s">
        <v>3</v>
      </c>
      <c r="I13" s="21" t="str">
        <f>K3</f>
        <v>7523.20</v>
      </c>
      <c r="K13" s="9" t="s">
        <v>3</v>
      </c>
      <c r="L13" s="15" t="str">
        <f>K4</f>
        <v>0.00</v>
      </c>
    </row>
    <row r="14" spans="1:12" x14ac:dyDescent="0.3">
      <c r="B14" s="8" t="s">
        <v>24</v>
      </c>
      <c r="C14" s="1">
        <f>C11-B11</f>
        <v>19792652.559999943</v>
      </c>
      <c r="E14" s="9" t="s">
        <v>2</v>
      </c>
      <c r="F14" s="15">
        <f>H2</f>
        <v>40323828.640000001</v>
      </c>
      <c r="I14" s="2"/>
      <c r="L14" s="2"/>
    </row>
    <row r="15" spans="1:12" x14ac:dyDescent="0.3">
      <c r="B15" t="s">
        <v>25</v>
      </c>
      <c r="C15" s="1">
        <v>19792652.559999999</v>
      </c>
      <c r="E15" s="9" t="s">
        <v>6</v>
      </c>
      <c r="F15" s="15">
        <f>G2</f>
        <v>21381644.579999998</v>
      </c>
      <c r="L15" s="2"/>
    </row>
    <row r="16" spans="1:12" x14ac:dyDescent="0.3">
      <c r="B16" s="23" t="s">
        <v>1</v>
      </c>
      <c r="C16" s="23"/>
      <c r="E16" s="9" t="s">
        <v>7</v>
      </c>
      <c r="F16" s="15">
        <f>F2</f>
        <v>18942184.059999999</v>
      </c>
      <c r="I16" s="2"/>
      <c r="L16" s="2"/>
    </row>
    <row r="17" spans="2:12" x14ac:dyDescent="0.3">
      <c r="B17" s="7" t="s">
        <v>14</v>
      </c>
      <c r="C17" s="7" t="s">
        <v>15</v>
      </c>
      <c r="E17" s="9" t="s">
        <v>3</v>
      </c>
      <c r="F17" s="15">
        <f>K2</f>
        <v>7523.2</v>
      </c>
      <c r="I17" s="2"/>
      <c r="L17" s="2"/>
    </row>
    <row r="18" spans="2:12" ht="15.6" x14ac:dyDescent="0.3">
      <c r="B18" s="1">
        <f>F10</f>
        <v>301423508.98000002</v>
      </c>
      <c r="C18" s="4">
        <v>301423508.98000002</v>
      </c>
      <c r="E18" s="9" t="s">
        <v>6</v>
      </c>
      <c r="F18" s="15">
        <f>J2</f>
        <v>3009.28</v>
      </c>
      <c r="I18" s="2"/>
      <c r="L18" s="2"/>
    </row>
    <row r="19" spans="2:12" x14ac:dyDescent="0.3">
      <c r="B19" s="24" t="str">
        <f>IF(B18=C18,"CORRECTO","INCORRECTO")</f>
        <v>CORRECTO</v>
      </c>
      <c r="C19" s="24"/>
      <c r="E19" s="9" t="s">
        <v>7</v>
      </c>
      <c r="F19" s="15">
        <f>I2</f>
        <v>4513.92</v>
      </c>
      <c r="I19" s="2"/>
      <c r="L19" s="2"/>
    </row>
    <row r="20" spans="2:12" x14ac:dyDescent="0.3">
      <c r="F20" s="2"/>
      <c r="I20" s="1"/>
    </row>
    <row r="21" spans="2:12" x14ac:dyDescent="0.3">
      <c r="F21" s="2"/>
      <c r="I21" s="1"/>
      <c r="J21" s="3" t="s">
        <v>8</v>
      </c>
    </row>
    <row r="22" spans="2:12" ht="15.6" x14ac:dyDescent="0.3">
      <c r="F22" s="6">
        <f>F10+F11+F14+F17</f>
        <v>424466647.81999999</v>
      </c>
      <c r="I22" s="1"/>
      <c r="J22" s="6" t="e">
        <f>I10+I11+I12+I13+L10+L11+L12+L13</f>
        <v>#VALUE!</v>
      </c>
    </row>
    <row r="23" spans="2:12" x14ac:dyDescent="0.3">
      <c r="F23" s="2"/>
      <c r="I23" s="1"/>
    </row>
    <row r="24" spans="2:12" x14ac:dyDescent="0.3">
      <c r="F24" s="2"/>
      <c r="I24" s="1"/>
    </row>
    <row r="25" spans="2:12" x14ac:dyDescent="0.3">
      <c r="F25" s="2"/>
      <c r="I25" s="1"/>
    </row>
    <row r="26" spans="2:12" x14ac:dyDescent="0.3">
      <c r="F26" s="2"/>
      <c r="I26" s="1"/>
    </row>
    <row r="27" spans="2:12" x14ac:dyDescent="0.3">
      <c r="E27" s="23" t="s">
        <v>10</v>
      </c>
      <c r="F27" s="23"/>
      <c r="I27" s="1"/>
    </row>
    <row r="28" spans="2:12" x14ac:dyDescent="0.3">
      <c r="F28" s="2" t="str">
        <f>I10</f>
        <v>228401488.67</v>
      </c>
      <c r="H28" t="s">
        <v>9</v>
      </c>
      <c r="I28" s="1"/>
    </row>
    <row r="29" spans="2:12" x14ac:dyDescent="0.3">
      <c r="F29" s="1" t="str">
        <f>L10</f>
        <v>73022020.31</v>
      </c>
      <c r="H29" s="1">
        <f>SUM(F28:F31)</f>
        <v>0</v>
      </c>
    </row>
    <row r="30" spans="2:12" x14ac:dyDescent="0.3">
      <c r="F30" s="1" t="str">
        <f>I11</f>
        <v>62977563.47</v>
      </c>
    </row>
    <row r="31" spans="2:12" x14ac:dyDescent="0.3">
      <c r="F31" s="1" t="str">
        <f>L11</f>
        <v>19734223.53</v>
      </c>
    </row>
    <row r="32" spans="2:12" x14ac:dyDescent="0.3">
      <c r="F32" s="1" t="e">
        <f>I12+I14</f>
        <v>#VALUE!</v>
      </c>
    </row>
    <row r="33" spans="6:6" x14ac:dyDescent="0.3">
      <c r="F33" s="1" t="e">
        <f>L12+L13</f>
        <v>#VALUE!</v>
      </c>
    </row>
    <row r="34" spans="6:6" ht="15.6" x14ac:dyDescent="0.3">
      <c r="F34" s="5" t="e">
        <f>SUM(F28:F33)</f>
        <v>#VALUE!</v>
      </c>
    </row>
  </sheetData>
  <mergeCells count="8">
    <mergeCell ref="K9:L9"/>
    <mergeCell ref="E27:F27"/>
    <mergeCell ref="B9:C9"/>
    <mergeCell ref="B12:C12"/>
    <mergeCell ref="E9:F9"/>
    <mergeCell ref="H9:I9"/>
    <mergeCell ref="B16:C16"/>
    <mergeCell ref="B19:C19"/>
  </mergeCells>
  <conditionalFormatting sqref="B12:C12">
    <cfRule type="expression" dxfId="3" priority="3">
      <formula>$B$12="CORRECTO"</formula>
    </cfRule>
    <cfRule type="expression" dxfId="2" priority="4">
      <formula>$B$12="INCORRECTO"</formula>
    </cfRule>
  </conditionalFormatting>
  <conditionalFormatting sqref="B19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2023-11-29T21:33:10Z</dcterms:modified>
</cp:coreProperties>
</file>