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8 - PRIMERA COMPLEMENTARIA MARZO 23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B18" i="2"/>
  <c r="B19" i="2" s="1"/>
  <c r="C14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F10" i="2"/>
  <c r="B11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<sst xmlns="http://schemas.openxmlformats.org/spreadsheetml/2006/main" count="69" uniqueCount="25">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</sst>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8" fontId="0" fillId="7" borderId="1" xfId="0" applyNumberFormat="1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I17" sqref="I17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1" spans="1:12" x14ac:dyDescent="0.3">
      <c r="A1" s="11"/>
      <c r="B1" s="12" t="s">
        <v>17</v>
      </c>
      <c r="C1" s="12" t="s">
        <v>18</v>
      </c>
      <c r="D1" s="12" t="s">
        <v>19</v>
      </c>
      <c r="E1" s="12" t="s">
        <v>0</v>
      </c>
      <c r="F1" s="12" t="s">
        <v>20</v>
      </c>
      <c r="G1" s="12" t="s">
        <v>21</v>
      </c>
      <c r="H1" s="12" t="s">
        <v>2</v>
      </c>
      <c r="I1" s="12" t="s">
        <v>22</v>
      </c>
      <c r="J1" s="12" t="s">
        <v>23</v>
      </c>
      <c r="K1" s="12" t="s">
        <v>3</v>
      </c>
    </row>
    <row r="2" spans="1:12" x14ac:dyDescent="0.3">
      <c r="A2" s="13" t="s">
        <v>16</v>
      </c>
      <c r="B2" s="11">
        <v>1215274.25</v>
      </c>
      <c r="C2" s="11">
        <v>170498.61</v>
      </c>
      <c r="D2" s="11">
        <v>133382.32</v>
      </c>
      <c r="E2" s="11">
        <v>303880.93</v>
      </c>
      <c r="F2" s="11">
        <v>69756.100000000006</v>
      </c>
      <c r="G2" s="11">
        <v>78691.649999999994</v>
      </c>
      <c r="H2" s="11">
        <v>148447.75</v>
      </c>
      <c r="I2" s="11">
        <v>0</v>
      </c>
      <c r="J2" s="11">
        <v>0</v>
      </c>
      <c r="K2" s="11">
        <v>0</v>
      </c>
    </row>
    <row r="3" spans="1:12" x14ac:dyDescent="0.3">
      <c r="A3" s="14" t="s">
        <v>4</v>
      </c>
      <c r="B3" s="11">
        <v>1115547.6299999999</v>
      </c>
      <c r="C3" s="11">
        <v>156824.97</v>
      </c>
      <c r="D3" s="11">
        <v>122685.33</v>
      </c>
      <c r="E3" s="11">
        <v>279510.3</v>
      </c>
      <c r="F3" s="11">
        <v>64497</v>
      </c>
      <c r="G3" s="11">
        <v>72380.740000000005</v>
      </c>
      <c r="H3" s="11">
        <v>136877.74</v>
      </c>
      <c r="I3" s="11">
        <v>0</v>
      </c>
      <c r="J3" s="11">
        <v>0</v>
      </c>
      <c r="K3" s="11">
        <v>0</v>
      </c>
    </row>
    <row r="4" spans="1:12" x14ac:dyDescent="0.3">
      <c r="A4" s="15" t="s">
        <v>5</v>
      </c>
      <c r="B4" s="11">
        <v>99726.62</v>
      </c>
      <c r="C4" s="11">
        <v>13673.64</v>
      </c>
      <c r="D4" s="11">
        <v>10696.99</v>
      </c>
      <c r="E4" s="11">
        <v>24370.63</v>
      </c>
      <c r="F4" s="11">
        <v>5259.1</v>
      </c>
      <c r="G4" s="11">
        <v>6310.91</v>
      </c>
      <c r="H4" s="11">
        <v>11570.01</v>
      </c>
      <c r="I4" s="11">
        <v>0</v>
      </c>
      <c r="J4" s="11">
        <v>0</v>
      </c>
      <c r="K4" s="11">
        <v>0</v>
      </c>
    </row>
    <row r="7" spans="1:12" x14ac:dyDescent="0.3">
      <c r="F7" s="1"/>
    </row>
    <row r="9" spans="1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1:12" x14ac:dyDescent="0.3">
      <c r="B10" s="7" t="s">
        <v>14</v>
      </c>
      <c r="C10" s="7" t="s">
        <v>15</v>
      </c>
      <c r="E10" s="11" t="s">
        <v>1</v>
      </c>
      <c r="F10" s="16">
        <f>B2</f>
        <v>1215274.25</v>
      </c>
      <c r="H10" s="18" t="s">
        <v>1</v>
      </c>
      <c r="I10" s="19">
        <f>B3</f>
        <v>1115547.6299999999</v>
      </c>
      <c r="K10" s="11" t="s">
        <v>1</v>
      </c>
      <c r="L10" s="24">
        <f>B4</f>
        <v>99726.62</v>
      </c>
    </row>
    <row r="11" spans="1:12" ht="15.6" x14ac:dyDescent="0.3">
      <c r="B11" s="1">
        <f>F10+F13+F16+F19</f>
        <v>1455528.96</v>
      </c>
      <c r="C11" s="4">
        <v>1455528.96</v>
      </c>
      <c r="E11" s="11" t="s">
        <v>0</v>
      </c>
      <c r="F11" s="17">
        <f>E2</f>
        <v>303880.93</v>
      </c>
      <c r="H11" s="20" t="s">
        <v>0</v>
      </c>
      <c r="I11" s="21">
        <f>E3</f>
        <v>279510.3</v>
      </c>
      <c r="K11" s="11" t="s">
        <v>0</v>
      </c>
      <c r="L11" s="17">
        <f>E4</f>
        <v>24370.63</v>
      </c>
    </row>
    <row r="12" spans="1:12" x14ac:dyDescent="0.3">
      <c r="B12" s="9" t="str">
        <f>IF(B11=C11,"CORRECTO","INCORRECTO")</f>
        <v>CORRECTO</v>
      </c>
      <c r="C12" s="9"/>
      <c r="E12" s="11" t="s">
        <v>6</v>
      </c>
      <c r="F12" s="17">
        <f>D2</f>
        <v>133382.32</v>
      </c>
      <c r="H12" s="20" t="s">
        <v>2</v>
      </c>
      <c r="I12" s="21">
        <f>H3</f>
        <v>136877.74</v>
      </c>
      <c r="K12" s="11" t="s">
        <v>2</v>
      </c>
      <c r="L12" s="17">
        <f>H4</f>
        <v>11570.01</v>
      </c>
    </row>
    <row r="13" spans="1:12" x14ac:dyDescent="0.3">
      <c r="E13" s="11" t="s">
        <v>7</v>
      </c>
      <c r="F13" s="17">
        <f>C2</f>
        <v>170498.61</v>
      </c>
      <c r="H13" s="22" t="s">
        <v>3</v>
      </c>
      <c r="I13" s="23">
        <f>K3</f>
        <v>0</v>
      </c>
      <c r="K13" s="11" t="s">
        <v>3</v>
      </c>
      <c r="L13" s="17">
        <f>K4</f>
        <v>0</v>
      </c>
    </row>
    <row r="14" spans="1:12" x14ac:dyDescent="0.3">
      <c r="B14" s="10" t="s">
        <v>24</v>
      </c>
      <c r="C14" s="1">
        <f>C11-B11</f>
        <v>0</v>
      </c>
      <c r="E14" s="11" t="s">
        <v>2</v>
      </c>
      <c r="F14" s="17">
        <f>H2</f>
        <v>148447.75</v>
      </c>
      <c r="I14" s="2"/>
      <c r="L14" s="2"/>
    </row>
    <row r="15" spans="1:12" x14ac:dyDescent="0.3">
      <c r="E15" s="11" t="s">
        <v>6</v>
      </c>
      <c r="F15" s="17">
        <f>G2</f>
        <v>78691.649999999994</v>
      </c>
      <c r="L15" s="2"/>
    </row>
    <row r="16" spans="1:12" x14ac:dyDescent="0.3">
      <c r="B16" s="8" t="s">
        <v>1</v>
      </c>
      <c r="C16" s="8"/>
      <c r="E16" s="11" t="s">
        <v>7</v>
      </c>
      <c r="F16" s="17">
        <f>F2</f>
        <v>69756.100000000006</v>
      </c>
      <c r="I16" s="2"/>
      <c r="L16" s="2"/>
    </row>
    <row r="17" spans="2:12" x14ac:dyDescent="0.3">
      <c r="B17" s="7" t="s">
        <v>14</v>
      </c>
      <c r="C17" s="7" t="s">
        <v>15</v>
      </c>
      <c r="E17" s="11" t="s">
        <v>3</v>
      </c>
      <c r="F17" s="17">
        <f>K2</f>
        <v>0</v>
      </c>
      <c r="I17" s="2"/>
      <c r="L17" s="2"/>
    </row>
    <row r="18" spans="2:12" ht="15.6" x14ac:dyDescent="0.3">
      <c r="B18" s="1">
        <f>F10</f>
        <v>1215274.25</v>
      </c>
      <c r="C18" s="4">
        <v>1215274.25</v>
      </c>
      <c r="E18" s="11" t="s">
        <v>6</v>
      </c>
      <c r="F18" s="17">
        <f>J2</f>
        <v>0</v>
      </c>
      <c r="I18" s="2"/>
      <c r="L18" s="2"/>
    </row>
    <row r="19" spans="2:12" x14ac:dyDescent="0.3">
      <c r="B19" s="9" t="str">
        <f>IF(B18=C18,"CORRECTO","INCORRECTO")</f>
        <v>CORRECTO</v>
      </c>
      <c r="C19" s="9"/>
      <c r="E19" s="11" t="s">
        <v>7</v>
      </c>
      <c r="F19" s="17">
        <f>I2</f>
        <v>0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1667602.93</v>
      </c>
      <c r="I22" s="1"/>
      <c r="J22" s="6">
        <f>I10+I11+I12+I13+L10+L11+L12+L13</f>
        <v>1667602.93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8" t="s">
        <v>10</v>
      </c>
      <c r="F27" s="8"/>
      <c r="I27" s="1"/>
    </row>
    <row r="28" spans="2:12" x14ac:dyDescent="0.3">
      <c r="F28" s="2">
        <f>I10</f>
        <v>1115547.6299999999</v>
      </c>
      <c r="H28" t="s">
        <v>9</v>
      </c>
      <c r="I28" s="1"/>
    </row>
    <row r="29" spans="2:12" x14ac:dyDescent="0.3">
      <c r="F29" s="1">
        <f>L10</f>
        <v>99726.62</v>
      </c>
      <c r="H29" s="1">
        <f>SUM(F28:F31)</f>
        <v>1519155.18</v>
      </c>
    </row>
    <row r="30" spans="2:12" x14ac:dyDescent="0.3">
      <c r="F30" s="1">
        <f>I11</f>
        <v>279510.3</v>
      </c>
    </row>
    <row r="31" spans="2:12" x14ac:dyDescent="0.3">
      <c r="F31" s="1">
        <f>L11</f>
        <v>24370.63</v>
      </c>
    </row>
    <row r="32" spans="2:12" x14ac:dyDescent="0.3">
      <c r="F32" s="1">
        <f>I12+I13</f>
        <v>136877.74</v>
      </c>
    </row>
    <row r="33" spans="6:6" x14ac:dyDescent="0.3">
      <c r="F33" s="1">
        <f>L12+L13</f>
        <v>11570.01</v>
      </c>
    </row>
    <row r="34" spans="6:6" ht="15.6" x14ac:dyDescent="0.3">
      <c r="F34" s="5">
        <f>SUM(F28:F33)</f>
        <v>1667602.93</v>
      </c>
    </row>
  </sheetData>
  <mergeCells count="8">
    <mergeCell ref="K9:L9"/>
    <mergeCell ref="E27:F27"/>
    <mergeCell ref="B9:C9"/>
    <mergeCell ref="B12:C12"/>
    <mergeCell ref="E9:F9"/>
    <mergeCell ref="H9:I9"/>
    <mergeCell ref="B16:C16"/>
    <mergeCell ref="B19:C19"/>
  </mergeCells>
  <conditionalFormatting sqref="B12:C12">
    <cfRule type="expression" dxfId="3" priority="3">
      <formula>$B$12="CORRECTO"</formula>
    </cfRule>
    <cfRule type="expression" dxfId="2" priority="4">
      <formula>$B$12="INCORRECTO"</formula>
    </cfRule>
  </conditionalFormatting>
  <conditionalFormatting sqref="B19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2023-06-23T23:13:42Z</dcterms:modified>
</cp:coreProperties>
</file>