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ois Gugelhupfer\Documents\University\10. Semester\Masterarbeit\Code\version1\master-thesis\"/>
    </mc:Choice>
  </mc:AlternateContent>
  <bookViews>
    <workbookView xWindow="0" yWindow="0" windowWidth="28800" windowHeight="12585" activeTab="5"/>
  </bookViews>
  <sheets>
    <sheet name="Original" sheetId="4" r:id="rId1"/>
    <sheet name="Vector - FD" sheetId="7" r:id="rId2"/>
    <sheet name="Skalar - FD" sheetId="9" r:id="rId3"/>
    <sheet name="Vector - AAD" sheetId="5" r:id="rId4"/>
    <sheet name="Skalar - AAD" sheetId="1" r:id="rId5"/>
    <sheet name="ParameterMatrix Compared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2" i="9" l="1" a="1"/>
  <c r="AB31" i="9"/>
  <c r="Y31" i="9"/>
  <c r="X31" i="9"/>
  <c r="U31" i="9"/>
  <c r="T31" i="9"/>
  <c r="Q31" i="9"/>
  <c r="P31" i="9"/>
  <c r="O31" i="9" a="1"/>
  <c r="AA31" i="9" s="1"/>
  <c r="N26" i="9"/>
  <c r="N24" i="9"/>
  <c r="N22" i="9"/>
  <c r="N20" i="9"/>
  <c r="N18" i="9"/>
  <c r="N16" i="9"/>
  <c r="N14" i="9"/>
  <c r="N14" i="9" a="1"/>
  <c r="N25" i="9" s="1"/>
  <c r="L14" i="9" a="1"/>
  <c r="K14" i="9" a="1"/>
  <c r="K157" i="9" s="1"/>
  <c r="J155" i="9"/>
  <c r="J154" i="9"/>
  <c r="J151" i="9"/>
  <c r="J150" i="9"/>
  <c r="J147" i="9"/>
  <c r="J146" i="9"/>
  <c r="J143" i="9"/>
  <c r="J142" i="9"/>
  <c r="J139" i="9"/>
  <c r="J138" i="9"/>
  <c r="J135" i="9"/>
  <c r="J134" i="9"/>
  <c r="J131" i="9"/>
  <c r="J130" i="9"/>
  <c r="J127" i="9"/>
  <c r="J126" i="9"/>
  <c r="J123" i="9"/>
  <c r="J122" i="9"/>
  <c r="J119" i="9"/>
  <c r="J118" i="9"/>
  <c r="J115" i="9"/>
  <c r="J114" i="9"/>
  <c r="J111" i="9"/>
  <c r="J110" i="9"/>
  <c r="J107" i="9"/>
  <c r="J106" i="9"/>
  <c r="J103" i="9"/>
  <c r="J102" i="9"/>
  <c r="J99" i="9"/>
  <c r="J98" i="9"/>
  <c r="J95" i="9"/>
  <c r="J94" i="9"/>
  <c r="J91" i="9"/>
  <c r="J90" i="9"/>
  <c r="J87" i="9"/>
  <c r="J86" i="9"/>
  <c r="J83" i="9"/>
  <c r="J82" i="9"/>
  <c r="J79" i="9"/>
  <c r="J78" i="9"/>
  <c r="J75" i="9"/>
  <c r="J74" i="9"/>
  <c r="J71" i="9"/>
  <c r="J70" i="9"/>
  <c r="J67" i="9"/>
  <c r="J66" i="9"/>
  <c r="J63" i="9"/>
  <c r="J62" i="9"/>
  <c r="J59" i="9"/>
  <c r="J58" i="9"/>
  <c r="J55" i="9"/>
  <c r="J54" i="9"/>
  <c r="J51" i="9"/>
  <c r="J50" i="9"/>
  <c r="J47" i="9"/>
  <c r="J46" i="9"/>
  <c r="J43" i="9"/>
  <c r="J42" i="9"/>
  <c r="J39" i="9"/>
  <c r="J38" i="9"/>
  <c r="J35" i="9"/>
  <c r="J34" i="9"/>
  <c r="J31" i="9"/>
  <c r="J30" i="9"/>
  <c r="J27" i="9"/>
  <c r="J26" i="9"/>
  <c r="J23" i="9"/>
  <c r="J22" i="9"/>
  <c r="J19" i="9"/>
  <c r="J18" i="9"/>
  <c r="J15" i="9"/>
  <c r="J14" i="9"/>
  <c r="J14" i="9" a="1"/>
  <c r="J157" i="9" s="1"/>
  <c r="O13" i="9" a="1"/>
  <c r="Y13" i="9" s="1"/>
  <c r="L13" i="9"/>
  <c r="N31" i="9" s="1"/>
  <c r="K13" i="9"/>
  <c r="N13" i="9" s="1"/>
  <c r="L156" i="9" l="1"/>
  <c r="L152" i="9"/>
  <c r="L148" i="9"/>
  <c r="L144" i="9"/>
  <c r="L140" i="9"/>
  <c r="L136" i="9"/>
  <c r="L132" i="9"/>
  <c r="L128" i="9"/>
  <c r="L124" i="9"/>
  <c r="L120" i="9"/>
  <c r="L116" i="9"/>
  <c r="L112" i="9"/>
  <c r="L108" i="9"/>
  <c r="L104" i="9"/>
  <c r="L100" i="9"/>
  <c r="L96" i="9"/>
  <c r="L92" i="9"/>
  <c r="L88" i="9"/>
  <c r="L84" i="9"/>
  <c r="L80" i="9"/>
  <c r="L76" i="9"/>
  <c r="L72" i="9"/>
  <c r="L68" i="9"/>
  <c r="L64" i="9"/>
  <c r="L60" i="9"/>
  <c r="L17" i="9"/>
  <c r="L21" i="9"/>
  <c r="L25" i="9"/>
  <c r="L29" i="9"/>
  <c r="L33" i="9"/>
  <c r="L37" i="9"/>
  <c r="L41" i="9"/>
  <c r="L45" i="9"/>
  <c r="L49" i="9"/>
  <c r="L53" i="9"/>
  <c r="L57" i="9"/>
  <c r="L62" i="9"/>
  <c r="L67" i="9"/>
  <c r="L73" i="9"/>
  <c r="L78" i="9"/>
  <c r="L83" i="9"/>
  <c r="L89" i="9"/>
  <c r="L94" i="9"/>
  <c r="L99" i="9"/>
  <c r="L105" i="9"/>
  <c r="L110" i="9"/>
  <c r="L115" i="9"/>
  <c r="L121" i="9"/>
  <c r="L126" i="9"/>
  <c r="L131" i="9"/>
  <c r="L137" i="9"/>
  <c r="L142" i="9"/>
  <c r="L147" i="9"/>
  <c r="L153" i="9"/>
  <c r="P13" i="9"/>
  <c r="T13" i="9"/>
  <c r="X13" i="9"/>
  <c r="AB13" i="9"/>
  <c r="J16" i="9"/>
  <c r="J20" i="9"/>
  <c r="J24" i="9"/>
  <c r="J28" i="9"/>
  <c r="J32" i="9"/>
  <c r="J36" i="9"/>
  <c r="J40" i="9"/>
  <c r="J44" i="9"/>
  <c r="J48" i="9"/>
  <c r="J52" i="9"/>
  <c r="J56" i="9"/>
  <c r="J60" i="9"/>
  <c r="J64" i="9"/>
  <c r="J68" i="9"/>
  <c r="J72" i="9"/>
  <c r="J76" i="9"/>
  <c r="J80" i="9"/>
  <c r="J84" i="9"/>
  <c r="J88" i="9"/>
  <c r="J92" i="9"/>
  <c r="J96" i="9"/>
  <c r="J100" i="9"/>
  <c r="J104" i="9"/>
  <c r="J108" i="9"/>
  <c r="J112" i="9"/>
  <c r="J116" i="9"/>
  <c r="J120" i="9"/>
  <c r="J124" i="9"/>
  <c r="J128" i="9"/>
  <c r="J132" i="9"/>
  <c r="J136" i="9"/>
  <c r="J140" i="9"/>
  <c r="J144" i="9"/>
  <c r="J148" i="9"/>
  <c r="J152" i="9"/>
  <c r="J156" i="9"/>
  <c r="K15" i="9"/>
  <c r="K19" i="9"/>
  <c r="K23" i="9"/>
  <c r="K27" i="9"/>
  <c r="K31" i="9"/>
  <c r="K35" i="9"/>
  <c r="K39" i="9"/>
  <c r="K43" i="9"/>
  <c r="K47" i="9"/>
  <c r="K51" i="9"/>
  <c r="K55" i="9"/>
  <c r="K59" i="9"/>
  <c r="K63" i="9"/>
  <c r="K67" i="9"/>
  <c r="K71" i="9"/>
  <c r="K75" i="9"/>
  <c r="K79" i="9"/>
  <c r="K83" i="9"/>
  <c r="K87" i="9"/>
  <c r="K91" i="9"/>
  <c r="K95" i="9"/>
  <c r="K99" i="9"/>
  <c r="K103" i="9"/>
  <c r="K107" i="9"/>
  <c r="K111" i="9"/>
  <c r="K115" i="9"/>
  <c r="K119" i="9"/>
  <c r="K123" i="9"/>
  <c r="K127" i="9"/>
  <c r="K131" i="9"/>
  <c r="K135" i="9"/>
  <c r="K139" i="9"/>
  <c r="K143" i="9"/>
  <c r="K147" i="9"/>
  <c r="K151" i="9"/>
  <c r="K155" i="9"/>
  <c r="L14" i="9"/>
  <c r="L18" i="9"/>
  <c r="L22" i="9"/>
  <c r="L26" i="9"/>
  <c r="L30" i="9"/>
  <c r="L34" i="9"/>
  <c r="L38" i="9"/>
  <c r="L42" i="9"/>
  <c r="L46" i="9"/>
  <c r="L50" i="9"/>
  <c r="L54" i="9"/>
  <c r="L58" i="9"/>
  <c r="L63" i="9"/>
  <c r="L69" i="9"/>
  <c r="L74" i="9"/>
  <c r="L79" i="9"/>
  <c r="L85" i="9"/>
  <c r="L90" i="9"/>
  <c r="L95" i="9"/>
  <c r="L101" i="9"/>
  <c r="L106" i="9"/>
  <c r="L111" i="9"/>
  <c r="L117" i="9"/>
  <c r="L122" i="9"/>
  <c r="L127" i="9"/>
  <c r="L133" i="9"/>
  <c r="L138" i="9"/>
  <c r="L143" i="9"/>
  <c r="L149" i="9"/>
  <c r="L154" i="9"/>
  <c r="R13" i="9"/>
  <c r="V13" i="9"/>
  <c r="Z13" i="9"/>
  <c r="O13" i="9"/>
  <c r="O14" i="9" s="1" a="1"/>
  <c r="S13" i="9"/>
  <c r="W13" i="9"/>
  <c r="AA13" i="9"/>
  <c r="K14" i="9"/>
  <c r="K18" i="9"/>
  <c r="K22" i="9"/>
  <c r="K26" i="9"/>
  <c r="K30" i="9"/>
  <c r="K34" i="9"/>
  <c r="K38" i="9"/>
  <c r="K42" i="9"/>
  <c r="K46" i="9"/>
  <c r="K50" i="9"/>
  <c r="K54" i="9"/>
  <c r="K58" i="9"/>
  <c r="K62" i="9"/>
  <c r="K66" i="9"/>
  <c r="K70" i="9"/>
  <c r="K74" i="9"/>
  <c r="K78" i="9"/>
  <c r="K82" i="9"/>
  <c r="K86" i="9"/>
  <c r="K90" i="9"/>
  <c r="K94" i="9"/>
  <c r="K98" i="9"/>
  <c r="K102" i="9"/>
  <c r="K106" i="9"/>
  <c r="K110" i="9"/>
  <c r="K114" i="9"/>
  <c r="K118" i="9"/>
  <c r="K122" i="9"/>
  <c r="K126" i="9"/>
  <c r="K130" i="9"/>
  <c r="K134" i="9"/>
  <c r="K138" i="9"/>
  <c r="K142" i="9"/>
  <c r="K146" i="9"/>
  <c r="K150" i="9"/>
  <c r="K154" i="9"/>
  <c r="Q13" i="9"/>
  <c r="U13" i="9"/>
  <c r="J17" i="9"/>
  <c r="J21" i="9"/>
  <c r="J25" i="9"/>
  <c r="J29" i="9"/>
  <c r="J33" i="9"/>
  <c r="J37" i="9"/>
  <c r="J41" i="9"/>
  <c r="J45" i="9"/>
  <c r="J49" i="9"/>
  <c r="J53" i="9"/>
  <c r="J57" i="9"/>
  <c r="J61" i="9"/>
  <c r="J65" i="9"/>
  <c r="J69" i="9"/>
  <c r="J73" i="9"/>
  <c r="J77" i="9"/>
  <c r="J81" i="9"/>
  <c r="J85" i="9"/>
  <c r="J89" i="9"/>
  <c r="J93" i="9"/>
  <c r="J97" i="9"/>
  <c r="J101" i="9"/>
  <c r="J105" i="9"/>
  <c r="J109" i="9"/>
  <c r="J113" i="9"/>
  <c r="J117" i="9"/>
  <c r="J121" i="9"/>
  <c r="J125" i="9"/>
  <c r="J129" i="9"/>
  <c r="J133" i="9"/>
  <c r="J137" i="9"/>
  <c r="J141" i="9"/>
  <c r="J145" i="9"/>
  <c r="J149" i="9"/>
  <c r="J153" i="9"/>
  <c r="K16" i="9"/>
  <c r="K20" i="9"/>
  <c r="K24" i="9"/>
  <c r="K28" i="9"/>
  <c r="K32" i="9"/>
  <c r="K36" i="9"/>
  <c r="K40" i="9"/>
  <c r="K44" i="9"/>
  <c r="K48" i="9"/>
  <c r="K52" i="9"/>
  <c r="K56" i="9"/>
  <c r="K60" i="9"/>
  <c r="K64" i="9"/>
  <c r="K68" i="9"/>
  <c r="K72" i="9"/>
  <c r="K76" i="9"/>
  <c r="K80" i="9"/>
  <c r="K84" i="9"/>
  <c r="K88" i="9"/>
  <c r="K92" i="9"/>
  <c r="K96" i="9"/>
  <c r="K100" i="9"/>
  <c r="K104" i="9"/>
  <c r="K108" i="9"/>
  <c r="K112" i="9"/>
  <c r="K116" i="9"/>
  <c r="K120" i="9"/>
  <c r="K124" i="9"/>
  <c r="K128" i="9"/>
  <c r="K132" i="9"/>
  <c r="K136" i="9"/>
  <c r="K140" i="9"/>
  <c r="K144" i="9"/>
  <c r="K148" i="9"/>
  <c r="K152" i="9"/>
  <c r="K156" i="9"/>
  <c r="L15" i="9"/>
  <c r="L19" i="9"/>
  <c r="L23" i="9"/>
  <c r="L27" i="9"/>
  <c r="L31" i="9"/>
  <c r="L35" i="9"/>
  <c r="L39" i="9"/>
  <c r="L43" i="9"/>
  <c r="L47" i="9"/>
  <c r="L51" i="9"/>
  <c r="L55" i="9"/>
  <c r="L59" i="9"/>
  <c r="L65" i="9"/>
  <c r="L70" i="9"/>
  <c r="L75" i="9"/>
  <c r="L81" i="9"/>
  <c r="L86" i="9"/>
  <c r="L91" i="9"/>
  <c r="L97" i="9"/>
  <c r="L102" i="9"/>
  <c r="L107" i="9"/>
  <c r="L113" i="9"/>
  <c r="L118" i="9"/>
  <c r="L123" i="9"/>
  <c r="L129" i="9"/>
  <c r="L134" i="9"/>
  <c r="L139" i="9"/>
  <c r="L145" i="9"/>
  <c r="L150" i="9"/>
  <c r="L155" i="9"/>
  <c r="N45" i="9"/>
  <c r="N41" i="9"/>
  <c r="N37" i="9"/>
  <c r="N33" i="9"/>
  <c r="N44" i="9"/>
  <c r="N40" i="9"/>
  <c r="N36" i="9"/>
  <c r="N32" i="9"/>
  <c r="N38" i="9"/>
  <c r="N43" i="9"/>
  <c r="N35" i="9"/>
  <c r="N42" i="9"/>
  <c r="N34" i="9"/>
  <c r="K17" i="9"/>
  <c r="K21" i="9"/>
  <c r="K25" i="9"/>
  <c r="K29" i="9"/>
  <c r="K33" i="9"/>
  <c r="K37" i="9"/>
  <c r="K41" i="9"/>
  <c r="K45" i="9"/>
  <c r="K49" i="9"/>
  <c r="K53" i="9"/>
  <c r="K57" i="9"/>
  <c r="K61" i="9"/>
  <c r="K65" i="9"/>
  <c r="K69" i="9"/>
  <c r="K73" i="9"/>
  <c r="K77" i="9"/>
  <c r="K81" i="9"/>
  <c r="K85" i="9"/>
  <c r="K89" i="9"/>
  <c r="K93" i="9"/>
  <c r="K97" i="9"/>
  <c r="K101" i="9"/>
  <c r="K105" i="9"/>
  <c r="K109" i="9"/>
  <c r="K113" i="9"/>
  <c r="K117" i="9"/>
  <c r="K121" i="9"/>
  <c r="K125" i="9"/>
  <c r="K129" i="9"/>
  <c r="K133" i="9"/>
  <c r="K137" i="9"/>
  <c r="K141" i="9"/>
  <c r="K145" i="9"/>
  <c r="K149" i="9"/>
  <c r="K153" i="9"/>
  <c r="L16" i="9"/>
  <c r="L20" i="9"/>
  <c r="L24" i="9"/>
  <c r="L28" i="9"/>
  <c r="L32" i="9"/>
  <c r="L36" i="9"/>
  <c r="L40" i="9"/>
  <c r="L44" i="9"/>
  <c r="L48" i="9"/>
  <c r="L52" i="9"/>
  <c r="L56" i="9"/>
  <c r="L61" i="9"/>
  <c r="L66" i="9"/>
  <c r="L71" i="9"/>
  <c r="L77" i="9"/>
  <c r="L82" i="9"/>
  <c r="L87" i="9"/>
  <c r="L93" i="9"/>
  <c r="L98" i="9"/>
  <c r="L103" i="9"/>
  <c r="L109" i="9"/>
  <c r="L114" i="9"/>
  <c r="L119" i="9"/>
  <c r="L125" i="9"/>
  <c r="L130" i="9"/>
  <c r="L135" i="9"/>
  <c r="L141" i="9"/>
  <c r="L146" i="9"/>
  <c r="L151" i="9"/>
  <c r="L157" i="9"/>
  <c r="N39" i="9"/>
  <c r="N15" i="9"/>
  <c r="N19" i="9"/>
  <c r="N23" i="9"/>
  <c r="N27" i="9"/>
  <c r="N17" i="9"/>
  <c r="N21" i="9"/>
  <c r="R31" i="9"/>
  <c r="V31" i="9"/>
  <c r="Z31" i="9"/>
  <c r="O31" i="9"/>
  <c r="S31" i="9"/>
  <c r="W31" i="9"/>
  <c r="H7" i="8" a="1"/>
  <c r="H7" i="8" s="1"/>
  <c r="H17" i="8" a="1"/>
  <c r="H17" i="8" s="1"/>
  <c r="K13" i="4"/>
  <c r="K13" i="7"/>
  <c r="N13" i="7" s="1"/>
  <c r="K7" i="4" a="1"/>
  <c r="N32" i="7" a="1"/>
  <c r="AB31" i="7"/>
  <c r="Y31" i="7"/>
  <c r="X31" i="7"/>
  <c r="U31" i="7"/>
  <c r="T31" i="7"/>
  <c r="Q31" i="7"/>
  <c r="P31" i="7"/>
  <c r="O31" i="7" a="1"/>
  <c r="AA31" i="7" s="1"/>
  <c r="N26" i="7"/>
  <c r="N24" i="7"/>
  <c r="N22" i="7"/>
  <c r="N20" i="7"/>
  <c r="N18" i="7"/>
  <c r="N16" i="7"/>
  <c r="N14" i="7"/>
  <c r="N14" i="7" a="1"/>
  <c r="N25" i="7" s="1"/>
  <c r="L14" i="7" a="1"/>
  <c r="K14" i="7" a="1"/>
  <c r="K157" i="7" s="1"/>
  <c r="J155" i="7"/>
  <c r="J154" i="7"/>
  <c r="J151" i="7"/>
  <c r="J150" i="7"/>
  <c r="J147" i="7"/>
  <c r="J146" i="7"/>
  <c r="J143" i="7"/>
  <c r="J142" i="7"/>
  <c r="J139" i="7"/>
  <c r="J138" i="7"/>
  <c r="J135" i="7"/>
  <c r="J134" i="7"/>
  <c r="J131" i="7"/>
  <c r="J130" i="7"/>
  <c r="J127" i="7"/>
  <c r="J126" i="7"/>
  <c r="J123" i="7"/>
  <c r="J122" i="7"/>
  <c r="J119" i="7"/>
  <c r="J118" i="7"/>
  <c r="J115" i="7"/>
  <c r="J114" i="7"/>
  <c r="J111" i="7"/>
  <c r="J110" i="7"/>
  <c r="J107" i="7"/>
  <c r="J106" i="7"/>
  <c r="J103" i="7"/>
  <c r="J102" i="7"/>
  <c r="J99" i="7"/>
  <c r="J98" i="7"/>
  <c r="J95" i="7"/>
  <c r="J94" i="7"/>
  <c r="J91" i="7"/>
  <c r="J90" i="7"/>
  <c r="J87" i="7"/>
  <c r="J86" i="7"/>
  <c r="J83" i="7"/>
  <c r="J82" i="7"/>
  <c r="J79" i="7"/>
  <c r="J78" i="7"/>
  <c r="J75" i="7"/>
  <c r="J74" i="7"/>
  <c r="J71" i="7"/>
  <c r="J70" i="7"/>
  <c r="J67" i="7"/>
  <c r="J66" i="7"/>
  <c r="J63" i="7"/>
  <c r="J62" i="7"/>
  <c r="J59" i="7"/>
  <c r="J58" i="7"/>
  <c r="J55" i="7"/>
  <c r="J54" i="7"/>
  <c r="J51" i="7"/>
  <c r="J50" i="7"/>
  <c r="J47" i="7"/>
  <c r="J46" i="7"/>
  <c r="J43" i="7"/>
  <c r="J42" i="7"/>
  <c r="J39" i="7"/>
  <c r="J38" i="7"/>
  <c r="J35" i="7"/>
  <c r="J34" i="7"/>
  <c r="J31" i="7"/>
  <c r="J30" i="7"/>
  <c r="J27" i="7"/>
  <c r="J26" i="7"/>
  <c r="J23" i="7"/>
  <c r="J22" i="7"/>
  <c r="J19" i="7"/>
  <c r="J18" i="7"/>
  <c r="J15" i="7"/>
  <c r="J14" i="7"/>
  <c r="J14" i="7" a="1"/>
  <c r="J157" i="7" s="1"/>
  <c r="O13" i="7" a="1"/>
  <c r="Y13" i="7" s="1"/>
  <c r="L13" i="7"/>
  <c r="N31" i="7" s="1"/>
  <c r="N44" i="5"/>
  <c r="N43" i="5"/>
  <c r="N39" i="5"/>
  <c r="N38" i="5"/>
  <c r="N34" i="5"/>
  <c r="N32" i="5"/>
  <c r="N32" i="5" a="1"/>
  <c r="N40" i="5" s="1"/>
  <c r="Z31" i="5"/>
  <c r="U31" i="5"/>
  <c r="T31" i="5"/>
  <c r="P31" i="5"/>
  <c r="O31" i="5" a="1"/>
  <c r="N27" i="5"/>
  <c r="N26" i="5"/>
  <c r="N23" i="5"/>
  <c r="N22" i="5"/>
  <c r="N19" i="5"/>
  <c r="N18" i="5"/>
  <c r="N15" i="5"/>
  <c r="N14" i="5"/>
  <c r="N14" i="5" a="1"/>
  <c r="N25" i="5" s="1"/>
  <c r="L156" i="5"/>
  <c r="L155" i="5"/>
  <c r="L152" i="5"/>
  <c r="L151" i="5"/>
  <c r="L148" i="5"/>
  <c r="L147" i="5"/>
  <c r="L144" i="5"/>
  <c r="L143" i="5"/>
  <c r="L140" i="5"/>
  <c r="L139" i="5"/>
  <c r="L136" i="5"/>
  <c r="L135" i="5"/>
  <c r="L132" i="5"/>
  <c r="L131" i="5"/>
  <c r="L128" i="5"/>
  <c r="L127" i="5"/>
  <c r="L124" i="5"/>
  <c r="L123" i="5"/>
  <c r="L120" i="5"/>
  <c r="L119" i="5"/>
  <c r="L116" i="5"/>
  <c r="L115" i="5"/>
  <c r="L114" i="5"/>
  <c r="L112" i="5"/>
  <c r="L111" i="5"/>
  <c r="L110" i="5"/>
  <c r="L108" i="5"/>
  <c r="L107" i="5"/>
  <c r="L106" i="5"/>
  <c r="L104" i="5"/>
  <c r="L103" i="5"/>
  <c r="L102" i="5"/>
  <c r="L100" i="5"/>
  <c r="L99" i="5"/>
  <c r="L98" i="5"/>
  <c r="L96" i="5"/>
  <c r="L95" i="5"/>
  <c r="L94" i="5"/>
  <c r="L92" i="5"/>
  <c r="L91" i="5"/>
  <c r="L90" i="5"/>
  <c r="L88" i="5"/>
  <c r="L87" i="5"/>
  <c r="L86" i="5"/>
  <c r="L84" i="5"/>
  <c r="L83" i="5"/>
  <c r="L82" i="5"/>
  <c r="L80" i="5"/>
  <c r="L79" i="5"/>
  <c r="L78" i="5"/>
  <c r="L76" i="5"/>
  <c r="L75" i="5"/>
  <c r="L74" i="5"/>
  <c r="L72" i="5"/>
  <c r="L71" i="5"/>
  <c r="L70" i="5"/>
  <c r="L68" i="5"/>
  <c r="L67" i="5"/>
  <c r="L66" i="5"/>
  <c r="L64" i="5"/>
  <c r="L63" i="5"/>
  <c r="L62" i="5"/>
  <c r="L60" i="5"/>
  <c r="L59" i="5"/>
  <c r="L58" i="5"/>
  <c r="L56" i="5"/>
  <c r="L55" i="5"/>
  <c r="L54" i="5"/>
  <c r="L52" i="5"/>
  <c r="L51" i="5"/>
  <c r="L50" i="5"/>
  <c r="L48" i="5"/>
  <c r="L47" i="5"/>
  <c r="L46" i="5"/>
  <c r="L44" i="5"/>
  <c r="L43" i="5"/>
  <c r="L42" i="5"/>
  <c r="L40" i="5"/>
  <c r="L39" i="5"/>
  <c r="L38" i="5"/>
  <c r="L36" i="5"/>
  <c r="L35" i="5"/>
  <c r="L34" i="5"/>
  <c r="L32" i="5"/>
  <c r="L31" i="5"/>
  <c r="L30" i="5"/>
  <c r="L28" i="5"/>
  <c r="L27" i="5"/>
  <c r="L26" i="5"/>
  <c r="L24" i="5"/>
  <c r="L23" i="5"/>
  <c r="L22" i="5"/>
  <c r="L20" i="5"/>
  <c r="L19" i="5"/>
  <c r="L18" i="5"/>
  <c r="L16" i="5"/>
  <c r="L15" i="5"/>
  <c r="L14" i="5"/>
  <c r="L14" i="5" a="1"/>
  <c r="L154" i="5" s="1"/>
  <c r="K156" i="5"/>
  <c r="K155" i="5"/>
  <c r="K152" i="5"/>
  <c r="K151" i="5"/>
  <c r="K148" i="5"/>
  <c r="K147" i="5"/>
  <c r="K144" i="5"/>
  <c r="K143" i="5"/>
  <c r="K140" i="5"/>
  <c r="K139" i="5"/>
  <c r="K136" i="5"/>
  <c r="K135" i="5"/>
  <c r="K132" i="5"/>
  <c r="K131" i="5"/>
  <c r="K128" i="5"/>
  <c r="K127" i="5"/>
  <c r="K124" i="5"/>
  <c r="K123" i="5"/>
  <c r="K120" i="5"/>
  <c r="K119" i="5"/>
  <c r="K116" i="5"/>
  <c r="K115" i="5"/>
  <c r="K112" i="5"/>
  <c r="K111" i="5"/>
  <c r="K108" i="5"/>
  <c r="K107" i="5"/>
  <c r="K104" i="5"/>
  <c r="K103" i="5"/>
  <c r="K100" i="5"/>
  <c r="K99" i="5"/>
  <c r="K96" i="5"/>
  <c r="K95" i="5"/>
  <c r="K92" i="5"/>
  <c r="K91" i="5"/>
  <c r="K88" i="5"/>
  <c r="K87" i="5"/>
  <c r="K84" i="5"/>
  <c r="K83" i="5"/>
  <c r="K80" i="5"/>
  <c r="K79" i="5"/>
  <c r="K76" i="5"/>
  <c r="K75" i="5"/>
  <c r="K72" i="5"/>
  <c r="K71" i="5"/>
  <c r="K68" i="5"/>
  <c r="K67" i="5"/>
  <c r="K64" i="5"/>
  <c r="K63" i="5"/>
  <c r="K60" i="5"/>
  <c r="K59" i="5"/>
  <c r="K56" i="5"/>
  <c r="K55" i="5"/>
  <c r="K52" i="5"/>
  <c r="K51" i="5"/>
  <c r="K48" i="5"/>
  <c r="K47" i="5"/>
  <c r="K44" i="5"/>
  <c r="K43" i="5"/>
  <c r="K40" i="5"/>
  <c r="K39" i="5"/>
  <c r="K36" i="5"/>
  <c r="K35" i="5"/>
  <c r="K32" i="5"/>
  <c r="K31" i="5"/>
  <c r="K28" i="5"/>
  <c r="K27" i="5"/>
  <c r="K24" i="5"/>
  <c r="K23" i="5"/>
  <c r="K20" i="5"/>
  <c r="K19" i="5"/>
  <c r="K16" i="5"/>
  <c r="K15" i="5"/>
  <c r="K14" i="5" a="1"/>
  <c r="K154" i="5" s="1"/>
  <c r="J14" i="5" a="1"/>
  <c r="AB13" i="5"/>
  <c r="Y13" i="5"/>
  <c r="X13" i="5"/>
  <c r="U13" i="5"/>
  <c r="T13" i="5"/>
  <c r="Q13" i="5"/>
  <c r="P13" i="5"/>
  <c r="O13" i="5" a="1"/>
  <c r="AA13" i="5" s="1"/>
  <c r="L13" i="5"/>
  <c r="N31" i="5" s="1"/>
  <c r="K13" i="5"/>
  <c r="N13" i="5" s="1"/>
  <c r="K13" i="1"/>
  <c r="N42" i="4"/>
  <c r="N32" i="4" a="1"/>
  <c r="N34" i="4" s="1"/>
  <c r="AB31" i="4"/>
  <c r="Y31" i="4"/>
  <c r="X31" i="4"/>
  <c r="U31" i="4"/>
  <c r="T31" i="4"/>
  <c r="Q31" i="4"/>
  <c r="P31" i="4"/>
  <c r="O31" i="4" a="1"/>
  <c r="AA31" i="4" s="1"/>
  <c r="N27" i="4"/>
  <c r="N26" i="4"/>
  <c r="N23" i="4"/>
  <c r="N22" i="4"/>
  <c r="N19" i="4"/>
  <c r="N18" i="4"/>
  <c r="N16" i="4"/>
  <c r="N15" i="4"/>
  <c r="N14" i="4"/>
  <c r="N14" i="4" a="1"/>
  <c r="N25" i="4" s="1"/>
  <c r="L156" i="4"/>
  <c r="L155" i="4"/>
  <c r="L152" i="4"/>
  <c r="L151" i="4"/>
  <c r="L148" i="4"/>
  <c r="L147" i="4"/>
  <c r="L144" i="4"/>
  <c r="L143" i="4"/>
  <c r="L140" i="4"/>
  <c r="L139" i="4"/>
  <c r="L136" i="4"/>
  <c r="L135" i="4"/>
  <c r="L132" i="4"/>
  <c r="L131" i="4"/>
  <c r="L128" i="4"/>
  <c r="L127" i="4"/>
  <c r="L124" i="4"/>
  <c r="L123" i="4"/>
  <c r="L120" i="4"/>
  <c r="L119" i="4"/>
  <c r="L116" i="4"/>
  <c r="L115" i="4"/>
  <c r="L112" i="4"/>
  <c r="L111" i="4"/>
  <c r="L108" i="4"/>
  <c r="L107" i="4"/>
  <c r="L104" i="4"/>
  <c r="L103" i="4"/>
  <c r="L100" i="4"/>
  <c r="L99" i="4"/>
  <c r="L96" i="4"/>
  <c r="L95" i="4"/>
  <c r="L92" i="4"/>
  <c r="L91" i="4"/>
  <c r="L88" i="4"/>
  <c r="L87" i="4"/>
  <c r="L84" i="4"/>
  <c r="L83" i="4"/>
  <c r="L80" i="4"/>
  <c r="L79" i="4"/>
  <c r="L76" i="4"/>
  <c r="L75" i="4"/>
  <c r="L72" i="4"/>
  <c r="L71" i="4"/>
  <c r="L68" i="4"/>
  <c r="L67" i="4"/>
  <c r="L64" i="4"/>
  <c r="L63" i="4"/>
  <c r="L60" i="4"/>
  <c r="L59" i="4"/>
  <c r="L56" i="4"/>
  <c r="L55" i="4"/>
  <c r="L54" i="4"/>
  <c r="L52" i="4"/>
  <c r="L51" i="4"/>
  <c r="L50" i="4"/>
  <c r="L48" i="4"/>
  <c r="L47" i="4"/>
  <c r="L46" i="4"/>
  <c r="L44" i="4"/>
  <c r="L43" i="4"/>
  <c r="L42" i="4"/>
  <c r="L40" i="4"/>
  <c r="L39" i="4"/>
  <c r="L38" i="4"/>
  <c r="L36" i="4"/>
  <c r="L35" i="4"/>
  <c r="L34" i="4"/>
  <c r="L32" i="4"/>
  <c r="L31" i="4"/>
  <c r="L30" i="4"/>
  <c r="L28" i="4"/>
  <c r="L27" i="4"/>
  <c r="L26" i="4"/>
  <c r="L24" i="4"/>
  <c r="L23" i="4"/>
  <c r="L22" i="4"/>
  <c r="L20" i="4"/>
  <c r="L19" i="4"/>
  <c r="L18" i="4"/>
  <c r="L16" i="4"/>
  <c r="L15" i="4"/>
  <c r="L14" i="4"/>
  <c r="L14" i="4" a="1"/>
  <c r="L154" i="4" s="1"/>
  <c r="K156" i="4"/>
  <c r="K155" i="4"/>
  <c r="K152" i="4"/>
  <c r="K151" i="4"/>
  <c r="K148" i="4"/>
  <c r="K147" i="4"/>
  <c r="K144" i="4"/>
  <c r="K143" i="4"/>
  <c r="K140" i="4"/>
  <c r="K139" i="4"/>
  <c r="K136" i="4"/>
  <c r="K135" i="4"/>
  <c r="K132" i="4"/>
  <c r="K131" i="4"/>
  <c r="K128" i="4"/>
  <c r="K127" i="4"/>
  <c r="K124" i="4"/>
  <c r="K123" i="4"/>
  <c r="K120" i="4"/>
  <c r="K119" i="4"/>
  <c r="K116" i="4"/>
  <c r="K115" i="4"/>
  <c r="K112" i="4"/>
  <c r="K111" i="4"/>
  <c r="K108" i="4"/>
  <c r="K107" i="4"/>
  <c r="K104" i="4"/>
  <c r="K103" i="4"/>
  <c r="K100" i="4"/>
  <c r="K99" i="4"/>
  <c r="K96" i="4"/>
  <c r="K95" i="4"/>
  <c r="K92" i="4"/>
  <c r="K91" i="4"/>
  <c r="K88" i="4"/>
  <c r="K87" i="4"/>
  <c r="K84" i="4"/>
  <c r="K83" i="4"/>
  <c r="K80" i="4"/>
  <c r="K79" i="4"/>
  <c r="K76" i="4"/>
  <c r="K75" i="4"/>
  <c r="K72" i="4"/>
  <c r="K71" i="4"/>
  <c r="K68" i="4"/>
  <c r="K67" i="4"/>
  <c r="K64" i="4"/>
  <c r="K63" i="4"/>
  <c r="K60" i="4"/>
  <c r="K59" i="4"/>
  <c r="K56" i="4"/>
  <c r="K55" i="4"/>
  <c r="K52" i="4"/>
  <c r="K51" i="4"/>
  <c r="K48" i="4"/>
  <c r="K47" i="4"/>
  <c r="K44" i="4"/>
  <c r="K43" i="4"/>
  <c r="K40" i="4"/>
  <c r="K39" i="4"/>
  <c r="K36" i="4"/>
  <c r="K35" i="4"/>
  <c r="K32" i="4"/>
  <c r="K31" i="4"/>
  <c r="K28" i="4"/>
  <c r="K27" i="4"/>
  <c r="K24" i="4"/>
  <c r="K23" i="4"/>
  <c r="K20" i="4"/>
  <c r="K19" i="4"/>
  <c r="K16" i="4"/>
  <c r="K15" i="4"/>
  <c r="K14" i="4" a="1"/>
  <c r="K154" i="4" s="1"/>
  <c r="J20" i="4"/>
  <c r="J14" i="4" a="1"/>
  <c r="J156" i="4" s="1"/>
  <c r="AB13" i="4"/>
  <c r="Y13" i="4"/>
  <c r="X13" i="4"/>
  <c r="U13" i="4"/>
  <c r="T13" i="4"/>
  <c r="Q13" i="4"/>
  <c r="P13" i="4"/>
  <c r="O13" i="4" a="1"/>
  <c r="AA13" i="4" s="1"/>
  <c r="N13" i="4"/>
  <c r="L13" i="4"/>
  <c r="N31" i="4" s="1"/>
  <c r="AA27" i="9" l="1"/>
  <c r="W27" i="9"/>
  <c r="S27" i="9"/>
  <c r="O27" i="9"/>
  <c r="Y26" i="9"/>
  <c r="U26" i="9"/>
  <c r="Q26" i="9"/>
  <c r="AA25" i="9"/>
  <c r="W25" i="9"/>
  <c r="S25" i="9"/>
  <c r="O25" i="9"/>
  <c r="Y24" i="9"/>
  <c r="U24" i="9"/>
  <c r="Q24" i="9"/>
  <c r="AA23" i="9"/>
  <c r="W23" i="9"/>
  <c r="S23" i="9"/>
  <c r="O23" i="9"/>
  <c r="Y22" i="9"/>
  <c r="U22" i="9"/>
  <c r="Q22" i="9"/>
  <c r="AA21" i="9"/>
  <c r="W21" i="9"/>
  <c r="S21" i="9"/>
  <c r="O21" i="9"/>
  <c r="Y20" i="9"/>
  <c r="U20" i="9"/>
  <c r="Q20" i="9"/>
  <c r="X27" i="9"/>
  <c r="R27" i="9"/>
  <c r="AA26" i="9"/>
  <c r="V26" i="9"/>
  <c r="P26" i="9"/>
  <c r="Y25" i="9"/>
  <c r="T25" i="9"/>
  <c r="AB24" i="9"/>
  <c r="W24" i="9"/>
  <c r="R24" i="9"/>
  <c r="Z23" i="9"/>
  <c r="U23" i="9"/>
  <c r="P23" i="9"/>
  <c r="X22" i="9"/>
  <c r="S22" i="9"/>
  <c r="AB21" i="9"/>
  <c r="V21" i="9"/>
  <c r="Q21" i="9"/>
  <c r="Z20" i="9"/>
  <c r="T20" i="9"/>
  <c r="O20" i="9"/>
  <c r="Y19" i="9"/>
  <c r="U19" i="9"/>
  <c r="Q19" i="9"/>
  <c r="AA18" i="9"/>
  <c r="W18" i="9"/>
  <c r="S18" i="9"/>
  <c r="O18" i="9"/>
  <c r="Y17" i="9"/>
  <c r="U17" i="9"/>
  <c r="Q17" i="9"/>
  <c r="AA16" i="9"/>
  <c r="W16" i="9"/>
  <c r="S16" i="9"/>
  <c r="O16" i="9"/>
  <c r="Y15" i="9"/>
  <c r="U15" i="9"/>
  <c r="Q15" i="9"/>
  <c r="AA14" i="9"/>
  <c r="W14" i="9"/>
  <c r="S14" i="9"/>
  <c r="O14" i="9"/>
  <c r="AB27" i="9"/>
  <c r="V27" i="9"/>
  <c r="Q27" i="9"/>
  <c r="Z26" i="9"/>
  <c r="T26" i="9"/>
  <c r="O26" i="9"/>
  <c r="X25" i="9"/>
  <c r="R25" i="9"/>
  <c r="AA24" i="9"/>
  <c r="V24" i="9"/>
  <c r="P24" i="9"/>
  <c r="Y23" i="9"/>
  <c r="T23" i="9"/>
  <c r="AB22" i="9"/>
  <c r="W22" i="9"/>
  <c r="R22" i="9"/>
  <c r="Z21" i="9"/>
  <c r="U21" i="9"/>
  <c r="P21" i="9"/>
  <c r="X20" i="9"/>
  <c r="S20" i="9"/>
  <c r="AB19" i="9"/>
  <c r="X19" i="9"/>
  <c r="T19" i="9"/>
  <c r="P19" i="9"/>
  <c r="Z18" i="9"/>
  <c r="V18" i="9"/>
  <c r="R18" i="9"/>
  <c r="AB17" i="9"/>
  <c r="X17" i="9"/>
  <c r="T17" i="9"/>
  <c r="P17" i="9"/>
  <c r="Z16" i="9"/>
  <c r="V16" i="9"/>
  <c r="R16" i="9"/>
  <c r="AB15" i="9"/>
  <c r="X15" i="9"/>
  <c r="T15" i="9"/>
  <c r="P15" i="9"/>
  <c r="Z14" i="9"/>
  <c r="V14" i="9"/>
  <c r="R14" i="9"/>
  <c r="Z27" i="9"/>
  <c r="U27" i="9"/>
  <c r="P27" i="9"/>
  <c r="X26" i="9"/>
  <c r="S26" i="9"/>
  <c r="AB25" i="9"/>
  <c r="V25" i="9"/>
  <c r="Q25" i="9"/>
  <c r="Z24" i="9"/>
  <c r="T24" i="9"/>
  <c r="O24" i="9"/>
  <c r="X23" i="9"/>
  <c r="R23" i="9"/>
  <c r="AA22" i="9"/>
  <c r="V22" i="9"/>
  <c r="P22" i="9"/>
  <c r="Y21" i="9"/>
  <c r="T21" i="9"/>
  <c r="AB20" i="9"/>
  <c r="W20" i="9"/>
  <c r="R20" i="9"/>
  <c r="AA19" i="9"/>
  <c r="W19" i="9"/>
  <c r="S19" i="9"/>
  <c r="O19" i="9"/>
  <c r="Y18" i="9"/>
  <c r="U18" i="9"/>
  <c r="Q18" i="9"/>
  <c r="AA17" i="9"/>
  <c r="W17" i="9"/>
  <c r="S17" i="9"/>
  <c r="O17" i="9"/>
  <c r="Y16" i="9"/>
  <c r="U16" i="9"/>
  <c r="Q16" i="9"/>
  <c r="AA15" i="9"/>
  <c r="W15" i="9"/>
  <c r="S15" i="9"/>
  <c r="O15" i="9"/>
  <c r="Y14" i="9"/>
  <c r="U14" i="9"/>
  <c r="Q14" i="9"/>
  <c r="AB26" i="9"/>
  <c r="U25" i="9"/>
  <c r="AB23" i="9"/>
  <c r="T22" i="9"/>
  <c r="AA20" i="9"/>
  <c r="V19" i="9"/>
  <c r="T18" i="9"/>
  <c r="R17" i="9"/>
  <c r="P16" i="9"/>
  <c r="AB14" i="9"/>
  <c r="W26" i="9"/>
  <c r="P25" i="9"/>
  <c r="V23" i="9"/>
  <c r="O22" i="9"/>
  <c r="V20" i="9"/>
  <c r="R19" i="9"/>
  <c r="P18" i="9"/>
  <c r="AB16" i="9"/>
  <c r="Z15" i="9"/>
  <c r="X14" i="9"/>
  <c r="Y27" i="9"/>
  <c r="R26" i="9"/>
  <c r="X24" i="9"/>
  <c r="Q23" i="9"/>
  <c r="X21" i="9"/>
  <c r="P20" i="9"/>
  <c r="AB18" i="9"/>
  <c r="Z17" i="9"/>
  <c r="X16" i="9"/>
  <c r="V15" i="9"/>
  <c r="T14" i="9"/>
  <c r="T27" i="9"/>
  <c r="Z25" i="9"/>
  <c r="S24" i="9"/>
  <c r="Z22" i="9"/>
  <c r="R21" i="9"/>
  <c r="Z19" i="9"/>
  <c r="X18" i="9"/>
  <c r="V17" i="9"/>
  <c r="T16" i="9"/>
  <c r="R15" i="9"/>
  <c r="P14" i="9"/>
  <c r="O32" i="9" a="1"/>
  <c r="K14" i="8"/>
  <c r="K13" i="8"/>
  <c r="K12" i="8"/>
  <c r="K11" i="8"/>
  <c r="K10" i="8"/>
  <c r="O9" i="8"/>
  <c r="K9" i="8"/>
  <c r="K8" i="8"/>
  <c r="O7" i="8"/>
  <c r="J14" i="8"/>
  <c r="J13" i="8"/>
  <c r="J12" i="8"/>
  <c r="J11" i="8"/>
  <c r="J10" i="8"/>
  <c r="J9" i="8"/>
  <c r="J8" i="8"/>
  <c r="J7" i="8"/>
  <c r="M14" i="8"/>
  <c r="I14" i="8"/>
  <c r="M13" i="8"/>
  <c r="I13" i="8"/>
  <c r="M12" i="8"/>
  <c r="I12" i="8"/>
  <c r="M11" i="8"/>
  <c r="I11" i="8"/>
  <c r="M10" i="8"/>
  <c r="I10" i="8"/>
  <c r="M9" i="8"/>
  <c r="I9" i="8"/>
  <c r="M8" i="8"/>
  <c r="I8" i="8"/>
  <c r="M7" i="8"/>
  <c r="I7" i="8"/>
  <c r="O14" i="8"/>
  <c r="O13" i="8"/>
  <c r="O12" i="8"/>
  <c r="O11" i="8"/>
  <c r="O10" i="8"/>
  <c r="O8" i="8"/>
  <c r="K7" i="8"/>
  <c r="N14" i="8"/>
  <c r="N13" i="8"/>
  <c r="N12" i="8"/>
  <c r="N11" i="8"/>
  <c r="N10" i="8"/>
  <c r="N9" i="8"/>
  <c r="N8" i="8"/>
  <c r="N7" i="8"/>
  <c r="L14" i="8"/>
  <c r="H14" i="8"/>
  <c r="L13" i="8"/>
  <c r="H13" i="8"/>
  <c r="L12" i="8"/>
  <c r="H12" i="8"/>
  <c r="L11" i="8"/>
  <c r="H11" i="8"/>
  <c r="L10" i="8"/>
  <c r="H10" i="8"/>
  <c r="L9" i="8"/>
  <c r="H9" i="8"/>
  <c r="L8" i="8"/>
  <c r="H8" i="8"/>
  <c r="L7" i="8"/>
  <c r="M17" i="8"/>
  <c r="L24" i="8"/>
  <c r="H24" i="8"/>
  <c r="L23" i="8"/>
  <c r="H23" i="8"/>
  <c r="L22" i="8"/>
  <c r="H22" i="8"/>
  <c r="L21" i="8"/>
  <c r="H21" i="8"/>
  <c r="L20" i="8"/>
  <c r="H20" i="8"/>
  <c r="L19" i="8"/>
  <c r="H19" i="8"/>
  <c r="L18" i="8"/>
  <c r="H18" i="8"/>
  <c r="L17" i="8"/>
  <c r="O24" i="8"/>
  <c r="K24" i="8"/>
  <c r="O23" i="8"/>
  <c r="K23" i="8"/>
  <c r="O22" i="8"/>
  <c r="K22" i="8"/>
  <c r="O21" i="8"/>
  <c r="K21" i="8"/>
  <c r="O20" i="8"/>
  <c r="K20" i="8"/>
  <c r="O19" i="8"/>
  <c r="K19" i="8"/>
  <c r="O18" i="8"/>
  <c r="K18" i="8"/>
  <c r="O17" i="8"/>
  <c r="K17" i="8"/>
  <c r="N24" i="8"/>
  <c r="J24" i="8"/>
  <c r="N23" i="8"/>
  <c r="J23" i="8"/>
  <c r="N22" i="8"/>
  <c r="J22" i="8"/>
  <c r="N21" i="8"/>
  <c r="J21" i="8"/>
  <c r="N20" i="8"/>
  <c r="J20" i="8"/>
  <c r="N19" i="8"/>
  <c r="J19" i="8"/>
  <c r="N18" i="8"/>
  <c r="J18" i="8"/>
  <c r="N17" i="8"/>
  <c r="J17" i="8"/>
  <c r="M24" i="8"/>
  <c r="I24" i="8"/>
  <c r="M23" i="8"/>
  <c r="I23" i="8"/>
  <c r="M22" i="8"/>
  <c r="I22" i="8"/>
  <c r="M21" i="8"/>
  <c r="I21" i="8"/>
  <c r="M20" i="8"/>
  <c r="I20" i="8"/>
  <c r="M19" i="8"/>
  <c r="I19" i="8"/>
  <c r="M18" i="8"/>
  <c r="I18" i="8"/>
  <c r="I17" i="8"/>
  <c r="K7" i="4"/>
  <c r="L7" i="4"/>
  <c r="L156" i="7"/>
  <c r="L152" i="7"/>
  <c r="L148" i="7"/>
  <c r="L144" i="7"/>
  <c r="L140" i="7"/>
  <c r="L136" i="7"/>
  <c r="L132" i="7"/>
  <c r="L128" i="7"/>
  <c r="L124" i="7"/>
  <c r="L120" i="7"/>
  <c r="L116" i="7"/>
  <c r="L112" i="7"/>
  <c r="L108" i="7"/>
  <c r="L104" i="7"/>
  <c r="L100" i="7"/>
  <c r="L96" i="7"/>
  <c r="L92" i="7"/>
  <c r="L88" i="7"/>
  <c r="L84" i="7"/>
  <c r="L80" i="7"/>
  <c r="L76" i="7"/>
  <c r="L72" i="7"/>
  <c r="L68" i="7"/>
  <c r="L64" i="7"/>
  <c r="L60" i="7"/>
  <c r="L17" i="7"/>
  <c r="L21" i="7"/>
  <c r="L25" i="7"/>
  <c r="L29" i="7"/>
  <c r="L33" i="7"/>
  <c r="L37" i="7"/>
  <c r="L41" i="7"/>
  <c r="L45" i="7"/>
  <c r="L49" i="7"/>
  <c r="L53" i="7"/>
  <c r="L57" i="7"/>
  <c r="L62" i="7"/>
  <c r="L67" i="7"/>
  <c r="L73" i="7"/>
  <c r="L78" i="7"/>
  <c r="L83" i="7"/>
  <c r="L89" i="7"/>
  <c r="L94" i="7"/>
  <c r="L99" i="7"/>
  <c r="L105" i="7"/>
  <c r="L110" i="7"/>
  <c r="L115" i="7"/>
  <c r="L121" i="7"/>
  <c r="L126" i="7"/>
  <c r="L131" i="7"/>
  <c r="L137" i="7"/>
  <c r="L142" i="7"/>
  <c r="L147" i="7"/>
  <c r="L153" i="7"/>
  <c r="P13" i="7"/>
  <c r="T13" i="7"/>
  <c r="X13" i="7"/>
  <c r="AB13" i="7"/>
  <c r="J16" i="7"/>
  <c r="J20" i="7"/>
  <c r="J24" i="7"/>
  <c r="J28" i="7"/>
  <c r="J32" i="7"/>
  <c r="J36" i="7"/>
  <c r="J40" i="7"/>
  <c r="J44" i="7"/>
  <c r="J48" i="7"/>
  <c r="J52" i="7"/>
  <c r="J56" i="7"/>
  <c r="J60" i="7"/>
  <c r="J64" i="7"/>
  <c r="J68" i="7"/>
  <c r="J72" i="7"/>
  <c r="J76" i="7"/>
  <c r="J80" i="7"/>
  <c r="J84" i="7"/>
  <c r="J88" i="7"/>
  <c r="J92" i="7"/>
  <c r="J96" i="7"/>
  <c r="J100" i="7"/>
  <c r="J104" i="7"/>
  <c r="J108" i="7"/>
  <c r="J112" i="7"/>
  <c r="J116" i="7"/>
  <c r="J120" i="7"/>
  <c r="J124" i="7"/>
  <c r="J128" i="7"/>
  <c r="J132" i="7"/>
  <c r="J136" i="7"/>
  <c r="J140" i="7"/>
  <c r="J144" i="7"/>
  <c r="J148" i="7"/>
  <c r="J152" i="7"/>
  <c r="J156" i="7"/>
  <c r="K15" i="7"/>
  <c r="K19" i="7"/>
  <c r="K23" i="7"/>
  <c r="K27" i="7"/>
  <c r="K31" i="7"/>
  <c r="K35" i="7"/>
  <c r="K39" i="7"/>
  <c r="K43" i="7"/>
  <c r="K47" i="7"/>
  <c r="K51" i="7"/>
  <c r="K55" i="7"/>
  <c r="K59" i="7"/>
  <c r="K63" i="7"/>
  <c r="K67" i="7"/>
  <c r="K71" i="7"/>
  <c r="K75" i="7"/>
  <c r="K79" i="7"/>
  <c r="K83" i="7"/>
  <c r="K87" i="7"/>
  <c r="K91" i="7"/>
  <c r="K95" i="7"/>
  <c r="K99" i="7"/>
  <c r="K103" i="7"/>
  <c r="K107" i="7"/>
  <c r="K111" i="7"/>
  <c r="K115" i="7"/>
  <c r="K119" i="7"/>
  <c r="K123" i="7"/>
  <c r="K127" i="7"/>
  <c r="K131" i="7"/>
  <c r="K135" i="7"/>
  <c r="K139" i="7"/>
  <c r="K143" i="7"/>
  <c r="K147" i="7"/>
  <c r="K151" i="7"/>
  <c r="K155" i="7"/>
  <c r="L14" i="7"/>
  <c r="L18" i="7"/>
  <c r="L22" i="7"/>
  <c r="L26" i="7"/>
  <c r="L30" i="7"/>
  <c r="L34" i="7"/>
  <c r="L38" i="7"/>
  <c r="L42" i="7"/>
  <c r="L46" i="7"/>
  <c r="L50" i="7"/>
  <c r="L54" i="7"/>
  <c r="L58" i="7"/>
  <c r="L63" i="7"/>
  <c r="L69" i="7"/>
  <c r="L74" i="7"/>
  <c r="L79" i="7"/>
  <c r="L85" i="7"/>
  <c r="L90" i="7"/>
  <c r="L95" i="7"/>
  <c r="L101" i="7"/>
  <c r="L106" i="7"/>
  <c r="L111" i="7"/>
  <c r="L117" i="7"/>
  <c r="L122" i="7"/>
  <c r="L127" i="7"/>
  <c r="L133" i="7"/>
  <c r="L138" i="7"/>
  <c r="L143" i="7"/>
  <c r="L149" i="7"/>
  <c r="L154" i="7"/>
  <c r="R13" i="7"/>
  <c r="V13" i="7"/>
  <c r="Z13" i="7"/>
  <c r="O13" i="7"/>
  <c r="O14" i="7" s="1" a="1"/>
  <c r="S13" i="7"/>
  <c r="W13" i="7"/>
  <c r="AA13" i="7"/>
  <c r="K14" i="7"/>
  <c r="K18" i="7"/>
  <c r="K22" i="7"/>
  <c r="K26" i="7"/>
  <c r="K30" i="7"/>
  <c r="K34" i="7"/>
  <c r="K38" i="7"/>
  <c r="K42" i="7"/>
  <c r="K46" i="7"/>
  <c r="K50" i="7"/>
  <c r="K54" i="7"/>
  <c r="K58" i="7"/>
  <c r="K62" i="7"/>
  <c r="K66" i="7"/>
  <c r="K70" i="7"/>
  <c r="K74" i="7"/>
  <c r="K78" i="7"/>
  <c r="K82" i="7"/>
  <c r="K86" i="7"/>
  <c r="K90" i="7"/>
  <c r="K94" i="7"/>
  <c r="K98" i="7"/>
  <c r="K102" i="7"/>
  <c r="K106" i="7"/>
  <c r="K110" i="7"/>
  <c r="K114" i="7"/>
  <c r="K118" i="7"/>
  <c r="K122" i="7"/>
  <c r="K126" i="7"/>
  <c r="K130" i="7"/>
  <c r="K134" i="7"/>
  <c r="K138" i="7"/>
  <c r="K142" i="7"/>
  <c r="K146" i="7"/>
  <c r="K150" i="7"/>
  <c r="K154" i="7"/>
  <c r="Q13" i="7"/>
  <c r="U13" i="7"/>
  <c r="J17" i="7"/>
  <c r="J21" i="7"/>
  <c r="J25" i="7"/>
  <c r="J29" i="7"/>
  <c r="J33" i="7"/>
  <c r="J37" i="7"/>
  <c r="J41" i="7"/>
  <c r="J45" i="7"/>
  <c r="J49" i="7"/>
  <c r="J53" i="7"/>
  <c r="J57" i="7"/>
  <c r="J61" i="7"/>
  <c r="J65" i="7"/>
  <c r="J69" i="7"/>
  <c r="J73" i="7"/>
  <c r="J77" i="7"/>
  <c r="J81" i="7"/>
  <c r="J85" i="7"/>
  <c r="J89" i="7"/>
  <c r="J93" i="7"/>
  <c r="J97" i="7"/>
  <c r="J101" i="7"/>
  <c r="J105" i="7"/>
  <c r="J109" i="7"/>
  <c r="J113" i="7"/>
  <c r="J117" i="7"/>
  <c r="J121" i="7"/>
  <c r="J125" i="7"/>
  <c r="J129" i="7"/>
  <c r="J133" i="7"/>
  <c r="J137" i="7"/>
  <c r="J141" i="7"/>
  <c r="J145" i="7"/>
  <c r="J149" i="7"/>
  <c r="J153" i="7"/>
  <c r="K16" i="7"/>
  <c r="K20" i="7"/>
  <c r="K24" i="7"/>
  <c r="K28" i="7"/>
  <c r="K32" i="7"/>
  <c r="K36" i="7"/>
  <c r="K40" i="7"/>
  <c r="K44" i="7"/>
  <c r="K48" i="7"/>
  <c r="K52" i="7"/>
  <c r="K56" i="7"/>
  <c r="K60" i="7"/>
  <c r="K64" i="7"/>
  <c r="K68" i="7"/>
  <c r="K72" i="7"/>
  <c r="K76" i="7"/>
  <c r="K80" i="7"/>
  <c r="K84" i="7"/>
  <c r="K88" i="7"/>
  <c r="K92" i="7"/>
  <c r="K96" i="7"/>
  <c r="K100" i="7"/>
  <c r="K104" i="7"/>
  <c r="K108" i="7"/>
  <c r="K112" i="7"/>
  <c r="K116" i="7"/>
  <c r="K120" i="7"/>
  <c r="K124" i="7"/>
  <c r="K128" i="7"/>
  <c r="K132" i="7"/>
  <c r="K136" i="7"/>
  <c r="K140" i="7"/>
  <c r="K144" i="7"/>
  <c r="K148" i="7"/>
  <c r="K152" i="7"/>
  <c r="K156" i="7"/>
  <c r="L15" i="7"/>
  <c r="L19" i="7"/>
  <c r="L23" i="7"/>
  <c r="L27" i="7"/>
  <c r="L31" i="7"/>
  <c r="L35" i="7"/>
  <c r="L39" i="7"/>
  <c r="L43" i="7"/>
  <c r="L47" i="7"/>
  <c r="L51" i="7"/>
  <c r="L55" i="7"/>
  <c r="L59" i="7"/>
  <c r="L65" i="7"/>
  <c r="L70" i="7"/>
  <c r="L75" i="7"/>
  <c r="L81" i="7"/>
  <c r="L86" i="7"/>
  <c r="L91" i="7"/>
  <c r="L97" i="7"/>
  <c r="L102" i="7"/>
  <c r="L107" i="7"/>
  <c r="L113" i="7"/>
  <c r="L118" i="7"/>
  <c r="L123" i="7"/>
  <c r="L129" i="7"/>
  <c r="L134" i="7"/>
  <c r="L139" i="7"/>
  <c r="L145" i="7"/>
  <c r="L150" i="7"/>
  <c r="L155" i="7"/>
  <c r="N45" i="7"/>
  <c r="N41" i="7"/>
  <c r="N37" i="7"/>
  <c r="N33" i="7"/>
  <c r="N44" i="7"/>
  <c r="N40" i="7"/>
  <c r="N36" i="7"/>
  <c r="N32" i="7"/>
  <c r="N38" i="7"/>
  <c r="N43" i="7"/>
  <c r="N35" i="7"/>
  <c r="N42" i="7"/>
  <c r="N34" i="7"/>
  <c r="K17" i="7"/>
  <c r="K21" i="7"/>
  <c r="K25" i="7"/>
  <c r="K29" i="7"/>
  <c r="K33" i="7"/>
  <c r="K37" i="7"/>
  <c r="K41" i="7"/>
  <c r="K45" i="7"/>
  <c r="K49" i="7"/>
  <c r="K53" i="7"/>
  <c r="K57" i="7"/>
  <c r="K61" i="7"/>
  <c r="K65" i="7"/>
  <c r="K69" i="7"/>
  <c r="K73" i="7"/>
  <c r="K77" i="7"/>
  <c r="K81" i="7"/>
  <c r="K85" i="7"/>
  <c r="K89" i="7"/>
  <c r="K93" i="7"/>
  <c r="K97" i="7"/>
  <c r="K101" i="7"/>
  <c r="K105" i="7"/>
  <c r="K109" i="7"/>
  <c r="K113" i="7"/>
  <c r="K117" i="7"/>
  <c r="K121" i="7"/>
  <c r="K125" i="7"/>
  <c r="K129" i="7"/>
  <c r="K133" i="7"/>
  <c r="K137" i="7"/>
  <c r="K141" i="7"/>
  <c r="K145" i="7"/>
  <c r="K149" i="7"/>
  <c r="K153" i="7"/>
  <c r="L16" i="7"/>
  <c r="L20" i="7"/>
  <c r="L24" i="7"/>
  <c r="L28" i="7"/>
  <c r="L32" i="7"/>
  <c r="L36" i="7"/>
  <c r="L40" i="7"/>
  <c r="L44" i="7"/>
  <c r="L48" i="7"/>
  <c r="L52" i="7"/>
  <c r="L56" i="7"/>
  <c r="L61" i="7"/>
  <c r="L66" i="7"/>
  <c r="L71" i="7"/>
  <c r="L77" i="7"/>
  <c r="L82" i="7"/>
  <c r="L87" i="7"/>
  <c r="L93" i="7"/>
  <c r="L98" i="7"/>
  <c r="L103" i="7"/>
  <c r="L109" i="7"/>
  <c r="L114" i="7"/>
  <c r="L119" i="7"/>
  <c r="L125" i="7"/>
  <c r="L130" i="7"/>
  <c r="L135" i="7"/>
  <c r="L141" i="7"/>
  <c r="L146" i="7"/>
  <c r="L151" i="7"/>
  <c r="L157" i="7"/>
  <c r="N39" i="7"/>
  <c r="N15" i="7"/>
  <c r="N19" i="7"/>
  <c r="N23" i="7"/>
  <c r="N27" i="7"/>
  <c r="N17" i="7"/>
  <c r="N21" i="7"/>
  <c r="R31" i="7"/>
  <c r="V31" i="7"/>
  <c r="Z31" i="7"/>
  <c r="O31" i="7"/>
  <c r="S31" i="7"/>
  <c r="W31" i="7"/>
  <c r="J155" i="5"/>
  <c r="J151" i="5"/>
  <c r="J147" i="5"/>
  <c r="J143" i="5"/>
  <c r="J139" i="5"/>
  <c r="J135" i="5"/>
  <c r="J131" i="5"/>
  <c r="J127" i="5"/>
  <c r="J123" i="5"/>
  <c r="J119" i="5"/>
  <c r="J115" i="5"/>
  <c r="J111" i="5"/>
  <c r="J107" i="5"/>
  <c r="J103" i="5"/>
  <c r="J99" i="5"/>
  <c r="J95" i="5"/>
  <c r="J91" i="5"/>
  <c r="J87" i="5"/>
  <c r="J83" i="5"/>
  <c r="J79" i="5"/>
  <c r="J75" i="5"/>
  <c r="J71" i="5"/>
  <c r="J67" i="5"/>
  <c r="J63" i="5"/>
  <c r="J59" i="5"/>
  <c r="J55" i="5"/>
  <c r="J51" i="5"/>
  <c r="J47" i="5"/>
  <c r="J43" i="5"/>
  <c r="J39" i="5"/>
  <c r="J35" i="5"/>
  <c r="J31" i="5"/>
  <c r="J27" i="5"/>
  <c r="J23" i="5"/>
  <c r="J19" i="5"/>
  <c r="J15" i="5"/>
  <c r="J154" i="5"/>
  <c r="J150" i="5"/>
  <c r="J146" i="5"/>
  <c r="J142" i="5"/>
  <c r="J138" i="5"/>
  <c r="J134" i="5"/>
  <c r="J130" i="5"/>
  <c r="J126" i="5"/>
  <c r="J122" i="5"/>
  <c r="J118" i="5"/>
  <c r="J114" i="5"/>
  <c r="J110" i="5"/>
  <c r="J106" i="5"/>
  <c r="J102" i="5"/>
  <c r="J98" i="5"/>
  <c r="J94" i="5"/>
  <c r="J90" i="5"/>
  <c r="J86" i="5"/>
  <c r="J82" i="5"/>
  <c r="J78" i="5"/>
  <c r="J74" i="5"/>
  <c r="J70" i="5"/>
  <c r="J66" i="5"/>
  <c r="J62" i="5"/>
  <c r="J58" i="5"/>
  <c r="J54" i="5"/>
  <c r="J50" i="5"/>
  <c r="J46" i="5"/>
  <c r="J42" i="5"/>
  <c r="J38" i="5"/>
  <c r="J34" i="5"/>
  <c r="J30" i="5"/>
  <c r="J26" i="5"/>
  <c r="J22" i="5"/>
  <c r="J18" i="5"/>
  <c r="J14" i="5"/>
  <c r="J29" i="5"/>
  <c r="J45" i="5"/>
  <c r="J61" i="5"/>
  <c r="J77" i="5"/>
  <c r="J93" i="5"/>
  <c r="J109" i="5"/>
  <c r="J125" i="5"/>
  <c r="J141" i="5"/>
  <c r="J157" i="5"/>
  <c r="J24" i="5"/>
  <c r="J48" i="5"/>
  <c r="J64" i="5"/>
  <c r="J80" i="5"/>
  <c r="J96" i="5"/>
  <c r="J112" i="5"/>
  <c r="J128" i="5"/>
  <c r="J144" i="5"/>
  <c r="J17" i="5"/>
  <c r="J25" i="5"/>
  <c r="J33" i="5"/>
  <c r="J41" i="5"/>
  <c r="J49" i="5"/>
  <c r="J57" i="5"/>
  <c r="J65" i="5"/>
  <c r="J73" i="5"/>
  <c r="J81" i="5"/>
  <c r="J89" i="5"/>
  <c r="J97" i="5"/>
  <c r="J105" i="5"/>
  <c r="J113" i="5"/>
  <c r="J121" i="5"/>
  <c r="J129" i="5"/>
  <c r="J137" i="5"/>
  <c r="J145" i="5"/>
  <c r="J153" i="5"/>
  <c r="J21" i="5"/>
  <c r="J37" i="5"/>
  <c r="J53" i="5"/>
  <c r="J69" i="5"/>
  <c r="J85" i="5"/>
  <c r="J101" i="5"/>
  <c r="J117" i="5"/>
  <c r="J133" i="5"/>
  <c r="J149" i="5"/>
  <c r="J16" i="5"/>
  <c r="J32" i="5"/>
  <c r="J40" i="5"/>
  <c r="J56" i="5"/>
  <c r="J72" i="5"/>
  <c r="J88" i="5"/>
  <c r="J104" i="5"/>
  <c r="J120" i="5"/>
  <c r="J136" i="5"/>
  <c r="J152" i="5"/>
  <c r="J20" i="5"/>
  <c r="J28" i="5"/>
  <c r="J36" i="5"/>
  <c r="J44" i="5"/>
  <c r="J52" i="5"/>
  <c r="J60" i="5"/>
  <c r="J68" i="5"/>
  <c r="J76" i="5"/>
  <c r="J84" i="5"/>
  <c r="J92" i="5"/>
  <c r="J100" i="5"/>
  <c r="J108" i="5"/>
  <c r="J116" i="5"/>
  <c r="J124" i="5"/>
  <c r="J132" i="5"/>
  <c r="J140" i="5"/>
  <c r="J148" i="5"/>
  <c r="J156" i="5"/>
  <c r="K17" i="5"/>
  <c r="K21" i="5"/>
  <c r="K25" i="5"/>
  <c r="K29" i="5"/>
  <c r="K33" i="5"/>
  <c r="K37" i="5"/>
  <c r="K41" i="5"/>
  <c r="K45" i="5"/>
  <c r="K49" i="5"/>
  <c r="K53" i="5"/>
  <c r="K57" i="5"/>
  <c r="K61" i="5"/>
  <c r="K65" i="5"/>
  <c r="K69" i="5"/>
  <c r="K73" i="5"/>
  <c r="K77" i="5"/>
  <c r="K81" i="5"/>
  <c r="K85" i="5"/>
  <c r="K89" i="5"/>
  <c r="K93" i="5"/>
  <c r="K97" i="5"/>
  <c r="K101" i="5"/>
  <c r="K105" i="5"/>
  <c r="K109" i="5"/>
  <c r="K113" i="5"/>
  <c r="K117" i="5"/>
  <c r="K121" i="5"/>
  <c r="K125" i="5"/>
  <c r="K129" i="5"/>
  <c r="K133" i="5"/>
  <c r="K137" i="5"/>
  <c r="K141" i="5"/>
  <c r="K145" i="5"/>
  <c r="K149" i="5"/>
  <c r="K153" i="5"/>
  <c r="K157" i="5"/>
  <c r="R13" i="5"/>
  <c r="V13" i="5"/>
  <c r="Z13" i="5"/>
  <c r="O13" i="5"/>
  <c r="S13" i="5"/>
  <c r="W13" i="5"/>
  <c r="K14" i="5"/>
  <c r="K18" i="5"/>
  <c r="K22" i="5"/>
  <c r="K26" i="5"/>
  <c r="K30" i="5"/>
  <c r="K34" i="5"/>
  <c r="K38" i="5"/>
  <c r="K42" i="5"/>
  <c r="K46" i="5"/>
  <c r="K50" i="5"/>
  <c r="K54" i="5"/>
  <c r="K58" i="5"/>
  <c r="K62" i="5"/>
  <c r="K66" i="5"/>
  <c r="K70" i="5"/>
  <c r="K74" i="5"/>
  <c r="K78" i="5"/>
  <c r="K82" i="5"/>
  <c r="K86" i="5"/>
  <c r="K90" i="5"/>
  <c r="K94" i="5"/>
  <c r="K98" i="5"/>
  <c r="K102" i="5"/>
  <c r="K106" i="5"/>
  <c r="K110" i="5"/>
  <c r="K114" i="5"/>
  <c r="K118" i="5"/>
  <c r="K122" i="5"/>
  <c r="K126" i="5"/>
  <c r="K130" i="5"/>
  <c r="K134" i="5"/>
  <c r="K138" i="5"/>
  <c r="K142" i="5"/>
  <c r="K146" i="5"/>
  <c r="K150" i="5"/>
  <c r="AA31" i="5"/>
  <c r="W31" i="5"/>
  <c r="S31" i="5"/>
  <c r="O31" i="5"/>
  <c r="X31" i="5"/>
  <c r="R31" i="5"/>
  <c r="AB31" i="5"/>
  <c r="V31" i="5"/>
  <c r="Q31" i="5"/>
  <c r="Y31" i="5"/>
  <c r="L17" i="5"/>
  <c r="L21" i="5"/>
  <c r="L25" i="5"/>
  <c r="L29" i="5"/>
  <c r="L33" i="5"/>
  <c r="L37" i="5"/>
  <c r="L41" i="5"/>
  <c r="L45" i="5"/>
  <c r="L49" i="5"/>
  <c r="L53" i="5"/>
  <c r="L57" i="5"/>
  <c r="L61" i="5"/>
  <c r="L65" i="5"/>
  <c r="L69" i="5"/>
  <c r="L73" i="5"/>
  <c r="L77" i="5"/>
  <c r="L81" i="5"/>
  <c r="L85" i="5"/>
  <c r="L89" i="5"/>
  <c r="L93" i="5"/>
  <c r="L97" i="5"/>
  <c r="L101" i="5"/>
  <c r="L105" i="5"/>
  <c r="L109" i="5"/>
  <c r="L113" i="5"/>
  <c r="L117" i="5"/>
  <c r="L121" i="5"/>
  <c r="L125" i="5"/>
  <c r="L129" i="5"/>
  <c r="L133" i="5"/>
  <c r="L137" i="5"/>
  <c r="L141" i="5"/>
  <c r="L145" i="5"/>
  <c r="L149" i="5"/>
  <c r="L153" i="5"/>
  <c r="L157" i="5"/>
  <c r="N16" i="5"/>
  <c r="N20" i="5"/>
  <c r="N24" i="5"/>
  <c r="N35" i="5"/>
  <c r="L118" i="5"/>
  <c r="L122" i="5"/>
  <c r="L126" i="5"/>
  <c r="L130" i="5"/>
  <c r="L134" i="5"/>
  <c r="L138" i="5"/>
  <c r="L142" i="5"/>
  <c r="L146" i="5"/>
  <c r="L150" i="5"/>
  <c r="N17" i="5"/>
  <c r="N21" i="5"/>
  <c r="N45" i="5"/>
  <c r="N41" i="5"/>
  <c r="N37" i="5"/>
  <c r="N33" i="5"/>
  <c r="N36" i="5"/>
  <c r="N42" i="5"/>
  <c r="J140" i="4"/>
  <c r="J148" i="4"/>
  <c r="J155" i="4"/>
  <c r="J151" i="4"/>
  <c r="J147" i="4"/>
  <c r="J143" i="4"/>
  <c r="J139" i="4"/>
  <c r="J135" i="4"/>
  <c r="J131" i="4"/>
  <c r="J127" i="4"/>
  <c r="J123" i="4"/>
  <c r="J119" i="4"/>
  <c r="J115" i="4"/>
  <c r="J111" i="4"/>
  <c r="J107" i="4"/>
  <c r="J103" i="4"/>
  <c r="J99" i="4"/>
  <c r="J95" i="4"/>
  <c r="J91" i="4"/>
  <c r="J87" i="4"/>
  <c r="J83" i="4"/>
  <c r="J79" i="4"/>
  <c r="J75" i="4"/>
  <c r="J71" i="4"/>
  <c r="J67" i="4"/>
  <c r="J63" i="4"/>
  <c r="J59" i="4"/>
  <c r="J55" i="4"/>
  <c r="J51" i="4"/>
  <c r="J47" i="4"/>
  <c r="J43" i="4"/>
  <c r="J39" i="4"/>
  <c r="J35" i="4"/>
  <c r="J31" i="4"/>
  <c r="J27" i="4"/>
  <c r="J23" i="4"/>
  <c r="J19" i="4"/>
  <c r="J15" i="4"/>
  <c r="J154" i="4"/>
  <c r="J150" i="4"/>
  <c r="J146" i="4"/>
  <c r="J142" i="4"/>
  <c r="J138" i="4"/>
  <c r="J134" i="4"/>
  <c r="J130" i="4"/>
  <c r="J126" i="4"/>
  <c r="J122" i="4"/>
  <c r="J118" i="4"/>
  <c r="J114" i="4"/>
  <c r="J110" i="4"/>
  <c r="J106" i="4"/>
  <c r="J102" i="4"/>
  <c r="J98" i="4"/>
  <c r="J94" i="4"/>
  <c r="J90" i="4"/>
  <c r="J86" i="4"/>
  <c r="J82" i="4"/>
  <c r="J78" i="4"/>
  <c r="J74" i="4"/>
  <c r="J70" i="4"/>
  <c r="J66" i="4"/>
  <c r="J62" i="4"/>
  <c r="J58" i="4"/>
  <c r="J54" i="4"/>
  <c r="J50" i="4"/>
  <c r="J46" i="4"/>
  <c r="J42" i="4"/>
  <c r="J38" i="4"/>
  <c r="J34" i="4"/>
  <c r="J30" i="4"/>
  <c r="J26" i="4"/>
  <c r="J22" i="4"/>
  <c r="J18" i="4"/>
  <c r="J14" i="4"/>
  <c r="J21" i="4"/>
  <c r="J29" i="4"/>
  <c r="J37" i="4"/>
  <c r="J45" i="4"/>
  <c r="J53" i="4"/>
  <c r="J61" i="4"/>
  <c r="J69" i="4"/>
  <c r="J77" i="4"/>
  <c r="J85" i="4"/>
  <c r="J93" i="4"/>
  <c r="J101" i="4"/>
  <c r="J109" i="4"/>
  <c r="J117" i="4"/>
  <c r="J125" i="4"/>
  <c r="J133" i="4"/>
  <c r="J141" i="4"/>
  <c r="J149" i="4"/>
  <c r="J157" i="4"/>
  <c r="J16" i="4"/>
  <c r="J24" i="4"/>
  <c r="J32" i="4"/>
  <c r="J40" i="4"/>
  <c r="J48" i="4"/>
  <c r="J56" i="4"/>
  <c r="J64" i="4"/>
  <c r="J72" i="4"/>
  <c r="J80" i="4"/>
  <c r="J88" i="4"/>
  <c r="J96" i="4"/>
  <c r="J104" i="4"/>
  <c r="J112" i="4"/>
  <c r="J120" i="4"/>
  <c r="J128" i="4"/>
  <c r="J136" i="4"/>
  <c r="J144" i="4"/>
  <c r="J152" i="4"/>
  <c r="J17" i="4"/>
  <c r="J25" i="4"/>
  <c r="J33" i="4"/>
  <c r="J41" i="4"/>
  <c r="J49" i="4"/>
  <c r="J57" i="4"/>
  <c r="J65" i="4"/>
  <c r="J73" i="4"/>
  <c r="J81" i="4"/>
  <c r="J89" i="4"/>
  <c r="J97" i="4"/>
  <c r="J105" i="4"/>
  <c r="J113" i="4"/>
  <c r="J121" i="4"/>
  <c r="J129" i="4"/>
  <c r="J137" i="4"/>
  <c r="J145" i="4"/>
  <c r="J153" i="4"/>
  <c r="J28" i="4"/>
  <c r="J36" i="4"/>
  <c r="J44" i="4"/>
  <c r="J52" i="4"/>
  <c r="J60" i="4"/>
  <c r="J68" i="4"/>
  <c r="J76" i="4"/>
  <c r="J84" i="4"/>
  <c r="J92" i="4"/>
  <c r="J100" i="4"/>
  <c r="J108" i="4"/>
  <c r="J116" i="4"/>
  <c r="J124" i="4"/>
  <c r="J132" i="4"/>
  <c r="K17" i="4"/>
  <c r="K21" i="4"/>
  <c r="K25" i="4"/>
  <c r="K29" i="4"/>
  <c r="K33" i="4"/>
  <c r="K37" i="4"/>
  <c r="K41" i="4"/>
  <c r="K45" i="4"/>
  <c r="K49" i="4"/>
  <c r="K53" i="4"/>
  <c r="K57" i="4"/>
  <c r="K61" i="4"/>
  <c r="K65" i="4"/>
  <c r="K69" i="4"/>
  <c r="K73" i="4"/>
  <c r="K77" i="4"/>
  <c r="K81" i="4"/>
  <c r="K85" i="4"/>
  <c r="K89" i="4"/>
  <c r="K93" i="4"/>
  <c r="K97" i="4"/>
  <c r="K101" i="4"/>
  <c r="K105" i="4"/>
  <c r="K109" i="4"/>
  <c r="K113" i="4"/>
  <c r="K117" i="4"/>
  <c r="K121" i="4"/>
  <c r="K125" i="4"/>
  <c r="K129" i="4"/>
  <c r="K133" i="4"/>
  <c r="K137" i="4"/>
  <c r="K141" i="4"/>
  <c r="K145" i="4"/>
  <c r="K149" i="4"/>
  <c r="K153" i="4"/>
  <c r="K157" i="4"/>
  <c r="N45" i="4"/>
  <c r="N41" i="4"/>
  <c r="N37" i="4"/>
  <c r="N33" i="4"/>
  <c r="N44" i="4"/>
  <c r="N40" i="4"/>
  <c r="N36" i="4"/>
  <c r="N32" i="4"/>
  <c r="N38" i="4"/>
  <c r="N43" i="4"/>
  <c r="N35" i="4"/>
  <c r="R13" i="4"/>
  <c r="O14" i="4" s="1" a="1"/>
  <c r="V13" i="4"/>
  <c r="Z13" i="4"/>
  <c r="O13" i="4"/>
  <c r="S13" i="4"/>
  <c r="W13" i="4"/>
  <c r="K14" i="4"/>
  <c r="K18" i="4"/>
  <c r="K22" i="4"/>
  <c r="K26" i="4"/>
  <c r="K30" i="4"/>
  <c r="K34" i="4"/>
  <c r="K38" i="4"/>
  <c r="K42" i="4"/>
  <c r="K46" i="4"/>
  <c r="K50" i="4"/>
  <c r="K54" i="4"/>
  <c r="K58" i="4"/>
  <c r="K62" i="4"/>
  <c r="K66" i="4"/>
  <c r="K70" i="4"/>
  <c r="K74" i="4"/>
  <c r="K78" i="4"/>
  <c r="K82" i="4"/>
  <c r="K86" i="4"/>
  <c r="K90" i="4"/>
  <c r="K94" i="4"/>
  <c r="K98" i="4"/>
  <c r="K102" i="4"/>
  <c r="K106" i="4"/>
  <c r="K110" i="4"/>
  <c r="K114" i="4"/>
  <c r="K118" i="4"/>
  <c r="K122" i="4"/>
  <c r="K126" i="4"/>
  <c r="K130" i="4"/>
  <c r="K134" i="4"/>
  <c r="K138" i="4"/>
  <c r="K142" i="4"/>
  <c r="K146" i="4"/>
  <c r="K150" i="4"/>
  <c r="N39" i="4"/>
  <c r="L17" i="4"/>
  <c r="L21" i="4"/>
  <c r="L25" i="4"/>
  <c r="L29" i="4"/>
  <c r="L33" i="4"/>
  <c r="L37" i="4"/>
  <c r="L41" i="4"/>
  <c r="L45" i="4"/>
  <c r="L49" i="4"/>
  <c r="L53" i="4"/>
  <c r="L57" i="4"/>
  <c r="L61" i="4"/>
  <c r="L65" i="4"/>
  <c r="L69" i="4"/>
  <c r="L73" i="4"/>
  <c r="L77" i="4"/>
  <c r="L81" i="4"/>
  <c r="L85" i="4"/>
  <c r="L89" i="4"/>
  <c r="L93" i="4"/>
  <c r="L97" i="4"/>
  <c r="L101" i="4"/>
  <c r="L105" i="4"/>
  <c r="L109" i="4"/>
  <c r="L113" i="4"/>
  <c r="L117" i="4"/>
  <c r="L121" i="4"/>
  <c r="L125" i="4"/>
  <c r="L129" i="4"/>
  <c r="L133" i="4"/>
  <c r="L137" i="4"/>
  <c r="L141" i="4"/>
  <c r="L145" i="4"/>
  <c r="L149" i="4"/>
  <c r="L153" i="4"/>
  <c r="L157" i="4"/>
  <c r="N20" i="4"/>
  <c r="N24" i="4"/>
  <c r="L58" i="4"/>
  <c r="L62" i="4"/>
  <c r="L66" i="4"/>
  <c r="L70" i="4"/>
  <c r="L74" i="4"/>
  <c r="L78" i="4"/>
  <c r="L82" i="4"/>
  <c r="L86" i="4"/>
  <c r="L90" i="4"/>
  <c r="L94" i="4"/>
  <c r="L98" i="4"/>
  <c r="L102" i="4"/>
  <c r="L106" i="4"/>
  <c r="L110" i="4"/>
  <c r="L114" i="4"/>
  <c r="L118" i="4"/>
  <c r="L122" i="4"/>
  <c r="L126" i="4"/>
  <c r="L130" i="4"/>
  <c r="L134" i="4"/>
  <c r="L138" i="4"/>
  <c r="L142" i="4"/>
  <c r="L146" i="4"/>
  <c r="L150" i="4"/>
  <c r="N17" i="4"/>
  <c r="N21" i="4"/>
  <c r="R31" i="4"/>
  <c r="V31" i="4"/>
  <c r="Z31" i="4"/>
  <c r="O31" i="4"/>
  <c r="S31" i="4"/>
  <c r="W31" i="4"/>
  <c r="K14" i="1" a="1"/>
  <c r="K14" i="1" s="1"/>
  <c r="L14" i="1" a="1"/>
  <c r="L14" i="1" s="1"/>
  <c r="J14" i="1" a="1"/>
  <c r="J14" i="1" s="1"/>
  <c r="N13" i="1"/>
  <c r="L13" i="1"/>
  <c r="N31" i="1" s="1"/>
  <c r="N32" i="1" a="1"/>
  <c r="N38" i="1" s="1"/>
  <c r="AB31" i="1"/>
  <c r="T31" i="1"/>
  <c r="O31" i="1" a="1"/>
  <c r="AA31" i="1" s="1"/>
  <c r="O13" i="1" a="1"/>
  <c r="O13" i="1" s="1"/>
  <c r="N14" i="1" a="1"/>
  <c r="N14" i="1" s="1"/>
  <c r="O14" i="5" l="1" a="1"/>
  <c r="S27" i="5" s="1"/>
  <c r="AB45" i="9"/>
  <c r="X45" i="9"/>
  <c r="T45" i="9"/>
  <c r="P45" i="9"/>
  <c r="Z44" i="9"/>
  <c r="V44" i="9"/>
  <c r="R44" i="9"/>
  <c r="AB43" i="9"/>
  <c r="X43" i="9"/>
  <c r="T43" i="9"/>
  <c r="P43" i="9"/>
  <c r="Z42" i="9"/>
  <c r="V42" i="9"/>
  <c r="R42" i="9"/>
  <c r="AB41" i="9"/>
  <c r="X41" i="9"/>
  <c r="T41" i="9"/>
  <c r="P41" i="9"/>
  <c r="Z40" i="9"/>
  <c r="V40" i="9"/>
  <c r="R40" i="9"/>
  <c r="AB39" i="9"/>
  <c r="X39" i="9"/>
  <c r="T39" i="9"/>
  <c r="P39" i="9"/>
  <c r="Z38" i="9"/>
  <c r="V38" i="9"/>
  <c r="R38" i="9"/>
  <c r="AB37" i="9"/>
  <c r="X37" i="9"/>
  <c r="T37" i="9"/>
  <c r="P37" i="9"/>
  <c r="Z36" i="9"/>
  <c r="V36" i="9"/>
  <c r="R36" i="9"/>
  <c r="AB35" i="9"/>
  <c r="X35" i="9"/>
  <c r="T35" i="9"/>
  <c r="P35" i="9"/>
  <c r="Z34" i="9"/>
  <c r="V34" i="9"/>
  <c r="R34" i="9"/>
  <c r="AB33" i="9"/>
  <c r="X33" i="9"/>
  <c r="T33" i="9"/>
  <c r="P33" i="9"/>
  <c r="Z32" i="9"/>
  <c r="V32" i="9"/>
  <c r="R32" i="9"/>
  <c r="AA45" i="9"/>
  <c r="W45" i="9"/>
  <c r="S45" i="9"/>
  <c r="O45" i="9"/>
  <c r="Y44" i="9"/>
  <c r="U44" i="9"/>
  <c r="Q44" i="9"/>
  <c r="AA43" i="9"/>
  <c r="W43" i="9"/>
  <c r="S43" i="9"/>
  <c r="O43" i="9"/>
  <c r="Y42" i="9"/>
  <c r="U42" i="9"/>
  <c r="Q42" i="9"/>
  <c r="AA41" i="9"/>
  <c r="W41" i="9"/>
  <c r="S41" i="9"/>
  <c r="O41" i="9"/>
  <c r="Y40" i="9"/>
  <c r="U40" i="9"/>
  <c r="Q40" i="9"/>
  <c r="AA39" i="9"/>
  <c r="W39" i="9"/>
  <c r="S39" i="9"/>
  <c r="O39" i="9"/>
  <c r="Y38" i="9"/>
  <c r="U38" i="9"/>
  <c r="Q38" i="9"/>
  <c r="AA37" i="9"/>
  <c r="W37" i="9"/>
  <c r="S37" i="9"/>
  <c r="O37" i="9"/>
  <c r="Y36" i="9"/>
  <c r="U36" i="9"/>
  <c r="Q36" i="9"/>
  <c r="AA35" i="9"/>
  <c r="W35" i="9"/>
  <c r="S35" i="9"/>
  <c r="O35" i="9"/>
  <c r="Y34" i="9"/>
  <c r="U34" i="9"/>
  <c r="Q34" i="9"/>
  <c r="AA33" i="9"/>
  <c r="W33" i="9"/>
  <c r="S33" i="9"/>
  <c r="O33" i="9"/>
  <c r="Y32" i="9"/>
  <c r="U32" i="9"/>
  <c r="Q32" i="9"/>
  <c r="Z45" i="9"/>
  <c r="V45" i="9"/>
  <c r="R45" i="9"/>
  <c r="AB44" i="9"/>
  <c r="X44" i="9"/>
  <c r="T44" i="9"/>
  <c r="P44" i="9"/>
  <c r="Z43" i="9"/>
  <c r="V43" i="9"/>
  <c r="R43" i="9"/>
  <c r="AB42" i="9"/>
  <c r="X42" i="9"/>
  <c r="T42" i="9"/>
  <c r="P42" i="9"/>
  <c r="Z41" i="9"/>
  <c r="V41" i="9"/>
  <c r="R41" i="9"/>
  <c r="AB40" i="9"/>
  <c r="X40" i="9"/>
  <c r="T40" i="9"/>
  <c r="P40" i="9"/>
  <c r="Z39" i="9"/>
  <c r="V39" i="9"/>
  <c r="R39" i="9"/>
  <c r="AB38" i="9"/>
  <c r="X38" i="9"/>
  <c r="T38" i="9"/>
  <c r="P38" i="9"/>
  <c r="Z37" i="9"/>
  <c r="V37" i="9"/>
  <c r="R37" i="9"/>
  <c r="AB36" i="9"/>
  <c r="X36" i="9"/>
  <c r="T36" i="9"/>
  <c r="P36" i="9"/>
  <c r="Z35" i="9"/>
  <c r="V35" i="9"/>
  <c r="R35" i="9"/>
  <c r="AB34" i="9"/>
  <c r="X34" i="9"/>
  <c r="T34" i="9"/>
  <c r="P34" i="9"/>
  <c r="Z33" i="9"/>
  <c r="V33" i="9"/>
  <c r="R33" i="9"/>
  <c r="AB32" i="9"/>
  <c r="X32" i="9"/>
  <c r="T32" i="9"/>
  <c r="P32" i="9"/>
  <c r="Y45" i="9"/>
  <c r="W44" i="9"/>
  <c r="U43" i="9"/>
  <c r="S42" i="9"/>
  <c r="Q41" i="9"/>
  <c r="O40" i="9"/>
  <c r="AA38" i="9"/>
  <c r="Y37" i="9"/>
  <c r="W36" i="9"/>
  <c r="U35" i="9"/>
  <c r="S34" i="9"/>
  <c r="Q33" i="9"/>
  <c r="O32" i="9"/>
  <c r="U45" i="9"/>
  <c r="S44" i="9"/>
  <c r="Q43" i="9"/>
  <c r="O42" i="9"/>
  <c r="AA40" i="9"/>
  <c r="Y39" i="9"/>
  <c r="W38" i="9"/>
  <c r="U37" i="9"/>
  <c r="S36" i="9"/>
  <c r="Q35" i="9"/>
  <c r="O34" i="9"/>
  <c r="AA32" i="9"/>
  <c r="Q45" i="9"/>
  <c r="O44" i="9"/>
  <c r="AA42" i="9"/>
  <c r="Y41" i="9"/>
  <c r="W40" i="9"/>
  <c r="U39" i="9"/>
  <c r="S38" i="9"/>
  <c r="Q37" i="9"/>
  <c r="O36" i="9"/>
  <c r="AA34" i="9"/>
  <c r="Y33" i="9"/>
  <c r="W32" i="9"/>
  <c r="AA44" i="9"/>
  <c r="S40" i="9"/>
  <c r="Y35" i="9"/>
  <c r="Y43" i="9"/>
  <c r="Q39" i="9"/>
  <c r="W34" i="9"/>
  <c r="W42" i="9"/>
  <c r="O38" i="9"/>
  <c r="U33" i="9"/>
  <c r="U41" i="9"/>
  <c r="AA36" i="9"/>
  <c r="S32" i="9"/>
  <c r="AA27" i="7"/>
  <c r="W27" i="7"/>
  <c r="S27" i="7"/>
  <c r="O27" i="7"/>
  <c r="Y26" i="7"/>
  <c r="U26" i="7"/>
  <c r="Q26" i="7"/>
  <c r="AA25" i="7"/>
  <c r="W25" i="7"/>
  <c r="S25" i="7"/>
  <c r="O25" i="7"/>
  <c r="Y24" i="7"/>
  <c r="U24" i="7"/>
  <c r="Q24" i="7"/>
  <c r="AA23" i="7"/>
  <c r="W23" i="7"/>
  <c r="S23" i="7"/>
  <c r="O23" i="7"/>
  <c r="Y22" i="7"/>
  <c r="U22" i="7"/>
  <c r="Q22" i="7"/>
  <c r="AA21" i="7"/>
  <c r="W21" i="7"/>
  <c r="S21" i="7"/>
  <c r="O21" i="7"/>
  <c r="Y20" i="7"/>
  <c r="U20" i="7"/>
  <c r="Q20" i="7"/>
  <c r="X27" i="7"/>
  <c r="R27" i="7"/>
  <c r="AA26" i="7"/>
  <c r="V26" i="7"/>
  <c r="P26" i="7"/>
  <c r="Y25" i="7"/>
  <c r="T25" i="7"/>
  <c r="AB24" i="7"/>
  <c r="W24" i="7"/>
  <c r="R24" i="7"/>
  <c r="Z23" i="7"/>
  <c r="U23" i="7"/>
  <c r="P23" i="7"/>
  <c r="X22" i="7"/>
  <c r="S22" i="7"/>
  <c r="AB21" i="7"/>
  <c r="V21" i="7"/>
  <c r="Q21" i="7"/>
  <c r="Z20" i="7"/>
  <c r="T20" i="7"/>
  <c r="O20" i="7"/>
  <c r="Y19" i="7"/>
  <c r="U19" i="7"/>
  <c r="Q19" i="7"/>
  <c r="AA18" i="7"/>
  <c r="W18" i="7"/>
  <c r="S18" i="7"/>
  <c r="O18" i="7"/>
  <c r="Y17" i="7"/>
  <c r="U17" i="7"/>
  <c r="Q17" i="7"/>
  <c r="AA16" i="7"/>
  <c r="W16" i="7"/>
  <c r="S16" i="7"/>
  <c r="O16" i="7"/>
  <c r="Y15" i="7"/>
  <c r="U15" i="7"/>
  <c r="Q15" i="7"/>
  <c r="AA14" i="7"/>
  <c r="W14" i="7"/>
  <c r="S14" i="7"/>
  <c r="O14" i="7"/>
  <c r="AB27" i="7"/>
  <c r="V27" i="7"/>
  <c r="Q27" i="7"/>
  <c r="Z26" i="7"/>
  <c r="T26" i="7"/>
  <c r="O26" i="7"/>
  <c r="X25" i="7"/>
  <c r="R25" i="7"/>
  <c r="AA24" i="7"/>
  <c r="V24" i="7"/>
  <c r="P24" i="7"/>
  <c r="Y23" i="7"/>
  <c r="T23" i="7"/>
  <c r="AB22" i="7"/>
  <c r="W22" i="7"/>
  <c r="R22" i="7"/>
  <c r="Z21" i="7"/>
  <c r="U21" i="7"/>
  <c r="P21" i="7"/>
  <c r="X20" i="7"/>
  <c r="S20" i="7"/>
  <c r="AB19" i="7"/>
  <c r="X19" i="7"/>
  <c r="T19" i="7"/>
  <c r="P19" i="7"/>
  <c r="Z18" i="7"/>
  <c r="V18" i="7"/>
  <c r="R18" i="7"/>
  <c r="AB17" i="7"/>
  <c r="X17" i="7"/>
  <c r="T17" i="7"/>
  <c r="P17" i="7"/>
  <c r="Z16" i="7"/>
  <c r="V16" i="7"/>
  <c r="R16" i="7"/>
  <c r="AB15" i="7"/>
  <c r="X15" i="7"/>
  <c r="T15" i="7"/>
  <c r="P15" i="7"/>
  <c r="Z14" i="7"/>
  <c r="V14" i="7"/>
  <c r="R14" i="7"/>
  <c r="Z27" i="7"/>
  <c r="U27" i="7"/>
  <c r="P27" i="7"/>
  <c r="X26" i="7"/>
  <c r="S26" i="7"/>
  <c r="AB25" i="7"/>
  <c r="V25" i="7"/>
  <c r="Q25" i="7"/>
  <c r="Z24" i="7"/>
  <c r="T24" i="7"/>
  <c r="O24" i="7"/>
  <c r="X23" i="7"/>
  <c r="R23" i="7"/>
  <c r="AA22" i="7"/>
  <c r="V22" i="7"/>
  <c r="P22" i="7"/>
  <c r="Y21" i="7"/>
  <c r="T21" i="7"/>
  <c r="AB20" i="7"/>
  <c r="W20" i="7"/>
  <c r="R20" i="7"/>
  <c r="AA19" i="7"/>
  <c r="W19" i="7"/>
  <c r="S19" i="7"/>
  <c r="O19" i="7"/>
  <c r="Y18" i="7"/>
  <c r="U18" i="7"/>
  <c r="Q18" i="7"/>
  <c r="AA17" i="7"/>
  <c r="W17" i="7"/>
  <c r="S17" i="7"/>
  <c r="O17" i="7"/>
  <c r="Y16" i="7"/>
  <c r="U16" i="7"/>
  <c r="Q16" i="7"/>
  <c r="AA15" i="7"/>
  <c r="W15" i="7"/>
  <c r="S15" i="7"/>
  <c r="O15" i="7"/>
  <c r="Y14" i="7"/>
  <c r="U14" i="7"/>
  <c r="Q14" i="7"/>
  <c r="AB26" i="7"/>
  <c r="U25" i="7"/>
  <c r="AB23" i="7"/>
  <c r="T22" i="7"/>
  <c r="AA20" i="7"/>
  <c r="V19" i="7"/>
  <c r="T18" i="7"/>
  <c r="R17" i="7"/>
  <c r="P16" i="7"/>
  <c r="AB14" i="7"/>
  <c r="W26" i="7"/>
  <c r="P25" i="7"/>
  <c r="V23" i="7"/>
  <c r="O22" i="7"/>
  <c r="V20" i="7"/>
  <c r="R19" i="7"/>
  <c r="P18" i="7"/>
  <c r="AB16" i="7"/>
  <c r="Z15" i="7"/>
  <c r="X14" i="7"/>
  <c r="Y27" i="7"/>
  <c r="R26" i="7"/>
  <c r="X24" i="7"/>
  <c r="Q23" i="7"/>
  <c r="X21" i="7"/>
  <c r="P20" i="7"/>
  <c r="AB18" i="7"/>
  <c r="Z17" i="7"/>
  <c r="X16" i="7"/>
  <c r="V15" i="7"/>
  <c r="T14" i="7"/>
  <c r="T27" i="7"/>
  <c r="Z25" i="7"/>
  <c r="S24" i="7"/>
  <c r="Z22" i="7"/>
  <c r="R21" i="7"/>
  <c r="Z19" i="7"/>
  <c r="X18" i="7"/>
  <c r="V17" i="7"/>
  <c r="T16" i="7"/>
  <c r="R15" i="7"/>
  <c r="P14" i="7"/>
  <c r="O32" i="7" a="1"/>
  <c r="O32" i="5" a="1"/>
  <c r="AB45" i="5" s="1"/>
  <c r="AA27" i="5"/>
  <c r="W27" i="5"/>
  <c r="Y26" i="5"/>
  <c r="U26" i="5"/>
  <c r="W25" i="5"/>
  <c r="S25" i="5"/>
  <c r="U24" i="5"/>
  <c r="Q24" i="5"/>
  <c r="S23" i="5"/>
  <c r="O23" i="5"/>
  <c r="Q22" i="5"/>
  <c r="AA21" i="5"/>
  <c r="O21" i="5"/>
  <c r="Y20" i="5"/>
  <c r="X27" i="5"/>
  <c r="R27" i="5"/>
  <c r="P26" i="5"/>
  <c r="Y25" i="5"/>
  <c r="W24" i="5"/>
  <c r="R24" i="5"/>
  <c r="P23" i="5"/>
  <c r="X22" i="5"/>
  <c r="V21" i="5"/>
  <c r="Q21" i="5"/>
  <c r="O20" i="5"/>
  <c r="Y19" i="5"/>
  <c r="AA18" i="5"/>
  <c r="W18" i="5"/>
  <c r="Y17" i="5"/>
  <c r="U17" i="5"/>
  <c r="W16" i="5"/>
  <c r="S16" i="5"/>
  <c r="U15" i="5"/>
  <c r="Q15" i="5"/>
  <c r="S14" i="5"/>
  <c r="O14" i="5"/>
  <c r="Q27" i="5"/>
  <c r="Z26" i="5"/>
  <c r="X25" i="5"/>
  <c r="R25" i="5"/>
  <c r="P24" i="5"/>
  <c r="Y23" i="5"/>
  <c r="W22" i="5"/>
  <c r="R22" i="5"/>
  <c r="P21" i="5"/>
  <c r="X20" i="5"/>
  <c r="X19" i="5"/>
  <c r="T19" i="5"/>
  <c r="V18" i="5"/>
  <c r="R18" i="5"/>
  <c r="T17" i="5"/>
  <c r="P17" i="5"/>
  <c r="R16" i="5"/>
  <c r="AB15" i="5"/>
  <c r="P15" i="5"/>
  <c r="Z14" i="5"/>
  <c r="T27" i="5"/>
  <c r="W26" i="5"/>
  <c r="S24" i="5"/>
  <c r="V23" i="5"/>
  <c r="R21" i="5"/>
  <c r="V20" i="5"/>
  <c r="X18" i="5"/>
  <c r="P18" i="5"/>
  <c r="T16" i="5"/>
  <c r="Z15" i="5"/>
  <c r="P14" i="5"/>
  <c r="Y27" i="5"/>
  <c r="U25" i="5"/>
  <c r="X24" i="5"/>
  <c r="T22" i="5"/>
  <c r="Z27" i="5"/>
  <c r="V25" i="5"/>
  <c r="Z24" i="5"/>
  <c r="R23" i="5"/>
  <c r="V22" i="5"/>
  <c r="Y21" i="5"/>
  <c r="R20" i="5"/>
  <c r="W19" i="5"/>
  <c r="O19" i="5"/>
  <c r="AA17" i="5"/>
  <c r="S17" i="5"/>
  <c r="Y16" i="5"/>
  <c r="W15" i="5"/>
  <c r="O15" i="5"/>
  <c r="U14" i="5"/>
  <c r="T24" i="5"/>
  <c r="X21" i="5"/>
  <c r="P20" i="5"/>
  <c r="Z17" i="5"/>
  <c r="X16" i="5"/>
  <c r="V15" i="5"/>
  <c r="AA22" i="5"/>
  <c r="V19" i="5"/>
  <c r="R17" i="5"/>
  <c r="Q25" i="5"/>
  <c r="W20" i="5"/>
  <c r="O17" i="5"/>
  <c r="X26" i="5"/>
  <c r="X23" i="5"/>
  <c r="T21" i="5"/>
  <c r="Y18" i="5"/>
  <c r="W17" i="5"/>
  <c r="U16" i="5"/>
  <c r="Q14" i="5"/>
  <c r="AB25" i="5"/>
  <c r="AA20" i="5"/>
  <c r="P16" i="5"/>
  <c r="P22" i="5"/>
  <c r="S19" i="5"/>
  <c r="AA15" i="5"/>
  <c r="AA27" i="4"/>
  <c r="W27" i="4"/>
  <c r="S27" i="4"/>
  <c r="O27" i="4"/>
  <c r="Y26" i="4"/>
  <c r="U26" i="4"/>
  <c r="Q26" i="4"/>
  <c r="AA25" i="4"/>
  <c r="W25" i="4"/>
  <c r="S25" i="4"/>
  <c r="O25" i="4"/>
  <c r="Y24" i="4"/>
  <c r="U24" i="4"/>
  <c r="Q24" i="4"/>
  <c r="AA23" i="4"/>
  <c r="W23" i="4"/>
  <c r="S23" i="4"/>
  <c r="O23" i="4"/>
  <c r="Y22" i="4"/>
  <c r="U22" i="4"/>
  <c r="Q22" i="4"/>
  <c r="AA21" i="4"/>
  <c r="W21" i="4"/>
  <c r="S21" i="4"/>
  <c r="O21" i="4"/>
  <c r="Y20" i="4"/>
  <c r="U20" i="4"/>
  <c r="Q20" i="4"/>
  <c r="X27" i="4"/>
  <c r="R27" i="4"/>
  <c r="AA26" i="4"/>
  <c r="V26" i="4"/>
  <c r="P26" i="4"/>
  <c r="Y25" i="4"/>
  <c r="T25" i="4"/>
  <c r="AB24" i="4"/>
  <c r="W24" i="4"/>
  <c r="R24" i="4"/>
  <c r="Z23" i="4"/>
  <c r="U23" i="4"/>
  <c r="P23" i="4"/>
  <c r="X22" i="4"/>
  <c r="S22" i="4"/>
  <c r="AB21" i="4"/>
  <c r="V21" i="4"/>
  <c r="Q21" i="4"/>
  <c r="Z20" i="4"/>
  <c r="T20" i="4"/>
  <c r="O20" i="4"/>
  <c r="Y19" i="4"/>
  <c r="U19" i="4"/>
  <c r="Q19" i="4"/>
  <c r="AA18" i="4"/>
  <c r="W18" i="4"/>
  <c r="S18" i="4"/>
  <c r="O18" i="4"/>
  <c r="Y17" i="4"/>
  <c r="U17" i="4"/>
  <c r="Q17" i="4"/>
  <c r="AA16" i="4"/>
  <c r="W16" i="4"/>
  <c r="S16" i="4"/>
  <c r="O16" i="4"/>
  <c r="Y15" i="4"/>
  <c r="U15" i="4"/>
  <c r="Q15" i="4"/>
  <c r="AA14" i="4"/>
  <c r="W14" i="4"/>
  <c r="S14" i="4"/>
  <c r="O14" i="4"/>
  <c r="AB27" i="4"/>
  <c r="V27" i="4"/>
  <c r="Q27" i="4"/>
  <c r="Z26" i="4"/>
  <c r="T26" i="4"/>
  <c r="O26" i="4"/>
  <c r="X25" i="4"/>
  <c r="R25" i="4"/>
  <c r="AA24" i="4"/>
  <c r="V24" i="4"/>
  <c r="P24" i="4"/>
  <c r="Y23" i="4"/>
  <c r="T23" i="4"/>
  <c r="AB22" i="4"/>
  <c r="W22" i="4"/>
  <c r="R22" i="4"/>
  <c r="Z21" i="4"/>
  <c r="U21" i="4"/>
  <c r="P21" i="4"/>
  <c r="X20" i="4"/>
  <c r="S20" i="4"/>
  <c r="AB19" i="4"/>
  <c r="X19" i="4"/>
  <c r="T19" i="4"/>
  <c r="P19" i="4"/>
  <c r="Z18" i="4"/>
  <c r="V18" i="4"/>
  <c r="R18" i="4"/>
  <c r="AB17" i="4"/>
  <c r="X17" i="4"/>
  <c r="T17" i="4"/>
  <c r="P17" i="4"/>
  <c r="Z16" i="4"/>
  <c r="V16" i="4"/>
  <c r="R16" i="4"/>
  <c r="AB15" i="4"/>
  <c r="X15" i="4"/>
  <c r="T15" i="4"/>
  <c r="P15" i="4"/>
  <c r="Z14" i="4"/>
  <c r="V14" i="4"/>
  <c r="R14" i="4"/>
  <c r="Y27" i="4"/>
  <c r="AB26" i="4"/>
  <c r="R26" i="4"/>
  <c r="U25" i="4"/>
  <c r="X24" i="4"/>
  <c r="AB23" i="4"/>
  <c r="Q23" i="4"/>
  <c r="T22" i="4"/>
  <c r="X21" i="4"/>
  <c r="AA20" i="4"/>
  <c r="P20" i="4"/>
  <c r="V19" i="4"/>
  <c r="AB18" i="4"/>
  <c r="T18" i="4"/>
  <c r="Z17" i="4"/>
  <c r="R17" i="4"/>
  <c r="X16" i="4"/>
  <c r="P16" i="4"/>
  <c r="V15" i="4"/>
  <c r="AB14" i="4"/>
  <c r="T14" i="4"/>
  <c r="T27" i="4"/>
  <c r="W26" i="4"/>
  <c r="Z25" i="4"/>
  <c r="P25" i="4"/>
  <c r="S24" i="4"/>
  <c r="V23" i="4"/>
  <c r="Z22" i="4"/>
  <c r="O22" i="4"/>
  <c r="R21" i="4"/>
  <c r="V20" i="4"/>
  <c r="Z19" i="4"/>
  <c r="R19" i="4"/>
  <c r="X18" i="4"/>
  <c r="P18" i="4"/>
  <c r="V17" i="4"/>
  <c r="AB16" i="4"/>
  <c r="T16" i="4"/>
  <c r="Z15" i="4"/>
  <c r="R15" i="4"/>
  <c r="X14" i="4"/>
  <c r="P14" i="4"/>
  <c r="U27" i="4"/>
  <c r="X26" i="4"/>
  <c r="AB25" i="4"/>
  <c r="Q25" i="4"/>
  <c r="T24" i="4"/>
  <c r="X23" i="4"/>
  <c r="AA22" i="4"/>
  <c r="P22" i="4"/>
  <c r="T21" i="4"/>
  <c r="W20" i="4"/>
  <c r="AA19" i="4"/>
  <c r="S19" i="4"/>
  <c r="Y18" i="4"/>
  <c r="Q18" i="4"/>
  <c r="W17" i="4"/>
  <c r="O17" i="4"/>
  <c r="U16" i="4"/>
  <c r="AA15" i="4"/>
  <c r="S15" i="4"/>
  <c r="Y14" i="4"/>
  <c r="Q14" i="4"/>
  <c r="P27" i="4"/>
  <c r="O24" i="4"/>
  <c r="AB20" i="4"/>
  <c r="U18" i="4"/>
  <c r="Q16" i="4"/>
  <c r="S26" i="4"/>
  <c r="R23" i="4"/>
  <c r="R20" i="4"/>
  <c r="AA17" i="4"/>
  <c r="W15" i="4"/>
  <c r="V25" i="4"/>
  <c r="V22" i="4"/>
  <c r="W19" i="4"/>
  <c r="S17" i="4"/>
  <c r="O15" i="4"/>
  <c r="Z27" i="4"/>
  <c r="Z24" i="4"/>
  <c r="Y21" i="4"/>
  <c r="O19" i="4"/>
  <c r="Y16" i="4"/>
  <c r="U14" i="4"/>
  <c r="O32" i="4" a="1"/>
  <c r="P31" i="1"/>
  <c r="X31" i="1"/>
  <c r="L156" i="1"/>
  <c r="L148" i="1"/>
  <c r="L140" i="1"/>
  <c r="L132" i="1"/>
  <c r="L124" i="1"/>
  <c r="L116" i="1"/>
  <c r="L108" i="1"/>
  <c r="L100" i="1"/>
  <c r="L92" i="1"/>
  <c r="L84" i="1"/>
  <c r="L76" i="1"/>
  <c r="L68" i="1"/>
  <c r="L53" i="1"/>
  <c r="L37" i="1"/>
  <c r="L21" i="1"/>
  <c r="L152" i="1"/>
  <c r="L144" i="1"/>
  <c r="L136" i="1"/>
  <c r="L128" i="1"/>
  <c r="L120" i="1"/>
  <c r="L112" i="1"/>
  <c r="L104" i="1"/>
  <c r="L96" i="1"/>
  <c r="L88" i="1"/>
  <c r="L80" i="1"/>
  <c r="L72" i="1"/>
  <c r="L61" i="1"/>
  <c r="L45" i="1"/>
  <c r="L29" i="1"/>
  <c r="U31" i="1"/>
  <c r="L157" i="1"/>
  <c r="L149" i="1"/>
  <c r="L141" i="1"/>
  <c r="L133" i="1"/>
  <c r="L125" i="1"/>
  <c r="L117" i="1"/>
  <c r="L109" i="1"/>
  <c r="L101" i="1"/>
  <c r="L93" i="1"/>
  <c r="L85" i="1"/>
  <c r="L77" i="1"/>
  <c r="L69" i="1"/>
  <c r="L57" i="1"/>
  <c r="L41" i="1"/>
  <c r="L25" i="1"/>
  <c r="Q31" i="1"/>
  <c r="Y31" i="1"/>
  <c r="L153" i="1"/>
  <c r="L145" i="1"/>
  <c r="L137" i="1"/>
  <c r="L129" i="1"/>
  <c r="L121" i="1"/>
  <c r="L113" i="1"/>
  <c r="L105" i="1"/>
  <c r="L97" i="1"/>
  <c r="L89" i="1"/>
  <c r="L81" i="1"/>
  <c r="L73" i="1"/>
  <c r="L65" i="1"/>
  <c r="L49" i="1"/>
  <c r="L33" i="1"/>
  <c r="L17" i="1"/>
  <c r="K156" i="1"/>
  <c r="K152" i="1"/>
  <c r="K148" i="1"/>
  <c r="K144" i="1"/>
  <c r="K140" i="1"/>
  <c r="K136" i="1"/>
  <c r="K132" i="1"/>
  <c r="K128" i="1"/>
  <c r="K124" i="1"/>
  <c r="K120" i="1"/>
  <c r="K116" i="1"/>
  <c r="K112" i="1"/>
  <c r="K108" i="1"/>
  <c r="K104" i="1"/>
  <c r="K100" i="1"/>
  <c r="K96" i="1"/>
  <c r="K92" i="1"/>
  <c r="K88" i="1"/>
  <c r="K84" i="1"/>
  <c r="K80" i="1"/>
  <c r="K76" i="1"/>
  <c r="K72" i="1"/>
  <c r="K68" i="1"/>
  <c r="K64" i="1"/>
  <c r="K60" i="1"/>
  <c r="K56" i="1"/>
  <c r="K52" i="1"/>
  <c r="K48" i="1"/>
  <c r="K44" i="1"/>
  <c r="K40" i="1"/>
  <c r="K36" i="1"/>
  <c r="K32" i="1"/>
  <c r="K28" i="1"/>
  <c r="K24" i="1"/>
  <c r="K20" i="1"/>
  <c r="K16" i="1"/>
  <c r="K157" i="1"/>
  <c r="K153" i="1"/>
  <c r="K149" i="1"/>
  <c r="K145" i="1"/>
  <c r="K141" i="1"/>
  <c r="K137" i="1"/>
  <c r="K133" i="1"/>
  <c r="K129" i="1"/>
  <c r="K125" i="1"/>
  <c r="K121" i="1"/>
  <c r="K117" i="1"/>
  <c r="K113" i="1"/>
  <c r="K109" i="1"/>
  <c r="K105" i="1"/>
  <c r="K101" i="1"/>
  <c r="K97" i="1"/>
  <c r="K93" i="1"/>
  <c r="K89" i="1"/>
  <c r="K85" i="1"/>
  <c r="K81" i="1"/>
  <c r="K77" i="1"/>
  <c r="K73" i="1"/>
  <c r="K69" i="1"/>
  <c r="K65" i="1"/>
  <c r="K61" i="1"/>
  <c r="K57" i="1"/>
  <c r="K53" i="1"/>
  <c r="K49" i="1"/>
  <c r="K45" i="1"/>
  <c r="K41" i="1"/>
  <c r="K37" i="1"/>
  <c r="K33" i="1"/>
  <c r="K29" i="1"/>
  <c r="K25" i="1"/>
  <c r="K21" i="1"/>
  <c r="K17" i="1"/>
  <c r="K155" i="1"/>
  <c r="K151" i="1"/>
  <c r="K147" i="1"/>
  <c r="K143" i="1"/>
  <c r="K139" i="1"/>
  <c r="K135" i="1"/>
  <c r="K131" i="1"/>
  <c r="K127" i="1"/>
  <c r="K123" i="1"/>
  <c r="K119" i="1"/>
  <c r="K115" i="1"/>
  <c r="K111" i="1"/>
  <c r="K107" i="1"/>
  <c r="K103" i="1"/>
  <c r="K99" i="1"/>
  <c r="K95" i="1"/>
  <c r="K91" i="1"/>
  <c r="K87" i="1"/>
  <c r="K83" i="1"/>
  <c r="K79" i="1"/>
  <c r="K75" i="1"/>
  <c r="K71" i="1"/>
  <c r="K67" i="1"/>
  <c r="K63" i="1"/>
  <c r="K59" i="1"/>
  <c r="K55" i="1"/>
  <c r="K51" i="1"/>
  <c r="K47" i="1"/>
  <c r="K43" i="1"/>
  <c r="K39" i="1"/>
  <c r="K35" i="1"/>
  <c r="K31" i="1"/>
  <c r="K27" i="1"/>
  <c r="K23" i="1"/>
  <c r="K19" i="1"/>
  <c r="K15" i="1"/>
  <c r="K154" i="1"/>
  <c r="K150" i="1"/>
  <c r="K146" i="1"/>
  <c r="K142" i="1"/>
  <c r="K138" i="1"/>
  <c r="K134" i="1"/>
  <c r="K130" i="1"/>
  <c r="K126" i="1"/>
  <c r="K122" i="1"/>
  <c r="K118" i="1"/>
  <c r="K114" i="1"/>
  <c r="K110" i="1"/>
  <c r="K106" i="1"/>
  <c r="K102" i="1"/>
  <c r="K98" i="1"/>
  <c r="K94" i="1"/>
  <c r="K90" i="1"/>
  <c r="K86" i="1"/>
  <c r="K82" i="1"/>
  <c r="K78" i="1"/>
  <c r="K74" i="1"/>
  <c r="K70" i="1"/>
  <c r="K66" i="1"/>
  <c r="K62" i="1"/>
  <c r="K58" i="1"/>
  <c r="K54" i="1"/>
  <c r="K50" i="1"/>
  <c r="K46" i="1"/>
  <c r="K42" i="1"/>
  <c r="K38" i="1"/>
  <c r="K34" i="1"/>
  <c r="K30" i="1"/>
  <c r="K26" i="1"/>
  <c r="K22" i="1"/>
  <c r="K18" i="1"/>
  <c r="L64" i="1"/>
  <c r="L60" i="1"/>
  <c r="L56" i="1"/>
  <c r="L52" i="1"/>
  <c r="L48" i="1"/>
  <c r="L44" i="1"/>
  <c r="L40" i="1"/>
  <c r="L36" i="1"/>
  <c r="L32" i="1"/>
  <c r="L28" i="1"/>
  <c r="L24" i="1"/>
  <c r="L20" i="1"/>
  <c r="L16" i="1"/>
  <c r="L155" i="1"/>
  <c r="L151" i="1"/>
  <c r="L147" i="1"/>
  <c r="L143" i="1"/>
  <c r="L139" i="1"/>
  <c r="L135" i="1"/>
  <c r="L131" i="1"/>
  <c r="L127" i="1"/>
  <c r="L123" i="1"/>
  <c r="L119" i="1"/>
  <c r="L115" i="1"/>
  <c r="L111" i="1"/>
  <c r="L107" i="1"/>
  <c r="L103" i="1"/>
  <c r="L99" i="1"/>
  <c r="L95" i="1"/>
  <c r="L91" i="1"/>
  <c r="L87" i="1"/>
  <c r="L83" i="1"/>
  <c r="L79" i="1"/>
  <c r="L75" i="1"/>
  <c r="L71" i="1"/>
  <c r="L67" i="1"/>
  <c r="L63" i="1"/>
  <c r="L59" i="1"/>
  <c r="L55" i="1"/>
  <c r="L51" i="1"/>
  <c r="L47" i="1"/>
  <c r="L43" i="1"/>
  <c r="L39" i="1"/>
  <c r="L35" i="1"/>
  <c r="L31" i="1"/>
  <c r="L27" i="1"/>
  <c r="L23" i="1"/>
  <c r="L19" i="1"/>
  <c r="L15" i="1"/>
  <c r="L154" i="1"/>
  <c r="L150" i="1"/>
  <c r="L146" i="1"/>
  <c r="L142" i="1"/>
  <c r="L138" i="1"/>
  <c r="L134" i="1"/>
  <c r="L130" i="1"/>
  <c r="L126" i="1"/>
  <c r="L122" i="1"/>
  <c r="L118" i="1"/>
  <c r="L114" i="1"/>
  <c r="L110" i="1"/>
  <c r="L106" i="1"/>
  <c r="L102" i="1"/>
  <c r="L98" i="1"/>
  <c r="L94" i="1"/>
  <c r="L90" i="1"/>
  <c r="L86" i="1"/>
  <c r="L82" i="1"/>
  <c r="L78" i="1"/>
  <c r="L74" i="1"/>
  <c r="L70" i="1"/>
  <c r="L66" i="1"/>
  <c r="L62" i="1"/>
  <c r="L58" i="1"/>
  <c r="L54" i="1"/>
  <c r="L50" i="1"/>
  <c r="L46" i="1"/>
  <c r="L42" i="1"/>
  <c r="L38" i="1"/>
  <c r="L34" i="1"/>
  <c r="L30" i="1"/>
  <c r="L26" i="1"/>
  <c r="L22" i="1"/>
  <c r="L18" i="1"/>
  <c r="J153" i="1"/>
  <c r="J145" i="1"/>
  <c r="J137" i="1"/>
  <c r="J129" i="1"/>
  <c r="J121" i="1"/>
  <c r="J113" i="1"/>
  <c r="J105" i="1"/>
  <c r="J97" i="1"/>
  <c r="J89" i="1"/>
  <c r="J81" i="1"/>
  <c r="J73" i="1"/>
  <c r="J65" i="1"/>
  <c r="J57" i="1"/>
  <c r="J49" i="1"/>
  <c r="J41" i="1"/>
  <c r="J37" i="1"/>
  <c r="J29" i="1"/>
  <c r="J25" i="1"/>
  <c r="J17" i="1"/>
  <c r="J156" i="1"/>
  <c r="J148" i="1"/>
  <c r="J144" i="1"/>
  <c r="J136" i="1"/>
  <c r="J128" i="1"/>
  <c r="J124" i="1"/>
  <c r="J116" i="1"/>
  <c r="J112" i="1"/>
  <c r="J104" i="1"/>
  <c r="J100" i="1"/>
  <c r="J92" i="1"/>
  <c r="J84" i="1"/>
  <c r="J76" i="1"/>
  <c r="J68" i="1"/>
  <c r="J60" i="1"/>
  <c r="J56" i="1"/>
  <c r="J48" i="1"/>
  <c r="J44" i="1"/>
  <c r="J40" i="1"/>
  <c r="J36" i="1"/>
  <c r="J32" i="1"/>
  <c r="J28" i="1"/>
  <c r="J24" i="1"/>
  <c r="J16" i="1"/>
  <c r="J155" i="1"/>
  <c r="J151" i="1"/>
  <c r="J147" i="1"/>
  <c r="J143" i="1"/>
  <c r="J139" i="1"/>
  <c r="J135" i="1"/>
  <c r="J131" i="1"/>
  <c r="J127" i="1"/>
  <c r="J123" i="1"/>
  <c r="J119" i="1"/>
  <c r="J115" i="1"/>
  <c r="J111" i="1"/>
  <c r="J107" i="1"/>
  <c r="J103" i="1"/>
  <c r="J99" i="1"/>
  <c r="J95" i="1"/>
  <c r="J91" i="1"/>
  <c r="J87" i="1"/>
  <c r="J83" i="1"/>
  <c r="J79" i="1"/>
  <c r="J75" i="1"/>
  <c r="J71" i="1"/>
  <c r="J67" i="1"/>
  <c r="J63" i="1"/>
  <c r="J59" i="1"/>
  <c r="J55" i="1"/>
  <c r="J51" i="1"/>
  <c r="J47" i="1"/>
  <c r="J43" i="1"/>
  <c r="J39" i="1"/>
  <c r="J35" i="1"/>
  <c r="J31" i="1"/>
  <c r="J27" i="1"/>
  <c r="J23" i="1"/>
  <c r="J19" i="1"/>
  <c r="J15" i="1"/>
  <c r="J157" i="1"/>
  <c r="J149" i="1"/>
  <c r="J141" i="1"/>
  <c r="J133" i="1"/>
  <c r="J125" i="1"/>
  <c r="J117" i="1"/>
  <c r="J109" i="1"/>
  <c r="J101" i="1"/>
  <c r="J93" i="1"/>
  <c r="J85" i="1"/>
  <c r="J77" i="1"/>
  <c r="J69" i="1"/>
  <c r="J61" i="1"/>
  <c r="J53" i="1"/>
  <c r="J45" i="1"/>
  <c r="J33" i="1"/>
  <c r="J21" i="1"/>
  <c r="J152" i="1"/>
  <c r="J140" i="1"/>
  <c r="J132" i="1"/>
  <c r="J120" i="1"/>
  <c r="J108" i="1"/>
  <c r="J96" i="1"/>
  <c r="J88" i="1"/>
  <c r="J80" i="1"/>
  <c r="J72" i="1"/>
  <c r="J64" i="1"/>
  <c r="J52" i="1"/>
  <c r="J20" i="1"/>
  <c r="J154" i="1"/>
  <c r="J150" i="1"/>
  <c r="J146" i="1"/>
  <c r="J142" i="1"/>
  <c r="J138" i="1"/>
  <c r="J134" i="1"/>
  <c r="J130" i="1"/>
  <c r="J126" i="1"/>
  <c r="J122" i="1"/>
  <c r="J118" i="1"/>
  <c r="J114" i="1"/>
  <c r="J110" i="1"/>
  <c r="J106" i="1"/>
  <c r="J102" i="1"/>
  <c r="J98" i="1"/>
  <c r="J94" i="1"/>
  <c r="J90" i="1"/>
  <c r="J86" i="1"/>
  <c r="J82" i="1"/>
  <c r="J78" i="1"/>
  <c r="J74" i="1"/>
  <c r="J70" i="1"/>
  <c r="J66" i="1"/>
  <c r="J62" i="1"/>
  <c r="J58" i="1"/>
  <c r="J54" i="1"/>
  <c r="J50" i="1"/>
  <c r="J46" i="1"/>
  <c r="J42" i="1"/>
  <c r="J38" i="1"/>
  <c r="J34" i="1"/>
  <c r="J30" i="1"/>
  <c r="J26" i="1"/>
  <c r="J22" i="1"/>
  <c r="J18" i="1"/>
  <c r="N34" i="1"/>
  <c r="N42" i="1"/>
  <c r="N35" i="1"/>
  <c r="N43" i="1"/>
  <c r="N45" i="1"/>
  <c r="N41" i="1"/>
  <c r="N37" i="1"/>
  <c r="N33" i="1"/>
  <c r="N44" i="1"/>
  <c r="N40" i="1"/>
  <c r="N36" i="1"/>
  <c r="N32" i="1"/>
  <c r="N39" i="1"/>
  <c r="R31" i="1"/>
  <c r="V31" i="1"/>
  <c r="Z31" i="1"/>
  <c r="O31" i="1"/>
  <c r="S31" i="1"/>
  <c r="W31" i="1"/>
  <c r="Z13" i="1"/>
  <c r="V13" i="1"/>
  <c r="R13" i="1"/>
  <c r="Y13" i="1"/>
  <c r="U13" i="1"/>
  <c r="Q13" i="1"/>
  <c r="AB13" i="1"/>
  <c r="X13" i="1"/>
  <c r="T13" i="1"/>
  <c r="P13" i="1"/>
  <c r="AA13" i="1"/>
  <c r="W13" i="1"/>
  <c r="S13" i="1"/>
  <c r="N24" i="1"/>
  <c r="N16" i="1"/>
  <c r="N27" i="1"/>
  <c r="N23" i="1"/>
  <c r="N19" i="1"/>
  <c r="N15" i="1"/>
  <c r="N25" i="1"/>
  <c r="N21" i="1"/>
  <c r="N17" i="1"/>
  <c r="N20" i="1"/>
  <c r="N26" i="1"/>
  <c r="N22" i="1"/>
  <c r="N18" i="1"/>
  <c r="S26" i="5" l="1"/>
  <c r="Q23" i="5"/>
  <c r="R26" i="5"/>
  <c r="X14" i="5"/>
  <c r="AB16" i="5"/>
  <c r="R19" i="5"/>
  <c r="O22" i="5"/>
  <c r="P25" i="5"/>
  <c r="R14" i="5"/>
  <c r="T15" i="5"/>
  <c r="V16" i="5"/>
  <c r="X17" i="5"/>
  <c r="Z18" i="5"/>
  <c r="AB19" i="5"/>
  <c r="U21" i="5"/>
  <c r="AB22" i="5"/>
  <c r="V24" i="5"/>
  <c r="O26" i="5"/>
  <c r="V27" i="5"/>
  <c r="W14" i="5"/>
  <c r="Y15" i="5"/>
  <c r="AA16" i="5"/>
  <c r="O18" i="5"/>
  <c r="Q19" i="5"/>
  <c r="T20" i="5"/>
  <c r="AB21" i="5"/>
  <c r="U23" i="5"/>
  <c r="AB24" i="5"/>
  <c r="V26" i="5"/>
  <c r="Q20" i="5"/>
  <c r="S21" i="5"/>
  <c r="U22" i="5"/>
  <c r="W23" i="5"/>
  <c r="Y24" i="5"/>
  <c r="AA25" i="5"/>
  <c r="O27" i="5"/>
  <c r="Q18" i="5"/>
  <c r="T18" i="5"/>
  <c r="S15" i="5"/>
  <c r="AA19" i="5"/>
  <c r="Y14" i="5"/>
  <c r="AB14" i="5"/>
  <c r="T14" i="5"/>
  <c r="AB18" i="5"/>
  <c r="U27" i="5"/>
  <c r="Q16" i="5"/>
  <c r="U18" i="5"/>
  <c r="AB20" i="5"/>
  <c r="O24" i="5"/>
  <c r="P27" i="5"/>
  <c r="AB23" i="5"/>
  <c r="AB26" i="5"/>
  <c r="R15" i="5"/>
  <c r="V17" i="5"/>
  <c r="Z19" i="5"/>
  <c r="Z22" i="5"/>
  <c r="Z25" i="5"/>
  <c r="V14" i="5"/>
  <c r="X15" i="5"/>
  <c r="Z16" i="5"/>
  <c r="AB17" i="5"/>
  <c r="P19" i="5"/>
  <c r="S20" i="5"/>
  <c r="Z21" i="5"/>
  <c r="T23" i="5"/>
  <c r="AA24" i="5"/>
  <c r="T26" i="5"/>
  <c r="AB27" i="5"/>
  <c r="AA14" i="5"/>
  <c r="O16" i="5"/>
  <c r="Q17" i="5"/>
  <c r="S18" i="5"/>
  <c r="U19" i="5"/>
  <c r="Z20" i="5"/>
  <c r="S22" i="5"/>
  <c r="Z23" i="5"/>
  <c r="T25" i="5"/>
  <c r="AA26" i="5"/>
  <c r="U20" i="5"/>
  <c r="W21" i="5"/>
  <c r="Y22" i="5"/>
  <c r="AA23" i="5"/>
  <c r="O25" i="5"/>
  <c r="Q26" i="5"/>
  <c r="O14" i="1" a="1"/>
  <c r="X19" i="1" s="1"/>
  <c r="Q39" i="5"/>
  <c r="O42" i="5"/>
  <c r="AB32" i="5"/>
  <c r="S34" i="5"/>
  <c r="U43" i="5"/>
  <c r="T38" i="5"/>
  <c r="Y32" i="5"/>
  <c r="S37" i="5"/>
  <c r="AA41" i="5"/>
  <c r="V32" i="5"/>
  <c r="P37" i="5"/>
  <c r="X41" i="5"/>
  <c r="O38" i="5"/>
  <c r="T32" i="5"/>
  <c r="V37" i="5"/>
  <c r="W36" i="5"/>
  <c r="Y45" i="5"/>
  <c r="X40" i="5"/>
  <c r="AA33" i="5"/>
  <c r="U38" i="5"/>
  <c r="O43" i="5"/>
  <c r="X33" i="5"/>
  <c r="R38" i="5"/>
  <c r="Z42" i="5"/>
  <c r="AA32" i="5"/>
  <c r="AB36" i="5"/>
  <c r="P42" i="5"/>
  <c r="AA38" i="5"/>
  <c r="Z33" i="5"/>
  <c r="AB42" i="5"/>
  <c r="O35" i="5"/>
  <c r="W39" i="5"/>
  <c r="Q44" i="5"/>
  <c r="Z34" i="5"/>
  <c r="T39" i="5"/>
  <c r="U41" i="5"/>
  <c r="U37" i="5"/>
  <c r="V41" i="5"/>
  <c r="O32" i="5"/>
  <c r="Q41" i="5"/>
  <c r="P36" i="5"/>
  <c r="R45" i="5"/>
  <c r="Q36" i="5"/>
  <c r="Y40" i="5"/>
  <c r="S45" i="5"/>
  <c r="AB35" i="5"/>
  <c r="V40" i="5"/>
  <c r="AB45" i="7"/>
  <c r="X45" i="7"/>
  <c r="T45" i="7"/>
  <c r="P45" i="7"/>
  <c r="Z44" i="7"/>
  <c r="V44" i="7"/>
  <c r="R44" i="7"/>
  <c r="AB43" i="7"/>
  <c r="X43" i="7"/>
  <c r="T43" i="7"/>
  <c r="P43" i="7"/>
  <c r="Z42" i="7"/>
  <c r="V42" i="7"/>
  <c r="R42" i="7"/>
  <c r="AB41" i="7"/>
  <c r="X41" i="7"/>
  <c r="T41" i="7"/>
  <c r="P41" i="7"/>
  <c r="Z40" i="7"/>
  <c r="V40" i="7"/>
  <c r="R40" i="7"/>
  <c r="AB39" i="7"/>
  <c r="X39" i="7"/>
  <c r="T39" i="7"/>
  <c r="P39" i="7"/>
  <c r="Z38" i="7"/>
  <c r="V38" i="7"/>
  <c r="R38" i="7"/>
  <c r="AB37" i="7"/>
  <c r="X37" i="7"/>
  <c r="T37" i="7"/>
  <c r="P37" i="7"/>
  <c r="Z36" i="7"/>
  <c r="V36" i="7"/>
  <c r="R36" i="7"/>
  <c r="AB35" i="7"/>
  <c r="X35" i="7"/>
  <c r="T35" i="7"/>
  <c r="P35" i="7"/>
  <c r="Z34" i="7"/>
  <c r="V34" i="7"/>
  <c r="R34" i="7"/>
  <c r="AB33" i="7"/>
  <c r="X33" i="7"/>
  <c r="T33" i="7"/>
  <c r="P33" i="7"/>
  <c r="Z32" i="7"/>
  <c r="V32" i="7"/>
  <c r="R32" i="7"/>
  <c r="AA45" i="7"/>
  <c r="W45" i="7"/>
  <c r="S45" i="7"/>
  <c r="O45" i="7"/>
  <c r="Y44" i="7"/>
  <c r="U44" i="7"/>
  <c r="Q44" i="7"/>
  <c r="AA43" i="7"/>
  <c r="W43" i="7"/>
  <c r="S43" i="7"/>
  <c r="O43" i="7"/>
  <c r="Y42" i="7"/>
  <c r="U42" i="7"/>
  <c r="Q42" i="7"/>
  <c r="AA41" i="7"/>
  <c r="W41" i="7"/>
  <c r="S41" i="7"/>
  <c r="O41" i="7"/>
  <c r="Y40" i="7"/>
  <c r="U40" i="7"/>
  <c r="Q40" i="7"/>
  <c r="AA39" i="7"/>
  <c r="W39" i="7"/>
  <c r="S39" i="7"/>
  <c r="O39" i="7"/>
  <c r="Y38" i="7"/>
  <c r="U38" i="7"/>
  <c r="Q38" i="7"/>
  <c r="AA37" i="7"/>
  <c r="W37" i="7"/>
  <c r="S37" i="7"/>
  <c r="O37" i="7"/>
  <c r="Y36" i="7"/>
  <c r="U36" i="7"/>
  <c r="Q36" i="7"/>
  <c r="AA35" i="7"/>
  <c r="W35" i="7"/>
  <c r="S35" i="7"/>
  <c r="O35" i="7"/>
  <c r="Y34" i="7"/>
  <c r="U34" i="7"/>
  <c r="Q34" i="7"/>
  <c r="AA33" i="7"/>
  <c r="W33" i="7"/>
  <c r="S33" i="7"/>
  <c r="O33" i="7"/>
  <c r="Y32" i="7"/>
  <c r="U32" i="7"/>
  <c r="Q32" i="7"/>
  <c r="Z45" i="7"/>
  <c r="V45" i="7"/>
  <c r="R45" i="7"/>
  <c r="AB44" i="7"/>
  <c r="X44" i="7"/>
  <c r="T44" i="7"/>
  <c r="P44" i="7"/>
  <c r="Z43" i="7"/>
  <c r="V43" i="7"/>
  <c r="R43" i="7"/>
  <c r="AB42" i="7"/>
  <c r="X42" i="7"/>
  <c r="T42" i="7"/>
  <c r="P42" i="7"/>
  <c r="Z41" i="7"/>
  <c r="V41" i="7"/>
  <c r="R41" i="7"/>
  <c r="AB40" i="7"/>
  <c r="X40" i="7"/>
  <c r="T40" i="7"/>
  <c r="P40" i="7"/>
  <c r="Z39" i="7"/>
  <c r="V39" i="7"/>
  <c r="R39" i="7"/>
  <c r="AB38" i="7"/>
  <c r="X38" i="7"/>
  <c r="T38" i="7"/>
  <c r="P38" i="7"/>
  <c r="Z37" i="7"/>
  <c r="V37" i="7"/>
  <c r="R37" i="7"/>
  <c r="AB36" i="7"/>
  <c r="X36" i="7"/>
  <c r="T36" i="7"/>
  <c r="P36" i="7"/>
  <c r="Z35" i="7"/>
  <c r="V35" i="7"/>
  <c r="R35" i="7"/>
  <c r="AB34" i="7"/>
  <c r="X34" i="7"/>
  <c r="T34" i="7"/>
  <c r="P34" i="7"/>
  <c r="Z33" i="7"/>
  <c r="V33" i="7"/>
  <c r="R33" i="7"/>
  <c r="AB32" i="7"/>
  <c r="X32" i="7"/>
  <c r="T32" i="7"/>
  <c r="P32" i="7"/>
  <c r="Y45" i="7"/>
  <c r="W44" i="7"/>
  <c r="U43" i="7"/>
  <c r="S42" i="7"/>
  <c r="Q41" i="7"/>
  <c r="O40" i="7"/>
  <c r="AA38" i="7"/>
  <c r="Y37" i="7"/>
  <c r="W36" i="7"/>
  <c r="U35" i="7"/>
  <c r="S34" i="7"/>
  <c r="Q33" i="7"/>
  <c r="O32" i="7"/>
  <c r="U45" i="7"/>
  <c r="S44" i="7"/>
  <c r="Q43" i="7"/>
  <c r="O42" i="7"/>
  <c r="AA40" i="7"/>
  <c r="Y39" i="7"/>
  <c r="W38" i="7"/>
  <c r="U37" i="7"/>
  <c r="S36" i="7"/>
  <c r="Q35" i="7"/>
  <c r="O34" i="7"/>
  <c r="AA32" i="7"/>
  <c r="Q45" i="7"/>
  <c r="O44" i="7"/>
  <c r="AA42" i="7"/>
  <c r="Y41" i="7"/>
  <c r="W40" i="7"/>
  <c r="U39" i="7"/>
  <c r="S38" i="7"/>
  <c r="Q37" i="7"/>
  <c r="O36" i="7"/>
  <c r="AA34" i="7"/>
  <c r="Y33" i="7"/>
  <c r="W32" i="7"/>
  <c r="AA44" i="7"/>
  <c r="S40" i="7"/>
  <c r="Y35" i="7"/>
  <c r="Y43" i="7"/>
  <c r="Q39" i="7"/>
  <c r="W34" i="7"/>
  <c r="W42" i="7"/>
  <c r="O38" i="7"/>
  <c r="U33" i="7"/>
  <c r="U41" i="7"/>
  <c r="AA36" i="7"/>
  <c r="S32" i="7"/>
  <c r="AB43" i="5"/>
  <c r="Y35" i="5"/>
  <c r="W38" i="5"/>
  <c r="P38" i="5"/>
  <c r="P34" i="5"/>
  <c r="R43" i="5"/>
  <c r="AA34" i="5"/>
  <c r="U39" i="5"/>
  <c r="O44" i="5"/>
  <c r="T34" i="5"/>
  <c r="AB38" i="5"/>
  <c r="V43" i="5"/>
  <c r="Q34" i="5"/>
  <c r="AA39" i="5"/>
  <c r="Z40" i="5"/>
  <c r="W42" i="5"/>
  <c r="S32" i="5"/>
  <c r="S40" i="5"/>
  <c r="Q35" i="5"/>
  <c r="Y39" i="5"/>
  <c r="S44" i="5"/>
  <c r="X34" i="5"/>
  <c r="R39" i="5"/>
  <c r="Z43" i="5"/>
  <c r="R35" i="5"/>
  <c r="Z39" i="5"/>
  <c r="T44" i="5"/>
  <c r="Q33" i="5"/>
  <c r="U35" i="5"/>
  <c r="Y37" i="5"/>
  <c r="O40" i="5"/>
  <c r="S42" i="5"/>
  <c r="W44" i="5"/>
  <c r="X32" i="5"/>
  <c r="AB34" i="5"/>
  <c r="R37" i="5"/>
  <c r="V39" i="5"/>
  <c r="Z41" i="5"/>
  <c r="P44" i="5"/>
  <c r="Q32" i="5"/>
  <c r="S33" i="5"/>
  <c r="U34" i="5"/>
  <c r="W35" i="5"/>
  <c r="Y36" i="5"/>
  <c r="AA37" i="5"/>
  <c r="O39" i="5"/>
  <c r="Q40" i="5"/>
  <c r="S41" i="5"/>
  <c r="U42" i="5"/>
  <c r="W43" i="5"/>
  <c r="Y44" i="5"/>
  <c r="AA45" i="5"/>
  <c r="P33" i="5"/>
  <c r="R34" i="5"/>
  <c r="T35" i="5"/>
  <c r="V36" i="5"/>
  <c r="X37" i="5"/>
  <c r="Z38" i="5"/>
  <c r="AB39" i="5"/>
  <c r="P41" i="5"/>
  <c r="R42" i="5"/>
  <c r="T43" i="5"/>
  <c r="V44" i="5"/>
  <c r="X45" i="5"/>
  <c r="P45" i="5"/>
  <c r="U33" i="5"/>
  <c r="Y43" i="5"/>
  <c r="O34" i="5"/>
  <c r="Q43" i="5"/>
  <c r="V33" i="5"/>
  <c r="X42" i="5"/>
  <c r="X38" i="5"/>
  <c r="W32" i="5"/>
  <c r="Q37" i="5"/>
  <c r="Y41" i="5"/>
  <c r="P32" i="5"/>
  <c r="X36" i="5"/>
  <c r="R41" i="5"/>
  <c r="Z45" i="5"/>
  <c r="O33" i="5"/>
  <c r="S35" i="5"/>
  <c r="U36" i="5"/>
  <c r="W37" i="5"/>
  <c r="Y38" i="5"/>
  <c r="O41" i="5"/>
  <c r="Q42" i="5"/>
  <c r="S43" i="5"/>
  <c r="U44" i="5"/>
  <c r="W45" i="5"/>
  <c r="Z32" i="5"/>
  <c r="AB33" i="5"/>
  <c r="P35" i="5"/>
  <c r="R36" i="5"/>
  <c r="T37" i="5"/>
  <c r="V38" i="5"/>
  <c r="X39" i="5"/>
  <c r="AB41" i="5"/>
  <c r="P43" i="5"/>
  <c r="R44" i="5"/>
  <c r="T45" i="5"/>
  <c r="W34" i="5"/>
  <c r="AA36" i="5"/>
  <c r="AA44" i="5"/>
  <c r="S36" i="5"/>
  <c r="AA40" i="5"/>
  <c r="U45" i="5"/>
  <c r="Z35" i="5"/>
  <c r="T40" i="5"/>
  <c r="AB44" i="5"/>
  <c r="T36" i="5"/>
  <c r="AB40" i="5"/>
  <c r="V45" i="5"/>
  <c r="Y33" i="5"/>
  <c r="O36" i="5"/>
  <c r="S38" i="5"/>
  <c r="W40" i="5"/>
  <c r="AA42" i="5"/>
  <c r="Q45" i="5"/>
  <c r="R33" i="5"/>
  <c r="V35" i="5"/>
  <c r="Z37" i="5"/>
  <c r="P40" i="5"/>
  <c r="T42" i="5"/>
  <c r="X44" i="5"/>
  <c r="U32" i="5"/>
  <c r="W33" i="5"/>
  <c r="Y34" i="5"/>
  <c r="AA35" i="5"/>
  <c r="O37" i="5"/>
  <c r="Q38" i="5"/>
  <c r="S39" i="5"/>
  <c r="U40" i="5"/>
  <c r="W41" i="5"/>
  <c r="Y42" i="5"/>
  <c r="AA43" i="5"/>
  <c r="O45" i="5"/>
  <c r="R32" i="5"/>
  <c r="T33" i="5"/>
  <c r="V34" i="5"/>
  <c r="X35" i="5"/>
  <c r="Z36" i="5"/>
  <c r="AB37" i="5"/>
  <c r="P39" i="5"/>
  <c r="R40" i="5"/>
  <c r="T41" i="5"/>
  <c r="V42" i="5"/>
  <c r="X43" i="5"/>
  <c r="Z44" i="5"/>
  <c r="AB45" i="4"/>
  <c r="X45" i="4"/>
  <c r="T45" i="4"/>
  <c r="P45" i="4"/>
  <c r="Z44" i="4"/>
  <c r="V44" i="4"/>
  <c r="R44" i="4"/>
  <c r="AB43" i="4"/>
  <c r="X43" i="4"/>
  <c r="T43" i="4"/>
  <c r="P43" i="4"/>
  <c r="Z42" i="4"/>
  <c r="V42" i="4"/>
  <c r="R42" i="4"/>
  <c r="AB41" i="4"/>
  <c r="X41" i="4"/>
  <c r="T41" i="4"/>
  <c r="P41" i="4"/>
  <c r="Z40" i="4"/>
  <c r="V40" i="4"/>
  <c r="R40" i="4"/>
  <c r="AB39" i="4"/>
  <c r="X39" i="4"/>
  <c r="T39" i="4"/>
  <c r="P39" i="4"/>
  <c r="Z38" i="4"/>
  <c r="V38" i="4"/>
  <c r="R38" i="4"/>
  <c r="AB37" i="4"/>
  <c r="X37" i="4"/>
  <c r="T37" i="4"/>
  <c r="P37" i="4"/>
  <c r="Z36" i="4"/>
  <c r="V36" i="4"/>
  <c r="R36" i="4"/>
  <c r="AB35" i="4"/>
  <c r="X35" i="4"/>
  <c r="T35" i="4"/>
  <c r="P35" i="4"/>
  <c r="Z34" i="4"/>
  <c r="V34" i="4"/>
  <c r="R34" i="4"/>
  <c r="AB33" i="4"/>
  <c r="X33" i="4"/>
  <c r="T33" i="4"/>
  <c r="P33" i="4"/>
  <c r="Z32" i="4"/>
  <c r="V32" i="4"/>
  <c r="R32" i="4"/>
  <c r="AA45" i="4"/>
  <c r="W45" i="4"/>
  <c r="S45" i="4"/>
  <c r="O45" i="4"/>
  <c r="Y44" i="4"/>
  <c r="U44" i="4"/>
  <c r="Q44" i="4"/>
  <c r="AA43" i="4"/>
  <c r="W43" i="4"/>
  <c r="S43" i="4"/>
  <c r="O43" i="4"/>
  <c r="Y42" i="4"/>
  <c r="U42" i="4"/>
  <c r="Q42" i="4"/>
  <c r="AA41" i="4"/>
  <c r="W41" i="4"/>
  <c r="S41" i="4"/>
  <c r="O41" i="4"/>
  <c r="Y40" i="4"/>
  <c r="U40" i="4"/>
  <c r="Q40" i="4"/>
  <c r="AA39" i="4"/>
  <c r="W39" i="4"/>
  <c r="S39" i="4"/>
  <c r="O39" i="4"/>
  <c r="Y38" i="4"/>
  <c r="U38" i="4"/>
  <c r="Q38" i="4"/>
  <c r="AA37" i="4"/>
  <c r="W37" i="4"/>
  <c r="S37" i="4"/>
  <c r="O37" i="4"/>
  <c r="Y36" i="4"/>
  <c r="U36" i="4"/>
  <c r="Q36" i="4"/>
  <c r="AA35" i="4"/>
  <c r="W35" i="4"/>
  <c r="S35" i="4"/>
  <c r="O35" i="4"/>
  <c r="Y34" i="4"/>
  <c r="U34" i="4"/>
  <c r="Q34" i="4"/>
  <c r="AA33" i="4"/>
  <c r="W33" i="4"/>
  <c r="S33" i="4"/>
  <c r="O33" i="4"/>
  <c r="Y32" i="4"/>
  <c r="U32" i="4"/>
  <c r="Q32" i="4"/>
  <c r="Z45" i="4"/>
  <c r="V45" i="4"/>
  <c r="R45" i="4"/>
  <c r="AB44" i="4"/>
  <c r="X44" i="4"/>
  <c r="T44" i="4"/>
  <c r="P44" i="4"/>
  <c r="Z43" i="4"/>
  <c r="V43" i="4"/>
  <c r="R43" i="4"/>
  <c r="AB42" i="4"/>
  <c r="X42" i="4"/>
  <c r="T42" i="4"/>
  <c r="P42" i="4"/>
  <c r="Z41" i="4"/>
  <c r="V41" i="4"/>
  <c r="R41" i="4"/>
  <c r="AB40" i="4"/>
  <c r="X40" i="4"/>
  <c r="T40" i="4"/>
  <c r="P40" i="4"/>
  <c r="Z39" i="4"/>
  <c r="V39" i="4"/>
  <c r="R39" i="4"/>
  <c r="AB38" i="4"/>
  <c r="X38" i="4"/>
  <c r="T38" i="4"/>
  <c r="P38" i="4"/>
  <c r="Z37" i="4"/>
  <c r="V37" i="4"/>
  <c r="R37" i="4"/>
  <c r="AB36" i="4"/>
  <c r="X36" i="4"/>
  <c r="T36" i="4"/>
  <c r="P36" i="4"/>
  <c r="Z35" i="4"/>
  <c r="V35" i="4"/>
  <c r="R35" i="4"/>
  <c r="AB34" i="4"/>
  <c r="X34" i="4"/>
  <c r="T34" i="4"/>
  <c r="P34" i="4"/>
  <c r="Z33" i="4"/>
  <c r="V33" i="4"/>
  <c r="R33" i="4"/>
  <c r="AB32" i="4"/>
  <c r="X32" i="4"/>
  <c r="T32" i="4"/>
  <c r="P32" i="4"/>
  <c r="Y45" i="4"/>
  <c r="W44" i="4"/>
  <c r="U43" i="4"/>
  <c r="S42" i="4"/>
  <c r="Q41" i="4"/>
  <c r="O40" i="4"/>
  <c r="AA38" i="4"/>
  <c r="Y37" i="4"/>
  <c r="W36" i="4"/>
  <c r="U35" i="4"/>
  <c r="S34" i="4"/>
  <c r="Q33" i="4"/>
  <c r="O32" i="4"/>
  <c r="U45" i="4"/>
  <c r="S44" i="4"/>
  <c r="Q43" i="4"/>
  <c r="O42" i="4"/>
  <c r="AA40" i="4"/>
  <c r="Y39" i="4"/>
  <c r="W38" i="4"/>
  <c r="U37" i="4"/>
  <c r="S36" i="4"/>
  <c r="Q35" i="4"/>
  <c r="O34" i="4"/>
  <c r="AA32" i="4"/>
  <c r="Q45" i="4"/>
  <c r="AA44" i="4"/>
  <c r="W42" i="4"/>
  <c r="S40" i="4"/>
  <c r="O38" i="4"/>
  <c r="Y35" i="4"/>
  <c r="U33" i="4"/>
  <c r="Y43" i="4"/>
  <c r="U41" i="4"/>
  <c r="Q39" i="4"/>
  <c r="AA36" i="4"/>
  <c r="W34" i="4"/>
  <c r="S32" i="4"/>
  <c r="O44" i="4"/>
  <c r="Y41" i="4"/>
  <c r="U39" i="4"/>
  <c r="Q37" i="4"/>
  <c r="AA34" i="4"/>
  <c r="W32" i="4"/>
  <c r="AA42" i="4"/>
  <c r="Y33" i="4"/>
  <c r="W40" i="4"/>
  <c r="S38" i="4"/>
  <c r="O36" i="4"/>
  <c r="O32" i="1" a="1"/>
  <c r="R22" i="1" l="1"/>
  <c r="T18" i="1"/>
  <c r="S24" i="1"/>
  <c r="R21" i="1"/>
  <c r="AA18" i="1"/>
  <c r="Z24" i="1"/>
  <c r="Q22" i="1"/>
  <c r="V20" i="1"/>
  <c r="Y19" i="1"/>
  <c r="P17" i="1"/>
  <c r="P22" i="1"/>
  <c r="Z16" i="1"/>
  <c r="P18" i="1"/>
  <c r="Z26" i="1"/>
  <c r="P23" i="1"/>
  <c r="AB22" i="1"/>
  <c r="Q16" i="1"/>
  <c r="Y18" i="1"/>
  <c r="AA16" i="1"/>
  <c r="U14" i="1"/>
  <c r="R27" i="1"/>
  <c r="T17" i="1"/>
  <c r="Y22" i="1"/>
  <c r="X22" i="1"/>
  <c r="P25" i="1"/>
  <c r="X27" i="1"/>
  <c r="V27" i="1"/>
  <c r="S25" i="1"/>
  <c r="Q15" i="1"/>
  <c r="Q27" i="1"/>
  <c r="Z18" i="1"/>
  <c r="W21" i="1"/>
  <c r="AB19" i="1"/>
  <c r="AB23" i="1"/>
  <c r="X25" i="1"/>
  <c r="X23" i="1"/>
  <c r="AB21" i="1"/>
  <c r="AA19" i="1"/>
  <c r="Z21" i="1"/>
  <c r="R18" i="1"/>
  <c r="Y27" i="1"/>
  <c r="Q23" i="1"/>
  <c r="V18" i="1"/>
  <c r="AB18" i="1"/>
  <c r="U26" i="1"/>
  <c r="W14" i="1"/>
  <c r="Z19" i="1"/>
  <c r="Y25" i="1"/>
  <c r="W16" i="1"/>
  <c r="S19" i="1"/>
  <c r="P26" i="1"/>
  <c r="V21" i="1"/>
  <c r="AB16" i="1"/>
  <c r="U22" i="1"/>
  <c r="AA22" i="1"/>
  <c r="R16" i="1"/>
  <c r="Z17" i="1"/>
  <c r="AA24" i="1"/>
  <c r="Y15" i="1"/>
  <c r="R23" i="1"/>
  <c r="Y16" i="1"/>
  <c r="T27" i="1"/>
  <c r="X21" i="1"/>
  <c r="V24" i="1"/>
  <c r="P27" i="1"/>
  <c r="V22" i="1"/>
  <c r="T25" i="1"/>
  <c r="Z20" i="1"/>
  <c r="Y26" i="1"/>
  <c r="W17" i="1"/>
  <c r="R25" i="1"/>
  <c r="X20" i="1"/>
  <c r="P16" i="1"/>
  <c r="AB15" i="1"/>
  <c r="Y20" i="1"/>
  <c r="W26" i="1"/>
  <c r="O22" i="1"/>
  <c r="U17" i="1"/>
  <c r="AA27" i="1"/>
  <c r="Z25" i="1"/>
  <c r="X16" i="1"/>
  <c r="AA21" i="1"/>
  <c r="U21" i="1"/>
  <c r="R20" i="1"/>
  <c r="X26" i="1"/>
  <c r="V17" i="1"/>
  <c r="W23" i="1"/>
  <c r="U23" i="1"/>
  <c r="S14" i="1"/>
  <c r="Q26" i="1"/>
  <c r="O17" i="1"/>
  <c r="AB24" i="1"/>
  <c r="T20" i="1"/>
  <c r="Z15" i="1"/>
  <c r="T15" i="1"/>
  <c r="Q20" i="1"/>
  <c r="S26" i="1"/>
  <c r="Y21" i="1"/>
  <c r="Q17" i="1"/>
  <c r="W25" i="1"/>
  <c r="X24" i="1"/>
  <c r="V15" i="1"/>
  <c r="W19" i="1"/>
  <c r="W22" i="1"/>
  <c r="AB17" i="1"/>
  <c r="AA15" i="1"/>
  <c r="AB20" i="1"/>
  <c r="V16" i="1"/>
  <c r="AA26" i="1"/>
  <c r="Y17" i="1"/>
  <c r="Y24" i="1"/>
  <c r="W15" i="1"/>
  <c r="O24" i="1"/>
  <c r="U19" i="1"/>
  <c r="AA14" i="1"/>
  <c r="U16" i="1"/>
  <c r="P20" i="1"/>
  <c r="Z14" i="1"/>
  <c r="O26" i="1"/>
  <c r="O18" i="1"/>
  <c r="O25" i="1"/>
  <c r="V25" i="1"/>
  <c r="T16" i="1"/>
  <c r="S21" i="1"/>
  <c r="S22" i="1"/>
  <c r="R26" i="1"/>
  <c r="P21" i="1"/>
  <c r="V26" i="1"/>
  <c r="P15" i="1"/>
  <c r="T26" i="1"/>
  <c r="R17" i="1"/>
  <c r="O23" i="1"/>
  <c r="W18" i="1"/>
  <c r="Q14" i="1"/>
  <c r="Y23" i="1"/>
  <c r="Q18" i="1"/>
  <c r="R14" i="1"/>
  <c r="V14" i="1"/>
  <c r="X17" i="1"/>
  <c r="U27" i="1"/>
  <c r="S18" i="1"/>
  <c r="AB26" i="1"/>
  <c r="Q24" i="1"/>
  <c r="U20" i="1"/>
  <c r="P14" i="1"/>
  <c r="O20" i="1"/>
  <c r="Z22" i="1"/>
  <c r="AB27" i="1"/>
  <c r="T23" i="1"/>
  <c r="AB25" i="1"/>
  <c r="T21" i="1"/>
  <c r="R24" i="1"/>
  <c r="O14" i="1"/>
  <c r="U24" i="1"/>
  <c r="S15" i="1"/>
  <c r="P24" i="1"/>
  <c r="V19" i="1"/>
  <c r="AB14" i="1"/>
  <c r="W27" i="1"/>
  <c r="U18" i="1"/>
  <c r="U25" i="1"/>
  <c r="AA20" i="1"/>
  <c r="S16" i="1"/>
  <c r="S23" i="1"/>
  <c r="V23" i="1"/>
  <c r="T14" i="1"/>
  <c r="S17" i="1"/>
  <c r="Q19" i="1"/>
  <c r="S27" i="1"/>
  <c r="T24" i="1"/>
  <c r="R15" i="1"/>
  <c r="O19" i="1"/>
  <c r="Q21" i="1"/>
  <c r="P19" i="1"/>
  <c r="AA23" i="1"/>
  <c r="Y14" i="1"/>
  <c r="Z23" i="1"/>
  <c r="R19" i="1"/>
  <c r="X14" i="1"/>
  <c r="O27" i="1"/>
  <c r="AA17" i="1"/>
  <c r="Q25" i="1"/>
  <c r="W20" i="1"/>
  <c r="O16" i="1"/>
  <c r="O21" i="1"/>
  <c r="T22" i="1"/>
  <c r="T19" i="1"/>
  <c r="O15" i="1"/>
  <c r="S20" i="1"/>
  <c r="X15" i="1"/>
  <c r="Z27" i="1"/>
  <c r="X18" i="1"/>
  <c r="AA25" i="1"/>
  <c r="W24" i="1"/>
  <c r="U15" i="1"/>
  <c r="O32" i="1"/>
  <c r="R38" i="1"/>
  <c r="T39" i="1"/>
  <c r="V40" i="1"/>
  <c r="X41" i="1"/>
  <c r="Z42" i="1"/>
  <c r="AB43" i="1"/>
  <c r="P45" i="1"/>
  <c r="P37" i="1"/>
  <c r="V38" i="1"/>
  <c r="X39" i="1"/>
  <c r="Z40" i="1"/>
  <c r="AB41" i="1"/>
  <c r="P43" i="1"/>
  <c r="R44" i="1"/>
  <c r="T45" i="1"/>
  <c r="AB37" i="1"/>
  <c r="P39" i="1"/>
  <c r="R40" i="1"/>
  <c r="T41" i="1"/>
  <c r="V42" i="1"/>
  <c r="X43" i="1"/>
  <c r="Z44" i="1"/>
  <c r="AB45" i="1"/>
  <c r="X37" i="1"/>
  <c r="Z38" i="1"/>
  <c r="AB39" i="1"/>
  <c r="P41" i="1"/>
  <c r="R42" i="1"/>
  <c r="T43" i="1"/>
  <c r="V44" i="1"/>
  <c r="X45" i="1"/>
  <c r="R36" i="1"/>
  <c r="R34" i="1"/>
  <c r="W45" i="1"/>
  <c r="W43" i="1"/>
  <c r="S41" i="1"/>
  <c r="O39" i="1"/>
  <c r="Y36" i="1"/>
  <c r="Y34" i="1"/>
  <c r="O33" i="1"/>
  <c r="V45" i="1"/>
  <c r="T44" i="1"/>
  <c r="R43" i="1"/>
  <c r="P42" i="1"/>
  <c r="AB40" i="1"/>
  <c r="Z39" i="1"/>
  <c r="X38" i="1"/>
  <c r="V37" i="1"/>
  <c r="T36" i="1"/>
  <c r="R35" i="1"/>
  <c r="P34" i="1"/>
  <c r="AB32" i="1"/>
  <c r="T37" i="1"/>
  <c r="V34" i="1"/>
  <c r="R32" i="1"/>
  <c r="AA43" i="1"/>
  <c r="W41" i="1"/>
  <c r="S39" i="1"/>
  <c r="O37" i="1"/>
  <c r="U34" i="1"/>
  <c r="U45" i="1"/>
  <c r="S44" i="1"/>
  <c r="Q43" i="1"/>
  <c r="O42" i="1"/>
  <c r="AA40" i="1"/>
  <c r="Y39" i="1"/>
  <c r="W38" i="1"/>
  <c r="U37" i="1"/>
  <c r="S36" i="1"/>
  <c r="Q35" i="1"/>
  <c r="O34" i="1"/>
  <c r="AA32" i="1"/>
  <c r="T35" i="1"/>
  <c r="P33" i="1"/>
  <c r="Y44" i="1"/>
  <c r="U42" i="1"/>
  <c r="Q40" i="1"/>
  <c r="AA37" i="1"/>
  <c r="AA35" i="1"/>
  <c r="AA33" i="1"/>
  <c r="Q32" i="1"/>
  <c r="AB44" i="1"/>
  <c r="Z43" i="1"/>
  <c r="X42" i="1"/>
  <c r="V41" i="1"/>
  <c r="T40" i="1"/>
  <c r="R39" i="1"/>
  <c r="P38" i="1"/>
  <c r="AB36" i="1"/>
  <c r="Z35" i="1"/>
  <c r="X34" i="1"/>
  <c r="V33" i="1"/>
  <c r="T32" i="1"/>
  <c r="X35" i="1"/>
  <c r="T33" i="1"/>
  <c r="O45" i="1"/>
  <c r="Y42" i="1"/>
  <c r="U40" i="1"/>
  <c r="Q38" i="1"/>
  <c r="W35" i="1"/>
  <c r="U32" i="1"/>
  <c r="AA44" i="1"/>
  <c r="Y43" i="1"/>
  <c r="W42" i="1"/>
  <c r="U41" i="1"/>
  <c r="S40" i="1"/>
  <c r="Q39" i="1"/>
  <c r="O38" i="1"/>
  <c r="AA36" i="1"/>
  <c r="Y35" i="1"/>
  <c r="W34" i="1"/>
  <c r="U33" i="1"/>
  <c r="S32" i="1"/>
  <c r="V36" i="1"/>
  <c r="Z34" i="1"/>
  <c r="V32" i="1"/>
  <c r="AB35" i="1"/>
  <c r="X33" i="1"/>
  <c r="S45" i="1"/>
  <c r="O43" i="1"/>
  <c r="Y40" i="1"/>
  <c r="U38" i="1"/>
  <c r="U36" i="1"/>
  <c r="Q34" i="1"/>
  <c r="Y32" i="1"/>
  <c r="R45" i="1"/>
  <c r="P44" i="1"/>
  <c r="AB42" i="1"/>
  <c r="Z41" i="1"/>
  <c r="X40" i="1"/>
  <c r="V39" i="1"/>
  <c r="T38" i="1"/>
  <c r="R37" i="1"/>
  <c r="P36" i="1"/>
  <c r="AB34" i="1"/>
  <c r="Z33" i="1"/>
  <c r="X32" i="1"/>
  <c r="Z36" i="1"/>
  <c r="AB33" i="1"/>
  <c r="AA45" i="1"/>
  <c r="S43" i="1"/>
  <c r="O41" i="1"/>
  <c r="Y38" i="1"/>
  <c r="Q36" i="1"/>
  <c r="W33" i="1"/>
  <c r="Q45" i="1"/>
  <c r="O44" i="1"/>
  <c r="AA42" i="1"/>
  <c r="Y41" i="1"/>
  <c r="W40" i="1"/>
  <c r="U39" i="1"/>
  <c r="S38" i="1"/>
  <c r="Q37" i="1"/>
  <c r="O36" i="1"/>
  <c r="AA34" i="1"/>
  <c r="Y33" i="1"/>
  <c r="W32" i="1"/>
  <c r="AA41" i="1"/>
  <c r="S33" i="1"/>
  <c r="T42" i="1"/>
  <c r="Z37" i="1"/>
  <c r="R33" i="1"/>
  <c r="U44" i="1"/>
  <c r="O35" i="1"/>
  <c r="S42" i="1"/>
  <c r="Y37" i="1"/>
  <c r="Q33" i="1"/>
  <c r="W39" i="1"/>
  <c r="Z45" i="1"/>
  <c r="R41" i="1"/>
  <c r="X36" i="1"/>
  <c r="P32" i="1"/>
  <c r="Q42" i="1"/>
  <c r="Y45" i="1"/>
  <c r="Q41" i="1"/>
  <c r="W36" i="1"/>
  <c r="Q44" i="1"/>
  <c r="V43" i="1"/>
  <c r="AB38" i="1"/>
  <c r="T34" i="1"/>
  <c r="Z32" i="1"/>
  <c r="W37" i="1"/>
  <c r="U43" i="1"/>
  <c r="S34" i="1"/>
  <c r="S37" i="1"/>
  <c r="X44" i="1"/>
  <c r="P40" i="1"/>
  <c r="V35" i="1"/>
  <c r="P35" i="1"/>
  <c r="AA39" i="1"/>
  <c r="W44" i="1"/>
  <c r="O40" i="1"/>
  <c r="U35" i="1"/>
  <c r="S35" i="1"/>
  <c r="AA38" i="1"/>
</calcChain>
</file>

<file path=xl/sharedStrings.xml><?xml version="1.0" encoding="utf-8"?>
<sst xmlns="http://schemas.openxmlformats.org/spreadsheetml/2006/main" count="3716" uniqueCount="932">
  <si>
    <t>1Y</t>
  </si>
  <si>
    <t>2Y</t>
  </si>
  <si>
    <t>Model:  0.015%</t>
  </si>
  <si>
    <t>3Y</t>
  </si>
  <si>
    <t>Model:  0.036%</t>
  </si>
  <si>
    <t>4Y</t>
  </si>
  <si>
    <t>Model:  0.062%</t>
  </si>
  <si>
    <t>5Y</t>
  </si>
  <si>
    <t>Model:  0.092%</t>
  </si>
  <si>
    <t>6Y</t>
  </si>
  <si>
    <t>Model:  0.122%</t>
  </si>
  <si>
    <t>7Y</t>
  </si>
  <si>
    <t>Model:  0.146%</t>
  </si>
  <si>
    <t>8Y</t>
  </si>
  <si>
    <t>Model:  0.166%</t>
  </si>
  <si>
    <t>9Y</t>
  </si>
  <si>
    <t>Model:  0.180%</t>
  </si>
  <si>
    <t>10Y</t>
  </si>
  <si>
    <t>Model:  0.188%</t>
  </si>
  <si>
    <t>15Y</t>
  </si>
  <si>
    <t>Model:  0.182%</t>
  </si>
  <si>
    <t>20Y</t>
  </si>
  <si>
    <t>Model:  0.162%</t>
  </si>
  <si>
    <t>25Y</t>
  </si>
  <si>
    <t>Model:  0.155%</t>
  </si>
  <si>
    <t>30Y</t>
  </si>
  <si>
    <t>Model:  0.148%</t>
  </si>
  <si>
    <t>Model:  0.011%</t>
  </si>
  <si>
    <t>Model:  0.032%</t>
  </si>
  <si>
    <t>Model:  0.058%</t>
  </si>
  <si>
    <t>Model:  0.088%</t>
  </si>
  <si>
    <t>Model:  0.118%</t>
  </si>
  <si>
    <t>Model:  0.143%</t>
  </si>
  <si>
    <t>Model:  0.163%</t>
  </si>
  <si>
    <t>Model:  0.177%</t>
  </si>
  <si>
    <t>Model:  0.185%</t>
  </si>
  <si>
    <t>Model:  0.160%</t>
  </si>
  <si>
    <t>Model:  0.021%</t>
  </si>
  <si>
    <t>Model:  0.047%</t>
  </si>
  <si>
    <t>Model:  0.077%</t>
  </si>
  <si>
    <t>Model:  0.107%</t>
  </si>
  <si>
    <t>Model:  0.132%</t>
  </si>
  <si>
    <t>Model:  0.152%</t>
  </si>
  <si>
    <t>Model:  0.175%</t>
  </si>
  <si>
    <t>Model:  0.026%</t>
  </si>
  <si>
    <t>Model:  0.056%</t>
  </si>
  <si>
    <t>Model:  0.086%</t>
  </si>
  <si>
    <t>Model:  0.111%</t>
  </si>
  <si>
    <t>Model:  0.131%</t>
  </si>
  <si>
    <t>Model:  0.030%</t>
  </si>
  <si>
    <t>Model:  0.060%</t>
  </si>
  <si>
    <t>Model:  0.085%</t>
  </si>
  <si>
    <t>Model:  0.106%</t>
  </si>
  <si>
    <t>Model:  0.121%</t>
  </si>
  <si>
    <t>Model:  0.129%</t>
  </si>
  <si>
    <t>Model:  0.138%</t>
  </si>
  <si>
    <t>Model:  0.070%</t>
  </si>
  <si>
    <t>Model:  0.040%</t>
  </si>
  <si>
    <t>Model:  0.048%</t>
  </si>
  <si>
    <t>Model:  0.046%</t>
  </si>
  <si>
    <t>Model:  0.008%</t>
  </si>
  <si>
    <t>Model:  0.075%</t>
  </si>
  <si>
    <t>Model:  0.018%</t>
  </si>
  <si>
    <t>Model:  0.066%</t>
  </si>
  <si>
    <t>Model:  0.028%</t>
  </si>
  <si>
    <t>Model:  0.000%</t>
  </si>
  <si>
    <t>Model:  0.001%</t>
  </si>
  <si>
    <t>start</t>
  </si>
  <si>
    <t>numberOfChars</t>
  </si>
  <si>
    <t>range</t>
  </si>
  <si>
    <t>Model:  0.004%</t>
  </si>
  <si>
    <t>Model:  0.190%</t>
  </si>
  <si>
    <t>Model:  0.181%</t>
  </si>
  <si>
    <t>Model:  0.161%</t>
  </si>
  <si>
    <t>Model:  0.153%</t>
  </si>
  <si>
    <t>Model:  0.172%</t>
  </si>
  <si>
    <t>Model:  0.144%</t>
  </si>
  <si>
    <t>Model:  0.137%</t>
  </si>
  <si>
    <t>Model:  0.154%</t>
  </si>
  <si>
    <t>Model:  0.133%</t>
  </si>
  <si>
    <t>Model:  0.125%</t>
  </si>
  <si>
    <t>Model:  0.134%</t>
  </si>
  <si>
    <t>Model:  0.136%</t>
  </si>
  <si>
    <t>Model:  0.108%</t>
  </si>
  <si>
    <t>Model:  0.099%</t>
  </si>
  <si>
    <t>Model:  0.025%</t>
  </si>
  <si>
    <t>Model:  0.061%</t>
  </si>
  <si>
    <t>Model:  0.079%</t>
  </si>
  <si>
    <t>Model:  0.067%</t>
  </si>
  <si>
    <t>Model:  0.033%</t>
  </si>
  <si>
    <t>Model:  0.009%</t>
  </si>
  <si>
    <t>Model:  0.014%</t>
  </si>
  <si>
    <t>Model:  0.016%</t>
  </si>
  <si>
    <t>Model:  0.005%</t>
  </si>
  <si>
    <t>Model:  0.007%</t>
  </si>
  <si>
    <t>Model:  0.003%</t>
  </si>
  <si>
    <t>Skalar - AAD</t>
  </si>
  <si>
    <t>Chart Feed</t>
  </si>
  <si>
    <t>Copy Values from Console below</t>
  </si>
  <si>
    <t>Data Input</t>
  </si>
  <si>
    <t>Sort Data</t>
  </si>
  <si>
    <t>Original</t>
  </si>
  <si>
    <t xml:space="preserve"> Target:  0.000%</t>
  </si>
  <si>
    <t xml:space="preserve"> Target:  0.001%</t>
  </si>
  <si>
    <t>Model:  0.038%</t>
  </si>
  <si>
    <t>Model:  0.051%</t>
  </si>
  <si>
    <t>Model:  0.052%</t>
  </si>
  <si>
    <t xml:space="preserve"> Target:  0.002%</t>
  </si>
  <si>
    <t xml:space="preserve"> Target:  0.004%</t>
  </si>
  <si>
    <t>Model:  0.050%</t>
  </si>
  <si>
    <t xml:space="preserve"> Target:  0.006%</t>
  </si>
  <si>
    <t xml:space="preserve"> Target:  0.009%</t>
  </si>
  <si>
    <t xml:space="preserve"> Target:  0.024%</t>
  </si>
  <si>
    <t xml:space="preserve"> Target:  0.037%</t>
  </si>
  <si>
    <t xml:space="preserve"> Target:  0.047%</t>
  </si>
  <si>
    <t xml:space="preserve"> Target:  0.056%</t>
  </si>
  <si>
    <t>Model:  0.020%</t>
  </si>
  <si>
    <t>Model:  0.039%</t>
  </si>
  <si>
    <t>Model:  0.042%</t>
  </si>
  <si>
    <t xml:space="preserve"> Target:  0.003%</t>
  </si>
  <si>
    <t>Model:  0.041%</t>
  </si>
  <si>
    <t xml:space="preserve"> Target:  0.010%</t>
  </si>
  <si>
    <t xml:space="preserve"> Target:  0.014%</t>
  </si>
  <si>
    <t>Model:  0.035%</t>
  </si>
  <si>
    <t xml:space="preserve"> Target:  0.018%</t>
  </si>
  <si>
    <t xml:space="preserve"> Target:  0.039%</t>
  </si>
  <si>
    <t xml:space="preserve"> Target:  0.070%</t>
  </si>
  <si>
    <t xml:space="preserve"> Target:  0.081%</t>
  </si>
  <si>
    <t>Model:  0.045%</t>
  </si>
  <si>
    <t xml:space="preserve"> Target:  0.005%</t>
  </si>
  <si>
    <t xml:space="preserve"> Target:  0.013%</t>
  </si>
  <si>
    <t xml:space="preserve"> Target:  0.030%</t>
  </si>
  <si>
    <t xml:space="preserve"> Target:  0.054%</t>
  </si>
  <si>
    <t xml:space="preserve"> Target:  0.073%</t>
  </si>
  <si>
    <t>Model:  0.095%</t>
  </si>
  <si>
    <t xml:space="preserve"> Target:  0.089%</t>
  </si>
  <si>
    <t xml:space="preserve"> Target:  0.102%</t>
  </si>
  <si>
    <t xml:space="preserve"> Target:  0.007%</t>
  </si>
  <si>
    <t xml:space="preserve"> Target:  0.011%</t>
  </si>
  <si>
    <t>Model:  0.082%</t>
  </si>
  <si>
    <t xml:space="preserve"> Target:  0.017%</t>
  </si>
  <si>
    <t xml:space="preserve"> Target:  0.023%</t>
  </si>
  <si>
    <t xml:space="preserve"> Target:  0.029%</t>
  </si>
  <si>
    <t xml:space="preserve"> Target:  0.036%</t>
  </si>
  <si>
    <t xml:space="preserve"> Target:  0.043%</t>
  </si>
  <si>
    <t>Model:  0.115%</t>
  </si>
  <si>
    <t xml:space="preserve"> Target:  0.069%</t>
  </si>
  <si>
    <t xml:space="preserve"> Target:  0.090%</t>
  </si>
  <si>
    <t xml:space="preserve"> Target:  0.106%</t>
  </si>
  <si>
    <t xml:space="preserve"> Target:  0.120%</t>
  </si>
  <si>
    <t xml:space="preserve"> Target:  0.008%</t>
  </si>
  <si>
    <t xml:space="preserve"> Target:  0.019%</t>
  </si>
  <si>
    <t xml:space="preserve"> Target:  0.026%</t>
  </si>
  <si>
    <t>Model:  0.120%</t>
  </si>
  <si>
    <t xml:space="preserve"> Target:  0.033%</t>
  </si>
  <si>
    <t xml:space="preserve"> Target:  0.040%</t>
  </si>
  <si>
    <t xml:space="preserve"> Target:  0.048%</t>
  </si>
  <si>
    <t xml:space="preserve"> Target:  0.055%</t>
  </si>
  <si>
    <t xml:space="preserve"> Target:  0.083%</t>
  </si>
  <si>
    <t xml:space="preserve"> Target:  0.103%</t>
  </si>
  <si>
    <t xml:space="preserve"> Target:  0.135%</t>
  </si>
  <si>
    <t>Model:  0.081%</t>
  </si>
  <si>
    <t>Model:  0.128%</t>
  </si>
  <si>
    <t xml:space="preserve"> Target:  0.035%</t>
  </si>
  <si>
    <t xml:space="preserve"> Target:  0.052%</t>
  </si>
  <si>
    <t xml:space="preserve"> Target:  0.061%</t>
  </si>
  <si>
    <t xml:space="preserve"> Target:  0.076%</t>
  </si>
  <si>
    <t xml:space="preserve"> Target:  0.122%</t>
  </si>
  <si>
    <t xml:space="preserve"> Target:  0.138%</t>
  </si>
  <si>
    <t xml:space="preserve"> Target:  0.153%</t>
  </si>
  <si>
    <t xml:space="preserve"> Target:  0.020%</t>
  </si>
  <si>
    <t>Model:  0.135%</t>
  </si>
  <si>
    <t xml:space="preserve"> Target:  0.051%</t>
  </si>
  <si>
    <t xml:space="preserve"> Target:  0.059%</t>
  </si>
  <si>
    <t xml:space="preserve"> Target:  0.068%</t>
  </si>
  <si>
    <t xml:space="preserve"> Target:  0.085%</t>
  </si>
  <si>
    <t xml:space="preserve"> Target:  0.093%</t>
  </si>
  <si>
    <t xml:space="preserve"> Target:  0.115%</t>
  </si>
  <si>
    <t xml:space="preserve"> Target:  0.133%</t>
  </si>
  <si>
    <t xml:space="preserve"> Target:  0.149%</t>
  </si>
  <si>
    <t xml:space="preserve"> Target:  0.163%</t>
  </si>
  <si>
    <t xml:space="preserve"> Target:  0.021%</t>
  </si>
  <si>
    <t xml:space="preserve"> Target:  0.031%</t>
  </si>
  <si>
    <t xml:space="preserve"> Target:  0.041%</t>
  </si>
  <si>
    <t xml:space="preserve"> Target:  0.058%</t>
  </si>
  <si>
    <t xml:space="preserve"> Target:  0.066%</t>
  </si>
  <si>
    <t xml:space="preserve"> Target:  0.080%</t>
  </si>
  <si>
    <t xml:space="preserve"> Target:  0.086%</t>
  </si>
  <si>
    <t xml:space="preserve"> Target:  0.107%</t>
  </si>
  <si>
    <t xml:space="preserve"> Target:  0.136%</t>
  </si>
  <si>
    <t xml:space="preserve"> Target:  0.034%</t>
  </si>
  <si>
    <t xml:space="preserve"> Target:  0.042%</t>
  </si>
  <si>
    <t xml:space="preserve"> Target:  0.067%</t>
  </si>
  <si>
    <t xml:space="preserve"> Target:  0.015%</t>
  </si>
  <si>
    <t xml:space="preserve"> Target:  0.022%</t>
  </si>
  <si>
    <t xml:space="preserve"> Target:  0.053%</t>
  </si>
  <si>
    <t xml:space="preserve"> Target:  0.064%</t>
  </si>
  <si>
    <t xml:space="preserve"> Target:  0.082%</t>
  </si>
  <si>
    <t xml:space="preserve"> Target:  0.025%</t>
  </si>
  <si>
    <t>Model:  0.059%</t>
  </si>
  <si>
    <t xml:space="preserve"> Target:  0.046%</t>
  </si>
  <si>
    <t>Vector - AAD</t>
  </si>
  <si>
    <t>Vector - FD</t>
  </si>
  <si>
    <t xml:space="preserve"> Deviation:  3.52950E-05</t>
  </si>
  <si>
    <t xml:space="preserve"> Deviation:  1.45884E-04</t>
  </si>
  <si>
    <t xml:space="preserve"> Deviation:  3.51639E-04</t>
  </si>
  <si>
    <t xml:space="preserve"> Deviation:  6.10364E-04</t>
  </si>
  <si>
    <t xml:space="preserve"> Deviation:  9.12888E-04</t>
  </si>
  <si>
    <t xml:space="preserve"> Deviation:  1.21091E-03</t>
  </si>
  <si>
    <t xml:space="preserve"> Deviation:  1.44260E-03</t>
  </si>
  <si>
    <t xml:space="preserve"> Deviation:  1.62209E-03</t>
  </si>
  <si>
    <t xml:space="preserve"> Deviation:  1.74143E-03</t>
  </si>
  <si>
    <t xml:space="preserve"> Deviation:  1.79425E-03</t>
  </si>
  <si>
    <t xml:space="preserve"> Deviation:  1.57956E-03</t>
  </si>
  <si>
    <t xml:space="preserve"> Deviation:  1.25071E-03</t>
  </si>
  <si>
    <t xml:space="preserve"> Deviation:  1.07425E-03</t>
  </si>
  <si>
    <t xml:space="preserve"> Deviation:  9.23318E-04</t>
  </si>
  <si>
    <t xml:space="preserve"> Deviation:  1.09594E-04</t>
  </si>
  <si>
    <t xml:space="preserve"> Deviation:  3.14812E-04</t>
  </si>
  <si>
    <t xml:space="preserve"> Deviation:  5.74525E-04</t>
  </si>
  <si>
    <t xml:space="preserve"> Deviation:  8.79520E-04</t>
  </si>
  <si>
    <t xml:space="preserve"> Deviation:  1.16710E-03</t>
  </si>
  <si>
    <t xml:space="preserve"> Deviation:  1.39298E-03</t>
  </si>
  <si>
    <t xml:space="preserve"> Deviation:  1.56448E-03</t>
  </si>
  <si>
    <t xml:space="preserve"> Deviation:  1.67435E-03</t>
  </si>
  <si>
    <t xml:space="preserve"> Deviation:  1.71592E-03</t>
  </si>
  <si>
    <t>Model:  0.191%</t>
  </si>
  <si>
    <t xml:space="preserve"> Deviation:  1.72343E-03</t>
  </si>
  <si>
    <t xml:space="preserve"> Deviation:  1.46402E-03</t>
  </si>
  <si>
    <t>Model:  0.173%</t>
  </si>
  <si>
    <t xml:space="preserve"> Deviation:  1.17113E-03</t>
  </si>
  <si>
    <t xml:space="preserve"> Deviation:  9.62959E-04</t>
  </si>
  <si>
    <t xml:space="preserve"> Deviation:  7.89908E-04</t>
  </si>
  <si>
    <t xml:space="preserve"> Deviation:  2.04854E-04</t>
  </si>
  <si>
    <t xml:space="preserve"> Deviation:  4.65827E-04</t>
  </si>
  <si>
    <t xml:space="preserve"> Deviation:  7.61439E-04</t>
  </si>
  <si>
    <t xml:space="preserve"> Deviation:  1.04540E-03</t>
  </si>
  <si>
    <t xml:space="preserve"> Deviation:  1.26569E-03</t>
  </si>
  <si>
    <t xml:space="preserve"> Deviation:  1.43047E-03</t>
  </si>
  <si>
    <t xml:space="preserve"> Deviation:  1.53122E-03</t>
  </si>
  <si>
    <t xml:space="preserve"> Deviation:  1.56387E-03</t>
  </si>
  <si>
    <t xml:space="preserve"> Deviation:  1.56221E-03</t>
  </si>
  <si>
    <t>Model:  0.183%</t>
  </si>
  <si>
    <t xml:space="preserve"> Deviation:  1.53039E-03</t>
  </si>
  <si>
    <t>Model:  0.178%</t>
  </si>
  <si>
    <t xml:space="preserve"> Deviation:  1.23885E-03</t>
  </si>
  <si>
    <t>Model:  0.165%</t>
  </si>
  <si>
    <t xml:space="preserve"> Deviation:  9.14319E-04</t>
  </si>
  <si>
    <t>Model:  0.158%</t>
  </si>
  <si>
    <t xml:space="preserve"> Deviation:  6.88945E-04</t>
  </si>
  <si>
    <t xml:space="preserve"> Deviation:  4.97550E-04</t>
  </si>
  <si>
    <t xml:space="preserve"> Deviation:  2.57570E-04</t>
  </si>
  <si>
    <t xml:space="preserve"> Deviation:  5.48244E-04</t>
  </si>
  <si>
    <t xml:space="preserve"> Deviation:  8.28906E-04</t>
  </si>
  <si>
    <t xml:space="preserve"> Deviation:  1.04413E-03</t>
  </si>
  <si>
    <t xml:space="preserve"> Deviation:  1.20263E-03</t>
  </si>
  <si>
    <t xml:space="preserve"> Deviation:  1.29720E-03</t>
  </si>
  <si>
    <t xml:space="preserve"> Deviation:  1.32290E-03</t>
  </si>
  <si>
    <t xml:space="preserve"> Deviation:  1.31301E-03</t>
  </si>
  <si>
    <t xml:space="preserve"> Deviation:  1.27360E-03</t>
  </si>
  <si>
    <t xml:space="preserve"> Deviation:  1.22922E-03</t>
  </si>
  <si>
    <t xml:space="preserve"> Deviation:  9.27000E-04</t>
  </si>
  <si>
    <t xml:space="preserve"> Deviation:  5.89290E-04</t>
  </si>
  <si>
    <t>Model:  0.141%</t>
  </si>
  <si>
    <t xml:space="preserve"> Deviation:  3.54628E-04</t>
  </si>
  <si>
    <t xml:space="preserve"> Deviation:  1.53685E-04</t>
  </si>
  <si>
    <t xml:space="preserve"> Deviation:  2.88601E-04</t>
  </si>
  <si>
    <t xml:space="preserve"> Deviation:  5.65758E-04</t>
  </si>
  <si>
    <t xml:space="preserve"> Deviation:  7.76945E-04</t>
  </si>
  <si>
    <t xml:space="preserve"> Deviation:  9.29957E-04</t>
  </si>
  <si>
    <t xml:space="preserve"> Deviation:  1.01917E-03</t>
  </si>
  <si>
    <t xml:space="preserve"> Deviation:  1.03865E-03</t>
  </si>
  <si>
    <t xml:space="preserve"> Deviation:  1.02308E-03</t>
  </si>
  <si>
    <t xml:space="preserve"> Deviation:  9.76301E-04</t>
  </si>
  <si>
    <t>Model:  0.140%</t>
  </si>
  <si>
    <t xml:space="preserve"> Deviation:  9.26520E-04</t>
  </si>
  <si>
    <t xml:space="preserve"> Deviation:  7.27237E-04</t>
  </si>
  <si>
    <t xml:space="preserve"> Deviation:  3.92182E-04</t>
  </si>
  <si>
    <t xml:space="preserve"> Deviation:  1.63241E-04</t>
  </si>
  <si>
    <t xml:space="preserve"> Deviation: -5.62995E-05</t>
  </si>
  <si>
    <t xml:space="preserve"> Deviation: -2.33845E-04</t>
  </si>
  <si>
    <t xml:space="preserve"> Deviation:  4.00384E-04</t>
  </si>
  <si>
    <t xml:space="preserve"> Deviation:  4.75838E-04</t>
  </si>
  <si>
    <t xml:space="preserve"> Deviation:  5.16348E-04</t>
  </si>
  <si>
    <t xml:space="preserve"> Deviation:  5.06973E-04</t>
  </si>
  <si>
    <t xml:space="preserve"> Deviation:  4.72583E-04</t>
  </si>
  <si>
    <t xml:space="preserve"> Deviation:  4.17785E-04</t>
  </si>
  <si>
    <t>Model:  0.089%</t>
  </si>
  <si>
    <t xml:space="preserve"> Deviation:  3.64828E-04</t>
  </si>
  <si>
    <t xml:space="preserve"> Deviation:  1.97041E-04</t>
  </si>
  <si>
    <t>Model:  0.083%</t>
  </si>
  <si>
    <t xml:space="preserve"> Deviation:  1.47919E-04</t>
  </si>
  <si>
    <t xml:space="preserve"> Deviation:  1.17363E-04</t>
  </si>
  <si>
    <t>Model:  0.091%</t>
  </si>
  <si>
    <t xml:space="preserve"> Deviation: -1.09437E-04</t>
  </si>
  <si>
    <t xml:space="preserve"> Deviation: -3.55228E-04</t>
  </si>
  <si>
    <t xml:space="preserve"> Deviation: -5.56084E-04</t>
  </si>
  <si>
    <t>Model:  0.080%</t>
  </si>
  <si>
    <t xml:space="preserve"> Deviation: -7.27241E-04</t>
  </si>
  <si>
    <t xml:space="preserve"> Deviation:  2.60864E-04</t>
  </si>
  <si>
    <t xml:space="preserve"> Deviation:  1.94707E-04</t>
  </si>
  <si>
    <t xml:space="preserve"> Deviation:  1.15394E-04</t>
  </si>
  <si>
    <t xml:space="preserve"> Deviation:  4.41288E-05</t>
  </si>
  <si>
    <t xml:space="preserve"> Deviation: -1.08646E-04</t>
  </si>
  <si>
    <t>Model:  0.043%</t>
  </si>
  <si>
    <t xml:space="preserve"> Deviation: -1.66538E-04</t>
  </si>
  <si>
    <t xml:space="preserve"> Deviation: -2.11589E-04</t>
  </si>
  <si>
    <t xml:space="preserve"> Deviation: -2.48325E-04</t>
  </si>
  <si>
    <t>Model:  0.057%</t>
  </si>
  <si>
    <t xml:space="preserve"> Deviation: -2.81442E-04</t>
  </si>
  <si>
    <t xml:space="preserve"> Deviation: -4.30550E-04</t>
  </si>
  <si>
    <t xml:space="preserve"> Deviation: -6.36770E-04</t>
  </si>
  <si>
    <t xml:space="preserve"> Deviation: -8.47721E-04</t>
  </si>
  <si>
    <t xml:space="preserve"> Deviation: -1.02239E-03</t>
  </si>
  <si>
    <t xml:space="preserve"> Deviation: -1.24933E-03</t>
  </si>
  <si>
    <t xml:space="preserve"> Deviation: -1.87629E-05</t>
  </si>
  <si>
    <t xml:space="preserve"> Deviation: -2.31659E-06</t>
  </si>
  <si>
    <t xml:space="preserve"> Deviation:  3.67992E-05</t>
  </si>
  <si>
    <t xml:space="preserve"> Deviation:  9.21317E-05</t>
  </si>
  <si>
    <t xml:space="preserve"> Deviation:  5.13442E-05</t>
  </si>
  <si>
    <t xml:space="preserve"> Deviation:  1.10728E-04</t>
  </si>
  <si>
    <t xml:space="preserve"> Deviation:  1.41955E-04</t>
  </si>
  <si>
    <t xml:space="preserve"> Deviation:  1.47151E-04</t>
  </si>
  <si>
    <t xml:space="preserve"> Deviation:  1.23919E-04</t>
  </si>
  <si>
    <t xml:space="preserve"> Deviation:  2.50715E-05</t>
  </si>
  <si>
    <t xml:space="preserve"> Deviation: -2.12476E-04</t>
  </si>
  <si>
    <t xml:space="preserve"> Deviation: -3.74812E-04</t>
  </si>
  <si>
    <t xml:space="preserve"> Deviation: -6.06281E-04</t>
  </si>
  <si>
    <t xml:space="preserve"> Deviation:  9.31169E-05</t>
  </si>
  <si>
    <t xml:space="preserve"> Deviation:  1.83859E-04</t>
  </si>
  <si>
    <t xml:space="preserve"> Deviation:  2.66882E-04</t>
  </si>
  <si>
    <t xml:space="preserve"> Deviation:  3.28230E-04</t>
  </si>
  <si>
    <t>Model:  0.072%</t>
  </si>
  <si>
    <t xml:space="preserve"> Deviation:  3.05230E-04</t>
  </si>
  <si>
    <t xml:space="preserve"> Deviation:  3.18450E-04</t>
  </si>
  <si>
    <t>Model:  0.087%</t>
  </si>
  <si>
    <t xml:space="preserve"> Deviation:  3.21519E-04</t>
  </si>
  <si>
    <t xml:space="preserve"> Deviation:  3.06478E-04</t>
  </si>
  <si>
    <t xml:space="preserve"> Deviation:  2.80306E-04</t>
  </si>
  <si>
    <t>Model:  0.093%</t>
  </si>
  <si>
    <t xml:space="preserve"> Deviation:  1.92785E-04</t>
  </si>
  <si>
    <t xml:space="preserve"> Deviation: -2.19302E-05</t>
  </si>
  <si>
    <t xml:space="preserve"> Deviation: -2.49015E-04</t>
  </si>
  <si>
    <t xml:space="preserve"> Deviation:  7.86228E-05</t>
  </si>
  <si>
    <t xml:space="preserve"> Deviation:  1.32172E-04</t>
  </si>
  <si>
    <t xml:space="preserve"> Deviation:  1.57257E-04</t>
  </si>
  <si>
    <t xml:space="preserve"> Deviation:  1.53973E-04</t>
  </si>
  <si>
    <t xml:space="preserve"> Deviation:  6.77386E-05</t>
  </si>
  <si>
    <t xml:space="preserve"> Deviation:  6.02233E-06</t>
  </si>
  <si>
    <t xml:space="preserve"> Deviation: -4.76998E-05</t>
  </si>
  <si>
    <t xml:space="preserve"> Deviation: -9.87596E-05</t>
  </si>
  <si>
    <t xml:space="preserve"> Deviation: -1.51146E-04</t>
  </si>
  <si>
    <t xml:space="preserve"> Deviation: -2.23875E-04</t>
  </si>
  <si>
    <t xml:space="preserve"> Deviation: -4.96005E-04</t>
  </si>
  <si>
    <t xml:space="preserve"> Deviation: -6.53384E-05</t>
  </si>
  <si>
    <t xml:space="preserve"> Deviation: -1.31151E-04</t>
  </si>
  <si>
    <t xml:space="preserve"> Deviation: -1.90316E-04</t>
  </si>
  <si>
    <t xml:space="preserve"> Deviation: -2.45696E-04</t>
  </si>
  <si>
    <t xml:space="preserve"> Deviation: -3.09268E-04</t>
  </si>
  <si>
    <t xml:space="preserve"> Deviation: -3.60266E-04</t>
  </si>
  <si>
    <t xml:space="preserve"> Deviation: -4.09478E-04</t>
  </si>
  <si>
    <t xml:space="preserve"> Deviation: -4.57101E-04</t>
  </si>
  <si>
    <t xml:space="preserve"> Deviation: -5.05169E-04</t>
  </si>
  <si>
    <t xml:space="preserve"> Deviation: -5.50973E-04</t>
  </si>
  <si>
    <t>original</t>
  </si>
  <si>
    <t>aad</t>
  </si>
  <si>
    <t>AAD</t>
  </si>
  <si>
    <t xml:space="preserve"> Deviation:  1.73096E-03</t>
  </si>
  <si>
    <t>Model:  0.196%</t>
  </si>
  <si>
    <t xml:space="preserve"> Deviation:  1.57188E-03</t>
  </si>
  <si>
    <t>Model:  0.211%</t>
  </si>
  <si>
    <t xml:space="preserve"> Deviation:  1.54938E-03</t>
  </si>
  <si>
    <t>Model:  0.205%</t>
  </si>
  <si>
    <t xml:space="preserve"> Deviation:  1.35365E-03</t>
  </si>
  <si>
    <t>Model:  0.200%</t>
  </si>
  <si>
    <t xml:space="preserve"> Deviation:  1.19316E-03</t>
  </si>
  <si>
    <t xml:space="preserve"> Deviation:  1.56974E-03</t>
  </si>
  <si>
    <t>Model:  0.184%</t>
  </si>
  <si>
    <t xml:space="preserve"> Deviation:  1.54638E-03</t>
  </si>
  <si>
    <t>Model:  0.195%</t>
  </si>
  <si>
    <t xml:space="preserve"> Deviation:  1.40469E-03</t>
  </si>
  <si>
    <t>Model:  0.204%</t>
  </si>
  <si>
    <t xml:space="preserve"> Deviation:  1.30950E-03</t>
  </si>
  <si>
    <t>Model:  0.199%</t>
  </si>
  <si>
    <t xml:space="preserve"> Deviation:  1.09823E-03</t>
  </si>
  <si>
    <t>Model:  0.194%</t>
  </si>
  <si>
    <t xml:space="preserve"> Deviation:  9.20783E-04</t>
  </si>
  <si>
    <t xml:space="preserve"> Deviation:  1.32055E-03</t>
  </si>
  <si>
    <t xml:space="preserve"> Deviation:  1.28961E-03</t>
  </si>
  <si>
    <t>Model:  0.168%</t>
  </si>
  <si>
    <t xml:space="preserve"> Deviation:  1.25512E-03</t>
  </si>
  <si>
    <t>Model:  0.187%</t>
  </si>
  <si>
    <t xml:space="preserve"> Deviation:  1.17746E-03</t>
  </si>
  <si>
    <t xml:space="preserve"> Deviation:  1.01844E-03</t>
  </si>
  <si>
    <t>Model:  0.186%</t>
  </si>
  <si>
    <t xml:space="preserve"> Deviation:  7.99916E-04</t>
  </si>
  <si>
    <t xml:space="preserve"> Deviation:  6.13628E-04</t>
  </si>
  <si>
    <t xml:space="preserve"> Deviation:  1.03063E-03</t>
  </si>
  <si>
    <t xml:space="preserve"> Deviation:  9.92337E-04</t>
  </si>
  <si>
    <t xml:space="preserve"> Deviation:  9.56051E-04</t>
  </si>
  <si>
    <t xml:space="preserve"> Deviation:  7.93776E-04</t>
  </si>
  <si>
    <t xml:space="preserve"> Deviation:  7.80452E-04</t>
  </si>
  <si>
    <t xml:space="preserve"> Deviation:  6.49131E-04</t>
  </si>
  <si>
    <t>Model:  0.164%</t>
  </si>
  <si>
    <t xml:space="preserve"> Deviation:  4.42056E-04</t>
  </si>
  <si>
    <t xml:space="preserve"> Deviation:  2.73489E-04</t>
  </si>
  <si>
    <t>Model:  0.063%</t>
  </si>
  <si>
    <t xml:space="preserve"> Deviation:  5.85224E-04</t>
  </si>
  <si>
    <t>Model:  0.076%</t>
  </si>
  <si>
    <t xml:space="preserve"> Deviation:  6.47881E-04</t>
  </si>
  <si>
    <t xml:space="preserve"> Deviation:  6.74576E-04</t>
  </si>
  <si>
    <t xml:space="preserve"> Deviation:  6.55388E-04</t>
  </si>
  <si>
    <t>Model:  0.097%</t>
  </si>
  <si>
    <t xml:space="preserve"> Deviation:  6.21272E-04</t>
  </si>
  <si>
    <t>Model:  0.102%</t>
  </si>
  <si>
    <t xml:space="preserve"> Deviation:  5.84004E-04</t>
  </si>
  <si>
    <t xml:space="preserve"> Deviation:  5.63576E-04</t>
  </si>
  <si>
    <t xml:space="preserve"> Deviation:  4.49892E-04</t>
  </si>
  <si>
    <t>Model:  0.113%</t>
  </si>
  <si>
    <t xml:space="preserve"> Deviation:  4.44678E-04</t>
  </si>
  <si>
    <t xml:space="preserve"> Deviation:  4.60420E-04</t>
  </si>
  <si>
    <t>Model:  0.149%</t>
  </si>
  <si>
    <t xml:space="preserve"> Deviation:  4.71529E-04</t>
  </si>
  <si>
    <t>Model:  0.145%</t>
  </si>
  <si>
    <t xml:space="preserve"> Deviation:  2.32909E-04</t>
  </si>
  <si>
    <t>Model:  0.142%</t>
  </si>
  <si>
    <t xml:space="preserve"> Deviation:  3.80183E-05</t>
  </si>
  <si>
    <t xml:space="preserve"> Deviation: -1.28908E-04</t>
  </si>
  <si>
    <t>Model:  0.055%</t>
  </si>
  <si>
    <t xml:space="preserve"> Deviation:  4.50594E-04</t>
  </si>
  <si>
    <t xml:space="preserve"> Deviation:  3.89905E-04</t>
  </si>
  <si>
    <t xml:space="preserve"> Deviation:  3.26280E-04</t>
  </si>
  <si>
    <t>Model:  0.069%</t>
  </si>
  <si>
    <t xml:space="preserve"> Deviation:  2.80985E-04</t>
  </si>
  <si>
    <t xml:space="preserve"> Deviation:  1.66694E-04</t>
  </si>
  <si>
    <t>Model:  0.074%</t>
  </si>
  <si>
    <t xml:space="preserve"> Deviation:  1.51122E-04</t>
  </si>
  <si>
    <t xml:space="preserve"> Deviation:  1.53900E-04</t>
  </si>
  <si>
    <t xml:space="preserve"> Deviation:  1.65510E-04</t>
  </si>
  <si>
    <t>Model:  0.103%</t>
  </si>
  <si>
    <t xml:space="preserve"> Deviation:  1.82646E-04</t>
  </si>
  <si>
    <t>Model:  0.101%</t>
  </si>
  <si>
    <t xml:space="preserve"> Deviation:  8.49308E-05</t>
  </si>
  <si>
    <t>Model:  0.110%</t>
  </si>
  <si>
    <t xml:space="preserve"> Deviation: -4.96234E-05</t>
  </si>
  <si>
    <t xml:space="preserve"> Deviation: -2.60127E-04</t>
  </si>
  <si>
    <t>Model:  0.105%</t>
  </si>
  <si>
    <t xml:space="preserve"> Deviation: -4.34369E-04</t>
  </si>
  <si>
    <t xml:space="preserve"> Deviation: -6.74681E-04</t>
  </si>
  <si>
    <t>Model:  0.013%</t>
  </si>
  <si>
    <t xml:space="preserve"> Deviation:  3.00339E-05</t>
  </si>
  <si>
    <t xml:space="preserve"> Deviation:  8.88165E-05</t>
  </si>
  <si>
    <t xml:space="preserve"> Deviation:  1.64443E-04</t>
  </si>
  <si>
    <t xml:space="preserve"> Deviation:  2.55270E-04</t>
  </si>
  <si>
    <t xml:space="preserve"> Deviation:  2.45146E-04</t>
  </si>
  <si>
    <t xml:space="preserve"> Deviation:  3.35439E-04</t>
  </si>
  <si>
    <t xml:space="preserve"> Deviation:  3.72367E-04</t>
  </si>
  <si>
    <t xml:space="preserve"> Deviation:  3.68948E-04</t>
  </si>
  <si>
    <t>Model:  0.114%</t>
  </si>
  <si>
    <t xml:space="preserve"> Deviation:  3.42949E-04</t>
  </si>
  <si>
    <t xml:space="preserve"> Deviation:  2.42073E-04</t>
  </si>
  <si>
    <t xml:space="preserve"> Deviation:  3.97059E-06</t>
  </si>
  <si>
    <t xml:space="preserve"> Deviation: -1.58714E-04</t>
  </si>
  <si>
    <t>Model:  0.096%</t>
  </si>
  <si>
    <t xml:space="preserve"> Deviation: -3.93447E-04</t>
  </si>
  <si>
    <t xml:space="preserve"> Deviation:  1.25066E-04</t>
  </si>
  <si>
    <t xml:space="preserve"> Deviation:  2.28877E-04</t>
  </si>
  <si>
    <t xml:space="preserve"> Deviation:  3.17126E-04</t>
  </si>
  <si>
    <t xml:space="preserve"> Deviation:  3.84934E-04</t>
  </si>
  <si>
    <t>Model:  0.078%</t>
  </si>
  <si>
    <t xml:space="preserve"> Deviation:  3.68609E-04</t>
  </si>
  <si>
    <t xml:space="preserve"> Deviation:  3.86890E-04</t>
  </si>
  <si>
    <t>Model:  0.094%</t>
  </si>
  <si>
    <t xml:space="preserve"> Deviation:  3.94014E-04</t>
  </si>
  <si>
    <t xml:space="preserve"> Deviation:  3.81861E-04</t>
  </si>
  <si>
    <t xml:space="preserve"> Deviation:  3.58233E-04</t>
  </si>
  <si>
    <t>Model:  0.100%</t>
  </si>
  <si>
    <t xml:space="preserve"> Deviation:  2.70751E-04</t>
  </si>
  <si>
    <t xml:space="preserve"> Deviation:  5.58825E-05</t>
  </si>
  <si>
    <t xml:space="preserve"> Deviation: -1.72178E-04</t>
  </si>
  <si>
    <t xml:space="preserve"> Deviation:  8.92577E-05</t>
  </si>
  <si>
    <t xml:space="preserve"> Deviation:  1.51363E-04</t>
  </si>
  <si>
    <t xml:space="preserve"> Deviation:  1.82890E-04</t>
  </si>
  <si>
    <t xml:space="preserve"> Deviation:  1.83975E-04</t>
  </si>
  <si>
    <t xml:space="preserve"> Deviation:  9.90219E-05</t>
  </si>
  <si>
    <t xml:space="preserve"> Deviation:  3.73016E-05</t>
  </si>
  <si>
    <t xml:space="preserve"> Deviation: -1.64098E-05</t>
  </si>
  <si>
    <t xml:space="preserve"> Deviation: -6.74520E-05</t>
  </si>
  <si>
    <t xml:space="preserve"> Deviation: -1.19833E-04</t>
  </si>
  <si>
    <t>Model:  0.044%</t>
  </si>
  <si>
    <t xml:space="preserve"> Deviation: -1.92650E-04</t>
  </si>
  <si>
    <t xml:space="preserve"> Deviation: -4.65846E-04</t>
  </si>
  <si>
    <t xml:space="preserve"> Deviation:  1.71618E-03</t>
  </si>
  <si>
    <t xml:space="preserve"> Deviation:  1.41673E-03</t>
  </si>
  <si>
    <t xml:space="preserve"> Deviation:  1.04874E-03</t>
  </si>
  <si>
    <t xml:space="preserve"> Deviation:  8.34154E-04</t>
  </si>
  <si>
    <t xml:space="preserve"> Deviation:  6.54106E-04</t>
  </si>
  <si>
    <t xml:space="preserve"> Deviation:  1.55495E-03</t>
  </si>
  <si>
    <t xml:space="preserve"> Deviation:  1.30575E-03</t>
  </si>
  <si>
    <t xml:space="preserve"> Deviation:  1.01581E-03</t>
  </si>
  <si>
    <t xml:space="preserve"> Deviation:  2.02402E-04</t>
  </si>
  <si>
    <t xml:space="preserve"> Deviation:  3.46116E-04</t>
  </si>
  <si>
    <t xml:space="preserve"> Deviation:  4.24522E-04</t>
  </si>
  <si>
    <t xml:space="preserve"> Deviation:  4.33102E-04</t>
  </si>
  <si>
    <t xml:space="preserve"> Deviation:  3.99913E-04</t>
  </si>
  <si>
    <t xml:space="preserve"> Deviation: -7.24982E-06</t>
  </si>
  <si>
    <t xml:space="preserve"> Deviation: -5.75328E-05</t>
  </si>
  <si>
    <t xml:space="preserve"> Deviation: -7.53287E-05</t>
  </si>
  <si>
    <t xml:space="preserve"> Deviation: -1.50865E-04</t>
  </si>
  <si>
    <t xml:space="preserve"> Deviation: -2.17442E-04</t>
  </si>
  <si>
    <t xml:space="preserve"> Deviation: -2.81954E-04</t>
  </si>
  <si>
    <t xml:space="preserve"> Deviation: -3.62566E-04</t>
  </si>
  <si>
    <t xml:space="preserve"> Deviation: -4.21216E-04</t>
  </si>
  <si>
    <t xml:space="preserve"> Deviation: -4.77227E-04</t>
  </si>
  <si>
    <t xml:space="preserve"> Deviation: -5.30551E-04</t>
  </si>
  <si>
    <t xml:space="preserve"> Deviation: -5.85176E-04</t>
  </si>
  <si>
    <t xml:space="preserve"> Deviation: -6.35000E-04</t>
  </si>
  <si>
    <t xml:space="preserve"> Deviation: -8.16188E-04</t>
  </si>
  <si>
    <t>Skalar - FD</t>
  </si>
  <si>
    <t xml:space="preserve"> Deviation:  1.51349E-03</t>
  </si>
  <si>
    <t>Model:  0.171%</t>
  </si>
  <si>
    <t xml:space="preserve"> Deviation:  1.16695E-03</t>
  </si>
  <si>
    <t>Model:  0.157%</t>
  </si>
  <si>
    <t xml:space="preserve"> Deviation:  8.39094E-04</t>
  </si>
  <si>
    <t>Model:  0.151%</t>
  </si>
  <si>
    <t xml:space="preserve"> Deviation:  6.17970E-04</t>
  </si>
  <si>
    <t xml:space="preserve"> Deviation:  4.30847E-04</t>
  </si>
  <si>
    <t xml:space="preserve"> Deviation:  1.25668E-03</t>
  </si>
  <si>
    <t xml:space="preserve"> Deviation:  1.19796E-03</t>
  </si>
  <si>
    <t xml:space="preserve"> Deviation:  8.55713E-04</t>
  </si>
  <si>
    <t xml:space="preserve"> Deviation:  6.53847E-04</t>
  </si>
  <si>
    <t xml:space="preserve"> Deviation:  4.32634E-04</t>
  </si>
  <si>
    <t xml:space="preserve"> Deviation:  2.44195E-04</t>
  </si>
  <si>
    <t xml:space="preserve"> Deviation:  9.59357E-04</t>
  </si>
  <si>
    <t xml:space="preserve"> Deviation:  8.95210E-04</t>
  </si>
  <si>
    <t>Model:  0.124%</t>
  </si>
  <si>
    <t xml:space="preserve"> Deviation:  6.80189E-04</t>
  </si>
  <si>
    <t>Model:  0.130%</t>
  </si>
  <si>
    <t xml:space="preserve"> Deviation:  4.66482E-04</t>
  </si>
  <si>
    <t xml:space="preserve"> Deviation:  4.73858E-04</t>
  </si>
  <si>
    <t>Model:  0.147%</t>
  </si>
  <si>
    <t xml:space="preserve"> Deviation:  2.67716E-04</t>
  </si>
  <si>
    <t xml:space="preserve"> Deviation:  9.99129E-05</t>
  </si>
  <si>
    <t xml:space="preserve"> Deviation:  3.33420E-04</t>
  </si>
  <si>
    <t xml:space="preserve"> Deviation:  2.58932E-04</t>
  </si>
  <si>
    <t xml:space="preserve"> Deviation:  4.76351E-05</t>
  </si>
  <si>
    <t xml:space="preserve"> Deviation:  1.33946E-05</t>
  </si>
  <si>
    <t xml:space="preserve"> Deviation:  1.83554E-05</t>
  </si>
  <si>
    <t xml:space="preserve"> Deviation:  6.14840E-05</t>
  </si>
  <si>
    <t>Model:  0.116%</t>
  </si>
  <si>
    <t xml:space="preserve"> Deviation: -5.58562E-05</t>
  </si>
  <si>
    <t xml:space="preserve"> Deviation: -2.47608E-04</t>
  </si>
  <si>
    <t xml:space="preserve"> Deviation: -4.12262E-04</t>
  </si>
  <si>
    <t xml:space="preserve"> Deviation: -1.39011E-04</t>
  </si>
  <si>
    <t xml:space="preserve"> Deviation: -1.92019E-04</t>
  </si>
  <si>
    <t xml:space="preserve"> Deviation: -2.99108E-04</t>
  </si>
  <si>
    <t xml:space="preserve"> Deviation: -2.95715E-04</t>
  </si>
  <si>
    <t xml:space="preserve"> Deviation: -2.82397E-04</t>
  </si>
  <si>
    <t xml:space="preserve"> Deviation: -2.64489E-04</t>
  </si>
  <si>
    <t xml:space="preserve"> Deviation: -2.45476E-04</t>
  </si>
  <si>
    <t xml:space="preserve"> Deviation: -3.32904E-04</t>
  </si>
  <si>
    <t xml:space="preserve"> Deviation: -2.84804E-04</t>
  </si>
  <si>
    <t>Model:  0.084%</t>
  </si>
  <si>
    <t xml:space="preserve"> Deviation: -4.90157E-04</t>
  </si>
  <si>
    <t xml:space="preserve"> Deviation: -6.60652E-04</t>
  </si>
  <si>
    <t xml:space="preserve"> Deviation: -8.86376E-04</t>
  </si>
  <si>
    <t>Model:  0.010%</t>
  </si>
  <si>
    <t xml:space="preserve"> Deviation: -5.74840E-06</t>
  </si>
  <si>
    <t xml:space="preserve"> Deviation: -4.88714E-06</t>
  </si>
  <si>
    <t>Model:  0.031%</t>
  </si>
  <si>
    <t xml:space="preserve"> Deviation: -3.32782E-06</t>
  </si>
  <si>
    <t xml:space="preserve"> Deviation: -1.75483E-06</t>
  </si>
  <si>
    <t xml:space="preserve"> Deviation: -1.04117E-04</t>
  </si>
  <si>
    <t>Model:  0.049%</t>
  </si>
  <si>
    <t xml:space="preserve"> Deviation: -9.68872E-05</t>
  </si>
  <si>
    <t xml:space="preserve"> Deviation: -7.42032E-05</t>
  </si>
  <si>
    <t xml:space="preserve"> Deviation: -6.82823E-05</t>
  </si>
  <si>
    <t>Model:  0.071%</t>
  </si>
  <si>
    <t xml:space="preserve"> Deviation: -9.16708E-05</t>
  </si>
  <si>
    <t>Model:  0.068%</t>
  </si>
  <si>
    <t xml:space="preserve"> Deviation: -1.84552E-04</t>
  </si>
  <si>
    <t>Model:  0.065%</t>
  </si>
  <si>
    <t xml:space="preserve"> Deviation: -4.20613E-04</t>
  </si>
  <si>
    <t>Model:  0.064%</t>
  </si>
  <si>
    <t xml:space="preserve"> Deviation: -5.82172E-04</t>
  </si>
  <si>
    <t xml:space="preserve"> Deviation: -8.03944E-04</t>
  </si>
  <si>
    <t xml:space="preserve"> Deviation: -2.83118E-06</t>
  </si>
  <si>
    <t xml:space="preserve"> Deviation:  7.34871E-06</t>
  </si>
  <si>
    <t xml:space="preserve"> Deviation:  1.09501E-06</t>
  </si>
  <si>
    <t xml:space="preserve"> Deviation: -2.93067E-05</t>
  </si>
  <si>
    <t xml:space="preserve"> Deviation: -1.37572E-04</t>
  </si>
  <si>
    <t xml:space="preserve"> Deviation: -2.08923E-04</t>
  </si>
  <si>
    <t xml:space="preserve"> Deviation: -2.71451E-04</t>
  </si>
  <si>
    <t xml:space="preserve"> Deviation: -3.31232E-04</t>
  </si>
  <si>
    <t xml:space="preserve"> Deviation: -3.90257E-04</t>
  </si>
  <si>
    <t xml:space="preserve"> Deviation: -4.84020E-04</t>
  </si>
  <si>
    <t>Model:  0.023%</t>
  </si>
  <si>
    <t xml:space="preserve"> Deviation: -6.97324E-04</t>
  </si>
  <si>
    <t xml:space="preserve"> Deviation: -9.01137E-04</t>
  </si>
  <si>
    <t xml:space="preserve"> Deviation:  1.51499E-03</t>
  </si>
  <si>
    <t xml:space="preserve"> Deviation:  1.17970E-03</t>
  </si>
  <si>
    <t xml:space="preserve"> Deviation:  7.83387E-04</t>
  </si>
  <si>
    <t xml:space="preserve"> Deviation:  5.49840E-04</t>
  </si>
  <si>
    <t xml:space="preserve"> Deviation:  3.50046E-04</t>
  </si>
  <si>
    <t xml:space="preserve"> Deviation:  1.25817E-03</t>
  </si>
  <si>
    <t xml:space="preserve"> Deviation:  1.20576E-03</t>
  </si>
  <si>
    <t xml:space="preserve"> Deviation:  8.47660E-04</t>
  </si>
  <si>
    <t xml:space="preserve"> Deviation:  4.37853E-04</t>
  </si>
  <si>
    <t xml:space="preserve"> Deviation:  1.91782E-04</t>
  </si>
  <si>
    <t xml:space="preserve"> Deviation: -2.09701E-05</t>
  </si>
  <si>
    <t xml:space="preserve"> Deviation:  9.60855E-04</t>
  </si>
  <si>
    <t xml:space="preserve"> Deviation:  9.03020E-04</t>
  </si>
  <si>
    <t xml:space="preserve"> Deviation:  6.95623E-04</t>
  </si>
  <si>
    <t xml:space="preserve"> Deviation:  2.48445E-04</t>
  </si>
  <si>
    <t xml:space="preserve"> Deviation: -4.38093E-05</t>
  </si>
  <si>
    <t xml:space="preserve"> Deviation: -2.78553E-04</t>
  </si>
  <si>
    <t xml:space="preserve"> Deviation: -4.67423E-04</t>
  </si>
  <si>
    <t xml:space="preserve"> Deviation:  3.34920E-04</t>
  </si>
  <si>
    <t xml:space="preserve"> Deviation:  2.66564E-04</t>
  </si>
  <si>
    <t xml:space="preserve"> Deviation:  4.90643E-05</t>
  </si>
  <si>
    <t xml:space="preserve"> Deviation: -3.00760E-05</t>
  </si>
  <si>
    <t xml:space="preserve"> Deviation: -8.91418E-05</t>
  </si>
  <si>
    <t xml:space="preserve"> Deviation: -5.45071E-04</t>
  </si>
  <si>
    <t xml:space="preserve"> Deviation: -8.22676E-04</t>
  </si>
  <si>
    <t xml:space="preserve"> Deviation: -1.05336E-03</t>
  </si>
  <si>
    <t xml:space="preserve"> Deviation: -1.24412E-03</t>
  </si>
  <si>
    <t xml:space="preserve"> Deviation: -1.39808E-04</t>
  </si>
  <si>
    <t xml:space="preserve"> Deviation: -2.22686E-04</t>
  </si>
  <si>
    <t xml:space="preserve"> Deviation: -4.52788E-04</t>
  </si>
  <si>
    <t xml:space="preserve"> Deviation: -5.41426E-04</t>
  </si>
  <si>
    <t xml:space="preserve"> Deviation: -6.14925E-04</t>
  </si>
  <si>
    <t xml:space="preserve"> Deviation: -6.84433E-04</t>
  </si>
  <si>
    <t xml:space="preserve"> Deviation: -7.52572E-04</t>
  </si>
  <si>
    <t xml:space="preserve"> Deviation: -9.26274E-04</t>
  </si>
  <si>
    <t xml:space="preserve"> Deviation: -1.14949E-03</t>
  </si>
  <si>
    <t xml:space="preserve"> Deviation: -1.33050E-03</t>
  </si>
  <si>
    <t xml:space="preserve"> Deviation: -1.48654E-03</t>
  </si>
  <si>
    <t xml:space="preserve"> Deviation: -1.62553E-03</t>
  </si>
  <si>
    <t xml:space="preserve"> Deviation: -1.03561E-04</t>
  </si>
  <si>
    <t xml:space="preserve"> Deviation: -1.93494E-04</t>
  </si>
  <si>
    <t xml:space="preserve"> Deviation: -2.80696E-04</t>
  </si>
  <si>
    <t xml:space="preserve"> Deviation: -3.66873E-04</t>
  </si>
  <si>
    <t xml:space="preserve"> Deviation: -5.08889E-04</t>
  </si>
  <si>
    <t xml:space="preserve"> Deviation: -5.84969E-04</t>
  </si>
  <si>
    <t xml:space="preserve"> Deviation: -6.57994E-04</t>
  </si>
  <si>
    <t xml:space="preserve"> Deviation: -7.28247E-04</t>
  </si>
  <si>
    <t xml:space="preserve"> Deviation: -7.99158E-04</t>
  </si>
  <si>
    <t xml:space="preserve"> Deviation: -8.64594E-04</t>
  </si>
  <si>
    <t xml:space="preserve"> Deviation: -1.07454E-03</t>
  </si>
  <si>
    <t xml:space="preserve"> Deviation: -1.21991E-03</t>
  </si>
  <si>
    <t xml:space="preserve"> Deviation: -1.35813E-03</t>
  </si>
  <si>
    <t xml:space="preserve"> Deviation: -8.58088E-05</t>
  </si>
  <si>
    <t xml:space="preserve"> Deviation: -1.71562E-04</t>
  </si>
  <si>
    <t xml:space="preserve"> Deviation: -2.55027E-04</t>
  </si>
  <si>
    <t xml:space="preserve"> Deviation: -3.31426E-04</t>
  </si>
  <si>
    <t xml:space="preserve"> Deviation: -4.15356E-04</t>
  </si>
  <si>
    <t xml:space="preserve"> Deviation: -4.84071E-04</t>
  </si>
  <si>
    <t xml:space="preserve"> Deviation: -5.49434E-04</t>
  </si>
  <si>
    <t xml:space="preserve"> Deviation: -6.12076E-04</t>
  </si>
  <si>
    <t xml:space="preserve"> Deviation: -6.73954E-04</t>
  </si>
  <si>
    <t xml:space="preserve"> Deviation: -7.34173E-04</t>
  </si>
  <si>
    <t xml:space="preserve"> Deviation: -9.30825E-04</t>
  </si>
  <si>
    <t xml:space="preserve"> Deviation: -1.06139E-03</t>
  </si>
  <si>
    <t>Model:  1.814%</t>
  </si>
  <si>
    <t xml:space="preserve"> Deviation:  1.81400E-02</t>
  </si>
  <si>
    <t>Model:  4.317%</t>
  </si>
  <si>
    <t xml:space="preserve"> Deviation:  4.31643E-02</t>
  </si>
  <si>
    <t>Model:  6.881%</t>
  </si>
  <si>
    <t xml:space="preserve"> Deviation:  6.88022E-02</t>
  </si>
  <si>
    <t>Model:  7.785%</t>
  </si>
  <si>
    <t xml:space="preserve"> Deviation:  7.78443E-02</t>
  </si>
  <si>
    <t>Model:  7.779%</t>
  </si>
  <si>
    <t xml:space="preserve"> Deviation:  7.77904E-02</t>
  </si>
  <si>
    <t>Model:  7.770%</t>
  </si>
  <si>
    <t xml:space="preserve"> Deviation:  7.76860E-02</t>
  </si>
  <si>
    <t>Model:  7.759%</t>
  </si>
  <si>
    <t xml:space="preserve"> Deviation:  7.75574E-02</t>
  </si>
  <si>
    <t>Model:  7.747%</t>
  </si>
  <si>
    <t xml:space="preserve"> Deviation:  7.74089E-02</t>
  </si>
  <si>
    <t>Model:  7.734%</t>
  </si>
  <si>
    <t xml:space="preserve"> Deviation:  7.72456E-02</t>
  </si>
  <si>
    <t>Model:  7.677%</t>
  </si>
  <si>
    <t xml:space="preserve"> Deviation:  7.65276E-02</t>
  </si>
  <si>
    <t>Model:  7.648%</t>
  </si>
  <si>
    <t xml:space="preserve"> Deviation:  7.61140E-02</t>
  </si>
  <si>
    <t>Model:  7.641%</t>
  </si>
  <si>
    <t xml:space="preserve"> Deviation:  7.59406E-02</t>
  </si>
  <si>
    <t>Model:  8.283%</t>
  </si>
  <si>
    <t xml:space="preserve"> Deviation:  8.22790E-02</t>
  </si>
  <si>
    <t>Model:  1.813%</t>
  </si>
  <si>
    <t xml:space="preserve"> Deviation:  1.81250E-02</t>
  </si>
  <si>
    <t>Model:  4.412%</t>
  </si>
  <si>
    <t xml:space="preserve"> Deviation:  4.41109E-02</t>
  </si>
  <si>
    <t>Model:  7.129%</t>
  </si>
  <si>
    <t xml:space="preserve"> Deviation:  7.12808E-02</t>
  </si>
  <si>
    <t>Model:  8.252%</t>
  </si>
  <si>
    <t xml:space="preserve"> Deviation:  8.25159E-02</t>
  </si>
  <si>
    <t>Model:  8.335%</t>
  </si>
  <si>
    <t xml:space="preserve"> Deviation:  8.33325E-02</t>
  </si>
  <si>
    <t>Model:  8.331%</t>
  </si>
  <si>
    <t xml:space="preserve"> Deviation:  8.32781E-02</t>
  </si>
  <si>
    <t>Model:  8.326%</t>
  </si>
  <si>
    <t xml:space="preserve"> Deviation:  8.31981E-02</t>
  </si>
  <si>
    <t>Model:  8.319%</t>
  </si>
  <si>
    <t xml:space="preserve"> Deviation:  8.30949E-02</t>
  </si>
  <si>
    <t>Model:  8.311%</t>
  </si>
  <si>
    <t xml:space="preserve"> Deviation:  8.29703E-02</t>
  </si>
  <si>
    <t>Model:  8.302%</t>
  </si>
  <si>
    <t xml:space="preserve"> Deviation:  8.28410E-02</t>
  </si>
  <si>
    <t>Model:  8.268%</t>
  </si>
  <si>
    <t xml:space="preserve"> Deviation:  8.22896E-02</t>
  </si>
  <si>
    <t>Model:  8.249%</t>
  </si>
  <si>
    <t xml:space="preserve"> Deviation:  8.19353E-02</t>
  </si>
  <si>
    <t>Model:  8.245%</t>
  </si>
  <si>
    <t xml:space="preserve"> Deviation:  8.17549E-02</t>
  </si>
  <si>
    <t>Model:  9.852%</t>
  </si>
  <si>
    <t xml:space="preserve"> Deviation:  9.77135E-02</t>
  </si>
  <si>
    <t>Model:  2.724%</t>
  </si>
  <si>
    <t xml:space="preserve"> Deviation:  2.72341E-02</t>
  </si>
  <si>
    <t>Model:  5.492%</t>
  </si>
  <si>
    <t xml:space="preserve"> Deviation:  5.49204E-02</t>
  </si>
  <si>
    <t>Model:  6.756%</t>
  </si>
  <si>
    <t xml:space="preserve"> Deviation:  6.75579E-02</t>
  </si>
  <si>
    <t>Model:  6.874%</t>
  </si>
  <si>
    <t xml:space="preserve"> Deviation:  6.87183E-02</t>
  </si>
  <si>
    <t>Model:  6.878%</t>
  </si>
  <si>
    <t xml:space="preserve"> Deviation:  6.87265E-02</t>
  </si>
  <si>
    <t>Model:  6.879%</t>
  </si>
  <si>
    <t xml:space="preserve"> Deviation:  6.87078E-02</t>
  </si>
  <si>
    <t xml:space="preserve"> Deviation:  6.86603E-02</t>
  </si>
  <si>
    <t>Model:  6.877%</t>
  </si>
  <si>
    <t xml:space="preserve"> Deviation:  6.85856E-02</t>
  </si>
  <si>
    <t xml:space="preserve"> Deviation:  6.84987E-02</t>
  </si>
  <si>
    <t>Model:  6.870%</t>
  </si>
  <si>
    <t xml:space="preserve"> Deviation:  6.84052E-02</t>
  </si>
  <si>
    <t>Model:  6.855%</t>
  </si>
  <si>
    <t xml:space="preserve"> Deviation:  6.80048E-02</t>
  </si>
  <si>
    <t>Model:  6.843%</t>
  </si>
  <si>
    <t xml:space="preserve"> Deviation:  6.76910E-02</t>
  </si>
  <si>
    <t>Model:  6.840%</t>
  </si>
  <si>
    <t xml:space="preserve"> Deviation:  6.75066E-02</t>
  </si>
  <si>
    <t>Model:  9.332%</t>
  </si>
  <si>
    <t xml:space="preserve"> Deviation:  9.23036E-02</t>
  </si>
  <si>
    <t>Model:  2.789%</t>
  </si>
  <si>
    <t xml:space="preserve"> Deviation:  2.78868E-02</t>
  </si>
  <si>
    <t>Model:  4.135%</t>
  </si>
  <si>
    <t xml:space="preserve"> Deviation:  4.13416E-02</t>
  </si>
  <si>
    <t>Model:  4.292%</t>
  </si>
  <si>
    <t xml:space="preserve"> Deviation:  4.28879E-02</t>
  </si>
  <si>
    <t>Model:  4.301%</t>
  </si>
  <si>
    <t xml:space="preserve"> Deviation:  4.29439E-02</t>
  </si>
  <si>
    <t>Model:  4.308%</t>
  </si>
  <si>
    <t xml:space="preserve"> Deviation:  4.29692E-02</t>
  </si>
  <si>
    <t>Model:  4.313%</t>
  </si>
  <si>
    <t xml:space="preserve"> Deviation:  4.29619E-02</t>
  </si>
  <si>
    <t>Model:  4.315%</t>
  </si>
  <si>
    <t xml:space="preserve"> Deviation:  4.29213E-02</t>
  </si>
  <si>
    <t xml:space="preserve"> Deviation:  4.28608E-02</t>
  </si>
  <si>
    <t xml:space="preserve"> Deviation:  4.27887E-02</t>
  </si>
  <si>
    <t>Model:  4.314%</t>
  </si>
  <si>
    <t xml:space="preserve"> Deviation:  4.27157E-02</t>
  </si>
  <si>
    <t>Model:  4.307%</t>
  </si>
  <si>
    <t xml:space="preserve"> Deviation:  4.23784E-02</t>
  </si>
  <si>
    <t>Model:  4.297%</t>
  </si>
  <si>
    <t xml:space="preserve"> Deviation:  4.20749E-02</t>
  </si>
  <si>
    <t>Model:  4.294%</t>
  </si>
  <si>
    <t xml:space="preserve"> Deviation:  4.18775E-02</t>
  </si>
  <si>
    <t>Model:  7.666%</t>
  </si>
  <si>
    <t xml:space="preserve"> Deviation:  7.54630E-02</t>
  </si>
  <si>
    <t>Model:  1.561%</t>
  </si>
  <si>
    <t xml:space="preserve"> Deviation:  1.55990E-02</t>
  </si>
  <si>
    <t>Model:  1.783%</t>
  </si>
  <si>
    <t xml:space="preserve"> Deviation:  1.77910E-02</t>
  </si>
  <si>
    <t>Model:  1.795%</t>
  </si>
  <si>
    <t xml:space="preserve"> Deviation:  1.78709E-02</t>
  </si>
  <si>
    <t>Model:  1.804%</t>
  </si>
  <si>
    <t xml:space="preserve"> Deviation:  1.79161E-02</t>
  </si>
  <si>
    <t>Model:  1.811%</t>
  </si>
  <si>
    <t xml:space="preserve"> Deviation:  1.79259E-02</t>
  </si>
  <si>
    <t>Model:  1.815%</t>
  </si>
  <si>
    <t xml:space="preserve"> Deviation:  1.78980E-02</t>
  </si>
  <si>
    <t>Model:  1.818%</t>
  </si>
  <si>
    <t xml:space="preserve"> Deviation:  1.78471E-02</t>
  </si>
  <si>
    <t xml:space="preserve"> Deviation:  1.77797E-02</t>
  </si>
  <si>
    <t>Model:  1.819%</t>
  </si>
  <si>
    <t xml:space="preserve"> Deviation:  1.77111E-02</t>
  </si>
  <si>
    <t>Model:  1.812%</t>
  </si>
  <si>
    <t xml:space="preserve"> Deviation:  1.75668E-02</t>
  </si>
  <si>
    <t>Model:  1.803%</t>
  </si>
  <si>
    <t xml:space="preserve"> Deviation:  1.72017E-02</t>
  </si>
  <si>
    <t>Model:  1.799%</t>
  </si>
  <si>
    <t xml:space="preserve"> Deviation:  1.69561E-02</t>
  </si>
  <si>
    <t>Model:  1.796%</t>
  </si>
  <si>
    <t xml:space="preserve"> Deviation:  1.67568E-02</t>
  </si>
  <si>
    <t>Model:  5.884%</t>
  </si>
  <si>
    <t xml:space="preserve"> Deviation:  5.74923E-02</t>
  </si>
  <si>
    <t>Model:  2.265%</t>
  </si>
  <si>
    <t xml:space="preserve"> Deviation:  2.26055E-02</t>
  </si>
  <si>
    <t>Model:  2.275%</t>
  </si>
  <si>
    <t xml:space="preserve"> Deviation:  2.26433E-02</t>
  </si>
  <si>
    <t>Model:  2.283%</t>
  </si>
  <si>
    <t xml:space="preserve"> Deviation:  2.26437E-02</t>
  </si>
  <si>
    <t>Model:  2.287%</t>
  </si>
  <si>
    <t xml:space="preserve"> Deviation:  2.26061E-02</t>
  </si>
  <si>
    <t>Model:  2.289%</t>
  </si>
  <si>
    <t xml:space="preserve"> Deviation:  2.25459E-02</t>
  </si>
  <si>
    <t>Model:  2.290%</t>
  </si>
  <si>
    <t xml:space="preserve"> Deviation:  2.24694E-02</t>
  </si>
  <si>
    <t>Model:  2.291%</t>
  </si>
  <si>
    <t xml:space="preserve"> Deviation:  2.23910E-02</t>
  </si>
  <si>
    <t>Model:  2.285%</t>
  </si>
  <si>
    <t xml:space="preserve"> Deviation:  2.22379E-02</t>
  </si>
  <si>
    <t xml:space="preserve"> Deviation:  2.21593E-02</t>
  </si>
  <si>
    <t xml:space="preserve"> Deviation:  2.20929E-02</t>
  </si>
  <si>
    <t>Model:  2.276%</t>
  </si>
  <si>
    <t xml:space="preserve"> Deviation:  2.17357E-02</t>
  </si>
  <si>
    <t>Model:  2.272%</t>
  </si>
  <si>
    <t xml:space="preserve"> Deviation:  2.14991E-02</t>
  </si>
  <si>
    <t>Model:  2.746%</t>
  </si>
  <si>
    <t xml:space="preserve"> Deviation:  2.60858E-02</t>
  </si>
  <si>
    <t>Model:  6.914%</t>
  </si>
  <si>
    <t xml:space="preserve"> Deviation:  6.76121E-02</t>
  </si>
  <si>
    <t>Model:  2.251%</t>
  </si>
  <si>
    <t xml:space="preserve"> Deviation:  2.24082E-02</t>
  </si>
  <si>
    <t>Model:  2.253%</t>
  </si>
  <si>
    <t xml:space="preserve"> Deviation:  2.23325E-02</t>
  </si>
  <si>
    <t>Model:  2.254%</t>
  </si>
  <si>
    <t xml:space="preserve"> Deviation:  2.22395E-02</t>
  </si>
  <si>
    <t>Model:  2.255%</t>
  </si>
  <si>
    <t xml:space="preserve"> Deviation:  2.21473E-02</t>
  </si>
  <si>
    <t>Model:  2.248%</t>
  </si>
  <si>
    <t xml:space="preserve"> Deviation:  2.19791E-02</t>
  </si>
  <si>
    <t xml:space="preserve"> Deviation:  2.18914E-02</t>
  </si>
  <si>
    <t>Model:  2.249%</t>
  </si>
  <si>
    <t xml:space="preserve"> Deviation:  2.18113E-02</t>
  </si>
  <si>
    <t>Model:  2.250%</t>
  </si>
  <si>
    <t xml:space="preserve"> Deviation:  2.17352E-02</t>
  </si>
  <si>
    <t xml:space="preserve"> Deviation:  2.16605E-02</t>
  </si>
  <si>
    <t>Model:  2.240%</t>
  </si>
  <si>
    <t xml:space="preserve"> Deviation:  2.14714E-02</t>
  </si>
  <si>
    <t>Model:  2.235%</t>
  </si>
  <si>
    <t xml:space="preserve"> Deviation:  2.12023E-02</t>
  </si>
  <si>
    <t>Model:  2.232%</t>
  </si>
  <si>
    <t xml:space="preserve"> Deviation:  2.09873E-02</t>
  </si>
  <si>
    <t>Model:  5.309%</t>
  </si>
  <si>
    <t xml:space="preserve"> Deviation:  5.16015E-02</t>
  </si>
  <si>
    <t>Model:  10.080%</t>
  </si>
  <si>
    <t xml:space="preserve"> Deviation:  9.91717E-02</t>
  </si>
  <si>
    <t>Model:  31.506%</t>
  </si>
  <si>
    <t xml:space="preserve"> Deviation:  3.14956E-01</t>
  </si>
  <si>
    <t>Model:  31.507%</t>
  </si>
  <si>
    <t xml:space="preserve"> Deviation:  3.14859E-01</t>
  </si>
  <si>
    <t xml:space="preserve"> Deviation:  3.14763E-01</t>
  </si>
  <si>
    <t>Model:  31.508%</t>
  </si>
  <si>
    <t xml:space="preserve"> Deviation:  3.14668E-01</t>
  </si>
  <si>
    <t>Model:  31.500%</t>
  </si>
  <si>
    <t xml:space="preserve"> Deviation:  3.14490E-01</t>
  </si>
  <si>
    <t xml:space="preserve"> Deviation:  3.14416E-01</t>
  </si>
  <si>
    <t>Model:  31.501%</t>
  </si>
  <si>
    <t xml:space="preserve"> Deviation:  3.14354E-01</t>
  </si>
  <si>
    <t>Model:  31.502%</t>
  </si>
  <si>
    <t xml:space="preserve"> Deviation:  3.14293E-01</t>
  </si>
  <si>
    <t>Model:  31.503%</t>
  </si>
  <si>
    <t xml:space="preserve"> Deviation:  3.14230E-01</t>
  </si>
  <si>
    <t xml:space="preserve"> Deviation:  3.14133E-01</t>
  </si>
  <si>
    <t>Model:  31.499%</t>
  </si>
  <si>
    <t xml:space="preserve"> Deviation:  3.13920E-01</t>
  </si>
  <si>
    <t>Model:  30.502%</t>
  </si>
  <si>
    <t xml:space="preserve"> Deviation:  3.03800E-01</t>
  </si>
  <si>
    <t>Model:  30.608%</t>
  </si>
  <si>
    <t xml:space="preserve"> Deviation:  3.04720E-01</t>
  </si>
  <si>
    <t>Model:  31.218%</t>
  </si>
  <si>
    <t xml:space="preserve"> Deviation:  3.12090E-01</t>
  </si>
  <si>
    <t xml:space="preserve"> Deviation:  3.12009E-01</t>
  </si>
  <si>
    <t>Model:  31.219%</t>
  </si>
  <si>
    <t xml:space="preserve"> Deviation:  3.11930E-01</t>
  </si>
  <si>
    <t xml:space="preserve"> Deviation:  3.11854E-01</t>
  </si>
  <si>
    <t>Model:  31.214%</t>
  </si>
  <si>
    <t xml:space="preserve"> Deviation:  3.11726E-01</t>
  </si>
  <si>
    <t xml:space="preserve"> Deviation:  3.11657E-01</t>
  </si>
  <si>
    <t>Model:  31.215%</t>
  </si>
  <si>
    <t xml:space="preserve"> Deviation:  3.11597E-01</t>
  </si>
  <si>
    <t xml:space="preserve"> Deviation:  3.11539E-01</t>
  </si>
  <si>
    <t xml:space="preserve"> Deviation:  3.11481E-01</t>
  </si>
  <si>
    <t>Model:  31.212%</t>
  </si>
  <si>
    <t xml:space="preserve"> Deviation:  3.11381E-01</t>
  </si>
  <si>
    <t>Model:  30.707%</t>
  </si>
  <si>
    <t xml:space="preserve"> Deviation:  3.06137E-01</t>
  </si>
  <si>
    <t>Model:  31.527%</t>
  </si>
  <si>
    <t xml:space="preserve"> Deviation:  3.14204E-01</t>
  </si>
  <si>
    <t>Model:  7.280%</t>
  </si>
  <si>
    <t xml:space="preserve"> Deviation:  7.27282E-02</t>
  </si>
  <si>
    <t>Model:  7.281%</t>
  </si>
  <si>
    <t xml:space="preserve"> Deviation:  7.26572E-02</t>
  </si>
  <si>
    <t xml:space="preserve"> Deviation:  7.25888E-02</t>
  </si>
  <si>
    <t>Model:  7.282%</t>
  </si>
  <si>
    <t xml:space="preserve"> Deviation:  7.25225E-02</t>
  </si>
  <si>
    <t>Model:  7.276%</t>
  </si>
  <si>
    <t xml:space="preserve"> Deviation:  7.23986E-02</t>
  </si>
  <si>
    <t>Model:  6.554%</t>
  </si>
  <si>
    <t xml:space="preserve"> Deviation:  6.51214E-02</t>
  </si>
  <si>
    <t>Model:  6.885%</t>
  </si>
  <si>
    <t xml:space="preserve"> Deviation:  6.83704E-02</t>
  </si>
  <si>
    <t>Model:  7.300%</t>
  </si>
  <si>
    <t xml:space="preserve"> Deviation:  7.24685E-02</t>
  </si>
  <si>
    <t>Model:  7.772%</t>
  </si>
  <si>
    <t xml:space="preserve"> Deviation:  7.71350E-02</t>
  </si>
  <si>
    <t xml:space="preserve"> Deviation:  8.27151E-02</t>
  </si>
  <si>
    <t>Model:  12.370%</t>
  </si>
  <si>
    <t xml:space="preserve"> Deviation:  1.22887E-01</t>
  </si>
  <si>
    <t>Model:  4.182%</t>
  </si>
  <si>
    <t xml:space="preserve"> Deviation:  4.17510E-02</t>
  </si>
  <si>
    <t>Model:  4.147%</t>
  </si>
  <si>
    <t xml:space="preserve"> Deviation:  4.13409E-02</t>
  </si>
  <si>
    <t>Model:  4.372%</t>
  </si>
  <si>
    <t xml:space="preserve"> Deviation:  4.35277E-02</t>
  </si>
  <si>
    <t>Model:  4.716%</t>
  </si>
  <si>
    <t xml:space="preserve"> Deviation:  4.69049E-02</t>
  </si>
  <si>
    <t>Model:  5.133%</t>
  </si>
  <si>
    <t xml:space="preserve"> Deviation:  5.10249E-02</t>
  </si>
  <si>
    <t>Model:  5.591%</t>
  </si>
  <si>
    <t xml:space="preserve"> Deviation:  5.55481E-02</t>
  </si>
  <si>
    <t>Model:  6.108%</t>
  </si>
  <si>
    <t xml:space="preserve"> Deviation:  6.06669E-02</t>
  </si>
  <si>
    <t>Model:  6.673%</t>
  </si>
  <si>
    <t xml:space="preserve"> Deviation:  6.62755E-02</t>
  </si>
  <si>
    <t>Model:  7.273%</t>
  </si>
  <si>
    <t xml:space="preserve"> Deviation:  7.22206E-02</t>
  </si>
  <si>
    <t>Model:  7.900%</t>
  </si>
  <si>
    <t xml:space="preserve"> Deviation:  7.84484E-02</t>
  </si>
  <si>
    <t>simulationTime</t>
  </si>
  <si>
    <t>timeToMaturity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</si>
</sst>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Courier New"/>
      <family val="3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0" fillId="4" borderId="0" xfId="0" applyFill="1"/>
    <xf numFmtId="0" fontId="0" fillId="5" borderId="0" xfId="0" applyFill="1"/>
    <xf numFmtId="0" fontId="2" fillId="5" borderId="0" xfId="0" applyFont="1" applyFill="1" applyAlignment="1">
      <alignment vertical="center"/>
    </xf>
    <xf numFmtId="164" fontId="0" fillId="5" borderId="0" xfId="1" applyNumberFormat="1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0" borderId="1" xfId="0" applyFont="1" applyBorder="1"/>
    <xf numFmtId="0" fontId="0" fillId="0" borderId="0" xfId="0" applyFont="1"/>
    <xf numFmtId="0" fontId="0" fillId="6" borderId="0" xfId="0" applyFont="1" applyFill="1"/>
    <xf numFmtId="0" fontId="0" fillId="4" borderId="0" xfId="0" applyFont="1" applyFill="1"/>
    <xf numFmtId="0" fontId="0" fillId="5" borderId="0" xfId="0" applyFont="1" applyFill="1"/>
    <xf numFmtId="0" fontId="5" fillId="5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10" fontId="0" fillId="3" borderId="0" xfId="1" applyNumberFormat="1" applyFont="1" applyFill="1"/>
    <xf numFmtId="10" fontId="0" fillId="5" borderId="0" xfId="1" applyNumberFormat="1" applyFont="1" applyFill="1"/>
    <xf numFmtId="0" fontId="0" fillId="2" borderId="0" xfId="0" applyFont="1" applyFill="1"/>
    <xf numFmtId="0" fontId="0" fillId="6" borderId="0" xfId="0" applyFill="1" applyAlignment="1">
      <alignment horizontal="center" vertical="center"/>
    </xf>
    <xf numFmtId="10" fontId="0" fillId="3" borderId="0" xfId="1" applyNumberFormat="1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Target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Original!$N$14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Original!$O$13:$AB$13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Original!$O$14:$AB$14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1.0000000000000001E-5</c:v>
                </c:pt>
                <c:pt idx="3">
                  <c:v>1.0000000000000001E-5</c:v>
                </c:pt>
                <c:pt idx="4">
                  <c:v>0</c:v>
                </c:pt>
                <c:pt idx="5">
                  <c:v>0</c:v>
                </c:pt>
                <c:pt idx="6">
                  <c:v>2.0000000000000002E-5</c:v>
                </c:pt>
                <c:pt idx="7">
                  <c:v>4.0000000000000003E-5</c:v>
                </c:pt>
                <c:pt idx="8">
                  <c:v>6.0000000000000002E-5</c:v>
                </c:pt>
                <c:pt idx="9">
                  <c:v>8.9999999999999992E-5</c:v>
                </c:pt>
                <c:pt idx="10">
                  <c:v>2.4000000000000001E-4</c:v>
                </c:pt>
                <c:pt idx="11">
                  <c:v>3.6999999999999999E-4</c:v>
                </c:pt>
                <c:pt idx="12">
                  <c:v>4.6999999999999999E-4</c:v>
                </c:pt>
                <c:pt idx="13">
                  <c:v>5.6000000000000006E-4</c:v>
                </c:pt>
              </c:numCache>
            </c:numRef>
          </c:val>
        </c:ser>
        <c:ser>
          <c:idx val="1"/>
          <c:order val="1"/>
          <c:tx>
            <c:strRef>
              <c:f>Original!$N$15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Original!$O$13:$AB$13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Original!$O$15:$AB$15</c:f>
              <c:numCache>
                <c:formatCode>General</c:formatCode>
                <c:ptCount val="14"/>
                <c:pt idx="0">
                  <c:v>0</c:v>
                </c:pt>
                <c:pt idx="1">
                  <c:v>1.0000000000000001E-5</c:v>
                </c:pt>
                <c:pt idx="2">
                  <c:v>1.0000000000000001E-5</c:v>
                </c:pt>
                <c:pt idx="3">
                  <c:v>0</c:v>
                </c:pt>
                <c:pt idx="4">
                  <c:v>1.0000000000000001E-5</c:v>
                </c:pt>
                <c:pt idx="5">
                  <c:v>3.0000000000000001E-5</c:v>
                </c:pt>
                <c:pt idx="6">
                  <c:v>6.0000000000000002E-5</c:v>
                </c:pt>
                <c:pt idx="7">
                  <c:v>1E-4</c:v>
                </c:pt>
                <c:pt idx="8">
                  <c:v>1.4000000000000001E-4</c:v>
                </c:pt>
                <c:pt idx="9">
                  <c:v>1.7999999999999998E-4</c:v>
                </c:pt>
                <c:pt idx="10">
                  <c:v>3.8999999999999999E-4</c:v>
                </c:pt>
                <c:pt idx="11">
                  <c:v>5.6000000000000006E-4</c:v>
                </c:pt>
                <c:pt idx="12">
                  <c:v>7.000000000000001E-4</c:v>
                </c:pt>
                <c:pt idx="13">
                  <c:v>8.1000000000000006E-4</c:v>
                </c:pt>
              </c:numCache>
            </c:numRef>
          </c:val>
        </c:ser>
        <c:ser>
          <c:idx val="2"/>
          <c:order val="2"/>
          <c:tx>
            <c:strRef>
              <c:f>Original!$N$16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Original!$O$13:$AB$13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Original!$O$16:$AB$16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1.0000000000000001E-5</c:v>
                </c:pt>
                <c:pt idx="3">
                  <c:v>2.0000000000000002E-5</c:v>
                </c:pt>
                <c:pt idx="4">
                  <c:v>5.0000000000000002E-5</c:v>
                </c:pt>
                <c:pt idx="5">
                  <c:v>8.9999999999999992E-5</c:v>
                </c:pt>
                <c:pt idx="6">
                  <c:v>1.2999999999999999E-4</c:v>
                </c:pt>
                <c:pt idx="7">
                  <c:v>1.7999999999999998E-4</c:v>
                </c:pt>
                <c:pt idx="8">
                  <c:v>2.4000000000000001E-4</c:v>
                </c:pt>
                <c:pt idx="9">
                  <c:v>2.9999999999999997E-4</c:v>
                </c:pt>
                <c:pt idx="10">
                  <c:v>5.4000000000000001E-4</c:v>
                </c:pt>
                <c:pt idx="11">
                  <c:v>7.2999999999999996E-4</c:v>
                </c:pt>
                <c:pt idx="12">
                  <c:v>8.8999999999999995E-4</c:v>
                </c:pt>
                <c:pt idx="13">
                  <c:v>1.0199999999999999E-3</c:v>
                </c:pt>
              </c:numCache>
            </c:numRef>
          </c:val>
        </c:ser>
        <c:ser>
          <c:idx val="3"/>
          <c:order val="3"/>
          <c:tx>
            <c:strRef>
              <c:f>Original!$N$17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Original!$O$13:$AB$13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Original!$O$17:$AB$17</c:f>
              <c:numCache>
                <c:formatCode>General</c:formatCode>
                <c:ptCount val="14"/>
                <c:pt idx="0">
                  <c:v>0</c:v>
                </c:pt>
                <c:pt idx="1">
                  <c:v>1.0000000000000001E-5</c:v>
                </c:pt>
                <c:pt idx="2">
                  <c:v>3.0000000000000001E-5</c:v>
                </c:pt>
                <c:pt idx="3">
                  <c:v>7.0000000000000007E-5</c:v>
                </c:pt>
                <c:pt idx="4">
                  <c:v>1.0999999999999999E-4</c:v>
                </c:pt>
                <c:pt idx="5">
                  <c:v>1.7000000000000001E-4</c:v>
                </c:pt>
                <c:pt idx="6">
                  <c:v>2.3000000000000001E-4</c:v>
                </c:pt>
                <c:pt idx="7">
                  <c:v>2.9E-4</c:v>
                </c:pt>
                <c:pt idx="8">
                  <c:v>3.5999999999999997E-4</c:v>
                </c:pt>
                <c:pt idx="9">
                  <c:v>4.2999999999999999E-4</c:v>
                </c:pt>
                <c:pt idx="10">
                  <c:v>6.9000000000000008E-4</c:v>
                </c:pt>
                <c:pt idx="11">
                  <c:v>8.9999999999999998E-4</c:v>
                </c:pt>
                <c:pt idx="12">
                  <c:v>1.06E-3</c:v>
                </c:pt>
                <c:pt idx="13">
                  <c:v>1.1999999999999999E-3</c:v>
                </c:pt>
              </c:numCache>
            </c:numRef>
          </c:val>
        </c:ser>
        <c:ser>
          <c:idx val="4"/>
          <c:order val="4"/>
          <c:tx>
            <c:strRef>
              <c:f>Original!$N$18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Original!$O$13:$AB$13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Original!$O$18:$AB$18</c:f>
              <c:numCache>
                <c:formatCode>General</c:formatCode>
                <c:ptCount val="14"/>
                <c:pt idx="0">
                  <c:v>1.0000000000000001E-5</c:v>
                </c:pt>
                <c:pt idx="1">
                  <c:v>4.0000000000000003E-5</c:v>
                </c:pt>
                <c:pt idx="2">
                  <c:v>8.0000000000000007E-5</c:v>
                </c:pt>
                <c:pt idx="3">
                  <c:v>1.2999999999999999E-4</c:v>
                </c:pt>
                <c:pt idx="4">
                  <c:v>1.8999999999999998E-4</c:v>
                </c:pt>
                <c:pt idx="5">
                  <c:v>2.5999999999999998E-4</c:v>
                </c:pt>
                <c:pt idx="6">
                  <c:v>3.3E-4</c:v>
                </c:pt>
                <c:pt idx="7">
                  <c:v>4.0000000000000002E-4</c:v>
                </c:pt>
                <c:pt idx="8">
                  <c:v>4.8000000000000001E-4</c:v>
                </c:pt>
                <c:pt idx="9">
                  <c:v>5.5000000000000003E-4</c:v>
                </c:pt>
                <c:pt idx="10">
                  <c:v>8.3000000000000001E-4</c:v>
                </c:pt>
                <c:pt idx="11">
                  <c:v>1.0299999999999999E-3</c:v>
                </c:pt>
                <c:pt idx="12">
                  <c:v>1.1999999999999999E-3</c:v>
                </c:pt>
                <c:pt idx="13">
                  <c:v>1.3500000000000001E-3</c:v>
                </c:pt>
              </c:numCache>
            </c:numRef>
          </c:val>
        </c:ser>
        <c:ser>
          <c:idx val="5"/>
          <c:order val="5"/>
          <c:tx>
            <c:strRef>
              <c:f>Original!$N$19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Original!$O$13:$AB$13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Original!$O$19:$AB$19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Original!$N$20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Original!$O$13:$AB$13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Original!$O$20:$AB$20</c:f>
              <c:numCache>
                <c:formatCode>General</c:formatCode>
                <c:ptCount val="14"/>
                <c:pt idx="0">
                  <c:v>5.0000000000000002E-5</c:v>
                </c:pt>
                <c:pt idx="1">
                  <c:v>1.0999999999999999E-4</c:v>
                </c:pt>
                <c:pt idx="2">
                  <c:v>1.7999999999999998E-4</c:v>
                </c:pt>
                <c:pt idx="3">
                  <c:v>2.5999999999999998E-4</c:v>
                </c:pt>
                <c:pt idx="4">
                  <c:v>3.5000000000000005E-4</c:v>
                </c:pt>
                <c:pt idx="5">
                  <c:v>4.2999999999999999E-4</c:v>
                </c:pt>
                <c:pt idx="6">
                  <c:v>5.1999999999999995E-4</c:v>
                </c:pt>
                <c:pt idx="7">
                  <c:v>6.0999999999999997E-4</c:v>
                </c:pt>
                <c:pt idx="8">
                  <c:v>6.9000000000000008E-4</c:v>
                </c:pt>
                <c:pt idx="9">
                  <c:v>7.5999999999999993E-4</c:v>
                </c:pt>
                <c:pt idx="10">
                  <c:v>1.0199999999999999E-3</c:v>
                </c:pt>
                <c:pt idx="11">
                  <c:v>1.2199999999999999E-3</c:v>
                </c:pt>
                <c:pt idx="12">
                  <c:v>1.3800000000000002E-3</c:v>
                </c:pt>
                <c:pt idx="13">
                  <c:v>1.5299999999999999E-3</c:v>
                </c:pt>
              </c:numCache>
            </c:numRef>
          </c:val>
        </c:ser>
        <c:ser>
          <c:idx val="7"/>
          <c:order val="7"/>
          <c:tx>
            <c:strRef>
              <c:f>Original!$N$21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Original!$O$13:$AB$13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Original!$O$21:$AB$21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Original!$N$22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Original!$O$13:$AB$13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Original!$O$22:$AB$22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Original!$N$23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Original!$O$13:$AB$13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Original!$O$23:$AB$23</c:f>
              <c:numCache>
                <c:formatCode>General</c:formatCode>
                <c:ptCount val="14"/>
                <c:pt idx="0">
                  <c:v>1E-4</c:v>
                </c:pt>
                <c:pt idx="1">
                  <c:v>2.0000000000000001E-4</c:v>
                </c:pt>
                <c:pt idx="2">
                  <c:v>2.9999999999999997E-4</c:v>
                </c:pt>
                <c:pt idx="3">
                  <c:v>4.0000000000000002E-4</c:v>
                </c:pt>
                <c:pt idx="4">
                  <c:v>5.0999999999999993E-4</c:v>
                </c:pt>
                <c:pt idx="5">
                  <c:v>5.8999999999999992E-4</c:v>
                </c:pt>
                <c:pt idx="6">
                  <c:v>6.8000000000000005E-4</c:v>
                </c:pt>
                <c:pt idx="7">
                  <c:v>7.5999999999999993E-4</c:v>
                </c:pt>
                <c:pt idx="8">
                  <c:v>8.5000000000000006E-4</c:v>
                </c:pt>
                <c:pt idx="9">
                  <c:v>9.2999999999999995E-4</c:v>
                </c:pt>
                <c:pt idx="10">
                  <c:v>1.15E-3</c:v>
                </c:pt>
                <c:pt idx="11">
                  <c:v>1.33E-3</c:v>
                </c:pt>
                <c:pt idx="12">
                  <c:v>1.49E-3</c:v>
                </c:pt>
                <c:pt idx="13">
                  <c:v>1.6300000000000002E-3</c:v>
                </c:pt>
              </c:numCache>
            </c:numRef>
          </c:val>
        </c:ser>
        <c:ser>
          <c:idx val="10"/>
          <c:order val="10"/>
          <c:tx>
            <c:strRef>
              <c:f>Original!$N$24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Original!$O$13:$AB$13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Original!$O$24:$AB$24</c:f>
              <c:numCache>
                <c:formatCode>General</c:formatCode>
                <c:ptCount val="14"/>
                <c:pt idx="0">
                  <c:v>1E-4</c:v>
                </c:pt>
                <c:pt idx="1">
                  <c:v>2.1000000000000001E-4</c:v>
                </c:pt>
                <c:pt idx="2">
                  <c:v>3.1E-4</c:v>
                </c:pt>
                <c:pt idx="3">
                  <c:v>4.0999999999999999E-4</c:v>
                </c:pt>
                <c:pt idx="4">
                  <c:v>5.0999999999999993E-4</c:v>
                </c:pt>
                <c:pt idx="5">
                  <c:v>5.8E-4</c:v>
                </c:pt>
                <c:pt idx="6">
                  <c:v>6.6E-4</c:v>
                </c:pt>
                <c:pt idx="7">
                  <c:v>7.2999999999999996E-4</c:v>
                </c:pt>
                <c:pt idx="8">
                  <c:v>8.0000000000000004E-4</c:v>
                </c:pt>
                <c:pt idx="9">
                  <c:v>8.5999999999999998E-4</c:v>
                </c:pt>
                <c:pt idx="10">
                  <c:v>1.07E-3</c:v>
                </c:pt>
                <c:pt idx="11">
                  <c:v>1.2199999999999999E-3</c:v>
                </c:pt>
                <c:pt idx="12">
                  <c:v>1.3600000000000001E-3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Original!$N$25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Original!$O$13:$AB$13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Original!$O$25:$AB$25</c:f>
              <c:numCache>
                <c:formatCode>General</c:formatCode>
                <c:ptCount val="14"/>
                <c:pt idx="0">
                  <c:v>8.9999999999999992E-5</c:v>
                </c:pt>
                <c:pt idx="1">
                  <c:v>1.7000000000000001E-4</c:v>
                </c:pt>
                <c:pt idx="2">
                  <c:v>2.5999999999999998E-4</c:v>
                </c:pt>
                <c:pt idx="3">
                  <c:v>3.4000000000000002E-4</c:v>
                </c:pt>
                <c:pt idx="4">
                  <c:v>4.2000000000000002E-4</c:v>
                </c:pt>
                <c:pt idx="5">
                  <c:v>4.8000000000000001E-4</c:v>
                </c:pt>
                <c:pt idx="6">
                  <c:v>5.5000000000000003E-4</c:v>
                </c:pt>
                <c:pt idx="7">
                  <c:v>6.0999999999999997E-4</c:v>
                </c:pt>
                <c:pt idx="8">
                  <c:v>6.7000000000000002E-4</c:v>
                </c:pt>
                <c:pt idx="9">
                  <c:v>7.2999999999999996E-4</c:v>
                </c:pt>
                <c:pt idx="10">
                  <c:v>9.2999999999999995E-4</c:v>
                </c:pt>
                <c:pt idx="11">
                  <c:v>1.06E-3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Original!$N$26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Original!$O$13:$AB$13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Original!$O$26:$AB$26</c:f>
              <c:numCache>
                <c:formatCode>General</c:formatCode>
                <c:ptCount val="14"/>
                <c:pt idx="0">
                  <c:v>8.0000000000000007E-5</c:v>
                </c:pt>
                <c:pt idx="1">
                  <c:v>1.4999999999999999E-4</c:v>
                </c:pt>
                <c:pt idx="2">
                  <c:v>2.1999999999999998E-4</c:v>
                </c:pt>
                <c:pt idx="3">
                  <c:v>2.9E-4</c:v>
                </c:pt>
                <c:pt idx="4">
                  <c:v>3.5999999999999997E-4</c:v>
                </c:pt>
                <c:pt idx="5">
                  <c:v>4.2000000000000002E-4</c:v>
                </c:pt>
                <c:pt idx="6">
                  <c:v>4.8000000000000001E-4</c:v>
                </c:pt>
                <c:pt idx="7">
                  <c:v>5.2999999999999998E-4</c:v>
                </c:pt>
                <c:pt idx="8">
                  <c:v>5.8999999999999992E-4</c:v>
                </c:pt>
                <c:pt idx="9">
                  <c:v>6.4000000000000005E-4</c:v>
                </c:pt>
                <c:pt idx="10">
                  <c:v>8.1999999999999998E-4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Original!$N$27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Original!$O$13:$AB$13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Original!$O$27:$AB$27</c:f>
              <c:numCache>
                <c:formatCode>General</c:formatCode>
                <c:ptCount val="14"/>
                <c:pt idx="0">
                  <c:v>7.0000000000000007E-5</c:v>
                </c:pt>
                <c:pt idx="1">
                  <c:v>1.2999999999999999E-4</c:v>
                </c:pt>
                <c:pt idx="2">
                  <c:v>1.8999999999999998E-4</c:v>
                </c:pt>
                <c:pt idx="3">
                  <c:v>2.5000000000000001E-4</c:v>
                </c:pt>
                <c:pt idx="4">
                  <c:v>3.1E-4</c:v>
                </c:pt>
                <c:pt idx="5">
                  <c:v>3.5999999999999997E-4</c:v>
                </c:pt>
                <c:pt idx="6">
                  <c:v>4.0999999999999999E-4</c:v>
                </c:pt>
                <c:pt idx="7">
                  <c:v>4.6000000000000001E-4</c:v>
                </c:pt>
                <c:pt idx="8">
                  <c:v>5.0999999999999993E-4</c:v>
                </c:pt>
                <c:pt idx="9">
                  <c:v>5.5000000000000003E-4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330820496"/>
        <c:axId val="1330841168"/>
        <c:axId val="1338248080"/>
      </c:surface3DChart>
      <c:catAx>
        <c:axId val="1330820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0841168"/>
        <c:crosses val="autoZero"/>
        <c:auto val="1"/>
        <c:lblAlgn val="ctr"/>
        <c:lblOffset val="100"/>
        <c:noMultiLvlLbl val="0"/>
      </c:catAx>
      <c:valAx>
        <c:axId val="133084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0820496"/>
        <c:crosses val="autoZero"/>
        <c:crossBetween val="midCat"/>
      </c:valAx>
      <c:serAx>
        <c:axId val="13382480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0841168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</a:t>
            </a:r>
            <a:r>
              <a:rPr lang="de-DE" baseline="0"/>
              <a:t> - Model</a:t>
            </a:r>
          </a:p>
        </c:rich>
      </c:tx>
      <c:layout>
        <c:manualLayout>
          <c:xMode val="edge"/>
          <c:yMode val="edge"/>
          <c:x val="0.40949300087489071"/>
          <c:y val="2.7777777777777776E-2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Original!$N$32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Original!$O$31:$AB$31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Original!$O$32:$AB$32</c:f>
              <c:numCache>
                <c:formatCode>General</c:formatCode>
                <c:ptCount val="14"/>
                <c:pt idx="0">
                  <c:v>4.0000000000000003E-5</c:v>
                </c:pt>
                <c:pt idx="1">
                  <c:v>1.4999999999999999E-4</c:v>
                </c:pt>
                <c:pt idx="2">
                  <c:v>3.5999999999999997E-4</c:v>
                </c:pt>
                <c:pt idx="3">
                  <c:v>6.2E-4</c:v>
                </c:pt>
                <c:pt idx="4">
                  <c:v>9.2000000000000003E-4</c:v>
                </c:pt>
                <c:pt idx="5">
                  <c:v>1.2199999999999999E-3</c:v>
                </c:pt>
                <c:pt idx="6">
                  <c:v>1.4599999999999999E-3</c:v>
                </c:pt>
                <c:pt idx="7">
                  <c:v>1.66E-3</c:v>
                </c:pt>
                <c:pt idx="8">
                  <c:v>1.8E-3</c:v>
                </c:pt>
                <c:pt idx="9">
                  <c:v>1.8799999999999999E-3</c:v>
                </c:pt>
                <c:pt idx="10">
                  <c:v>1.82E-3</c:v>
                </c:pt>
                <c:pt idx="11">
                  <c:v>1.6200000000000001E-3</c:v>
                </c:pt>
                <c:pt idx="12">
                  <c:v>1.5499999999999999E-3</c:v>
                </c:pt>
                <c:pt idx="13">
                  <c:v>1.48E-3</c:v>
                </c:pt>
              </c:numCache>
            </c:numRef>
          </c:val>
        </c:ser>
        <c:ser>
          <c:idx val="1"/>
          <c:order val="1"/>
          <c:tx>
            <c:strRef>
              <c:f>Original!$N$33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Original!$O$31:$AB$31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Original!$O$33:$AB$33</c:f>
              <c:numCache>
                <c:formatCode>General</c:formatCode>
                <c:ptCount val="14"/>
                <c:pt idx="0">
                  <c:v>1.0999999999999999E-4</c:v>
                </c:pt>
                <c:pt idx="1">
                  <c:v>3.2000000000000003E-4</c:v>
                </c:pt>
                <c:pt idx="2">
                  <c:v>5.8E-4</c:v>
                </c:pt>
                <c:pt idx="3">
                  <c:v>8.7999999999999992E-4</c:v>
                </c:pt>
                <c:pt idx="4">
                  <c:v>1.1799999999999998E-3</c:v>
                </c:pt>
                <c:pt idx="5">
                  <c:v>1.4299999999999998E-3</c:v>
                </c:pt>
                <c:pt idx="6">
                  <c:v>1.6300000000000002E-3</c:v>
                </c:pt>
                <c:pt idx="7">
                  <c:v>1.7699999999999999E-3</c:v>
                </c:pt>
                <c:pt idx="8">
                  <c:v>1.8500000000000001E-3</c:v>
                </c:pt>
                <c:pt idx="9">
                  <c:v>1.91E-3</c:v>
                </c:pt>
                <c:pt idx="10">
                  <c:v>1.8500000000000001E-3</c:v>
                </c:pt>
                <c:pt idx="11">
                  <c:v>1.7299999999999998E-3</c:v>
                </c:pt>
                <c:pt idx="12">
                  <c:v>1.66E-3</c:v>
                </c:pt>
                <c:pt idx="13">
                  <c:v>1.6000000000000001E-3</c:v>
                </c:pt>
              </c:numCache>
            </c:numRef>
          </c:val>
        </c:ser>
        <c:ser>
          <c:idx val="2"/>
          <c:order val="2"/>
          <c:tx>
            <c:strRef>
              <c:f>Original!$N$34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Original!$O$31:$AB$31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Original!$O$34:$AB$34</c:f>
              <c:numCache>
                <c:formatCode>General</c:formatCode>
                <c:ptCount val="14"/>
                <c:pt idx="0">
                  <c:v>2.1000000000000001E-4</c:v>
                </c:pt>
                <c:pt idx="1">
                  <c:v>4.6999999999999999E-4</c:v>
                </c:pt>
                <c:pt idx="2">
                  <c:v>7.6999999999999996E-4</c:v>
                </c:pt>
                <c:pt idx="3">
                  <c:v>1.07E-3</c:v>
                </c:pt>
                <c:pt idx="4">
                  <c:v>1.32E-3</c:v>
                </c:pt>
                <c:pt idx="5">
                  <c:v>1.5199999999999999E-3</c:v>
                </c:pt>
                <c:pt idx="6">
                  <c:v>1.66E-3</c:v>
                </c:pt>
                <c:pt idx="7">
                  <c:v>1.7499999999999998E-3</c:v>
                </c:pt>
                <c:pt idx="8">
                  <c:v>1.8E-3</c:v>
                </c:pt>
                <c:pt idx="9">
                  <c:v>1.83E-3</c:v>
                </c:pt>
                <c:pt idx="10">
                  <c:v>1.7799999999999999E-3</c:v>
                </c:pt>
                <c:pt idx="11">
                  <c:v>1.65E-3</c:v>
                </c:pt>
                <c:pt idx="12">
                  <c:v>1.58E-3</c:v>
                </c:pt>
                <c:pt idx="13">
                  <c:v>1.5199999999999999E-3</c:v>
                </c:pt>
              </c:numCache>
            </c:numRef>
          </c:val>
        </c:ser>
        <c:ser>
          <c:idx val="3"/>
          <c:order val="3"/>
          <c:tx>
            <c:strRef>
              <c:f>Original!$N$35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Original!$O$31:$AB$31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Original!$O$35:$AB$35</c:f>
              <c:numCache>
                <c:formatCode>General</c:formatCode>
                <c:ptCount val="14"/>
                <c:pt idx="0">
                  <c:v>2.5999999999999998E-4</c:v>
                </c:pt>
                <c:pt idx="1">
                  <c:v>5.6000000000000006E-4</c:v>
                </c:pt>
                <c:pt idx="2">
                  <c:v>8.5999999999999998E-4</c:v>
                </c:pt>
                <c:pt idx="3">
                  <c:v>1.1100000000000001E-3</c:v>
                </c:pt>
                <c:pt idx="4">
                  <c:v>1.31E-3</c:v>
                </c:pt>
                <c:pt idx="5">
                  <c:v>1.4599999999999999E-3</c:v>
                </c:pt>
                <c:pt idx="6">
                  <c:v>1.5499999999999999E-3</c:v>
                </c:pt>
                <c:pt idx="7">
                  <c:v>1.6000000000000001E-3</c:v>
                </c:pt>
                <c:pt idx="8">
                  <c:v>1.6300000000000002E-3</c:v>
                </c:pt>
                <c:pt idx="9">
                  <c:v>1.66E-3</c:v>
                </c:pt>
                <c:pt idx="10">
                  <c:v>1.6200000000000001E-3</c:v>
                </c:pt>
                <c:pt idx="11">
                  <c:v>1.48E-3</c:v>
                </c:pt>
                <c:pt idx="12">
                  <c:v>1.4099999999999998E-3</c:v>
                </c:pt>
                <c:pt idx="13">
                  <c:v>1.3500000000000001E-3</c:v>
                </c:pt>
              </c:numCache>
            </c:numRef>
          </c:val>
        </c:ser>
        <c:ser>
          <c:idx val="4"/>
          <c:order val="4"/>
          <c:tx>
            <c:strRef>
              <c:f>Original!$N$36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Original!$O$31:$AB$31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Original!$O$36:$AB$36</c:f>
              <c:numCache>
                <c:formatCode>General</c:formatCode>
                <c:ptCount val="14"/>
                <c:pt idx="0">
                  <c:v>2.9999999999999997E-4</c:v>
                </c:pt>
                <c:pt idx="1">
                  <c:v>5.9999999999999995E-4</c:v>
                </c:pt>
                <c:pt idx="2">
                  <c:v>8.5000000000000006E-4</c:v>
                </c:pt>
                <c:pt idx="3">
                  <c:v>1.06E-3</c:v>
                </c:pt>
                <c:pt idx="4">
                  <c:v>1.2099999999999999E-3</c:v>
                </c:pt>
                <c:pt idx="5">
                  <c:v>1.2900000000000001E-3</c:v>
                </c:pt>
                <c:pt idx="6">
                  <c:v>1.3500000000000001E-3</c:v>
                </c:pt>
                <c:pt idx="7">
                  <c:v>1.3800000000000002E-3</c:v>
                </c:pt>
                <c:pt idx="8">
                  <c:v>1.4000000000000002E-3</c:v>
                </c:pt>
                <c:pt idx="9">
                  <c:v>1.2800000000000001E-3</c:v>
                </c:pt>
                <c:pt idx="10">
                  <c:v>1.2199999999999999E-3</c:v>
                </c:pt>
                <c:pt idx="11">
                  <c:v>1.1999999999999999E-3</c:v>
                </c:pt>
                <c:pt idx="12">
                  <c:v>1.15E-3</c:v>
                </c:pt>
                <c:pt idx="13">
                  <c:v>1.1100000000000001E-3</c:v>
                </c:pt>
              </c:numCache>
            </c:numRef>
          </c:val>
        </c:ser>
        <c:ser>
          <c:idx val="5"/>
          <c:order val="5"/>
          <c:tx>
            <c:strRef>
              <c:f>Original!$N$37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Original!$O$31:$AB$31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Original!$O$37:$AB$37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Original!$N$38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Original!$O$31:$AB$31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Original!$O$38:$AB$38</c:f>
              <c:numCache>
                <c:formatCode>General</c:formatCode>
                <c:ptCount val="14"/>
                <c:pt idx="0">
                  <c:v>4.4999999999999999E-4</c:v>
                </c:pt>
                <c:pt idx="1">
                  <c:v>5.8999999999999992E-4</c:v>
                </c:pt>
                <c:pt idx="2">
                  <c:v>7.000000000000001E-4</c:v>
                </c:pt>
                <c:pt idx="3">
                  <c:v>7.6999999999999996E-4</c:v>
                </c:pt>
                <c:pt idx="4">
                  <c:v>8.1999999999999998E-4</c:v>
                </c:pt>
                <c:pt idx="5">
                  <c:v>8.5000000000000006E-4</c:v>
                </c:pt>
                <c:pt idx="6">
                  <c:v>8.8999999999999995E-4</c:v>
                </c:pt>
                <c:pt idx="7">
                  <c:v>8.1000000000000006E-4</c:v>
                </c:pt>
                <c:pt idx="8">
                  <c:v>8.3000000000000001E-4</c:v>
                </c:pt>
                <c:pt idx="9">
                  <c:v>8.7999999999999992E-4</c:v>
                </c:pt>
                <c:pt idx="10">
                  <c:v>9.1E-4</c:v>
                </c:pt>
                <c:pt idx="11">
                  <c:v>8.5999999999999998E-4</c:v>
                </c:pt>
                <c:pt idx="12">
                  <c:v>8.1999999999999998E-4</c:v>
                </c:pt>
                <c:pt idx="13">
                  <c:v>8.0000000000000004E-4</c:v>
                </c:pt>
              </c:numCache>
            </c:numRef>
          </c:val>
        </c:ser>
        <c:ser>
          <c:idx val="7"/>
          <c:order val="7"/>
          <c:tx>
            <c:strRef>
              <c:f>Original!$N$39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Original!$O$31:$AB$31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Original!$O$39:$AB$39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Original!$N$40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Original!$O$31:$AB$31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Original!$O$40:$AB$40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Original!$N$41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Original!$O$31:$AB$31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Original!$O$41:$AB$41</c:f>
              <c:numCache>
                <c:formatCode>General</c:formatCode>
                <c:ptCount val="14"/>
                <c:pt idx="0">
                  <c:v>3.5999999999999997E-4</c:v>
                </c:pt>
                <c:pt idx="1">
                  <c:v>3.8999999999999999E-4</c:v>
                </c:pt>
                <c:pt idx="2">
                  <c:v>4.2000000000000002E-4</c:v>
                </c:pt>
                <c:pt idx="3">
                  <c:v>4.4999999999999999E-4</c:v>
                </c:pt>
                <c:pt idx="4">
                  <c:v>4.0000000000000002E-4</c:v>
                </c:pt>
                <c:pt idx="5">
                  <c:v>4.2999999999999999E-4</c:v>
                </c:pt>
                <c:pt idx="6">
                  <c:v>4.6999999999999999E-4</c:v>
                </c:pt>
                <c:pt idx="7">
                  <c:v>5.1999999999999995E-4</c:v>
                </c:pt>
                <c:pt idx="8">
                  <c:v>5.6999999999999998E-4</c:v>
                </c:pt>
                <c:pt idx="9">
                  <c:v>5.0000000000000001E-4</c:v>
                </c:pt>
                <c:pt idx="10">
                  <c:v>5.0999999999999993E-4</c:v>
                </c:pt>
                <c:pt idx="11">
                  <c:v>4.8000000000000001E-4</c:v>
                </c:pt>
                <c:pt idx="12">
                  <c:v>4.6000000000000001E-4</c:v>
                </c:pt>
                <c:pt idx="13">
                  <c:v>3.7999999999999997E-4</c:v>
                </c:pt>
              </c:numCache>
            </c:numRef>
          </c:val>
        </c:ser>
        <c:ser>
          <c:idx val="10"/>
          <c:order val="10"/>
          <c:tx>
            <c:strRef>
              <c:f>Original!$N$42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Original!$O$31:$AB$31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Original!$O$42:$AB$42</c:f>
              <c:numCache>
                <c:formatCode>General</c:formatCode>
                <c:ptCount val="14"/>
                <c:pt idx="0">
                  <c:v>8.0000000000000007E-5</c:v>
                </c:pt>
                <c:pt idx="1">
                  <c:v>2.0000000000000001E-4</c:v>
                </c:pt>
                <c:pt idx="2">
                  <c:v>3.5000000000000005E-4</c:v>
                </c:pt>
                <c:pt idx="3">
                  <c:v>5.0000000000000001E-4</c:v>
                </c:pt>
                <c:pt idx="4">
                  <c:v>5.6000000000000006E-4</c:v>
                </c:pt>
                <c:pt idx="5">
                  <c:v>7.000000000000001E-4</c:v>
                </c:pt>
                <c:pt idx="6">
                  <c:v>8.0000000000000004E-4</c:v>
                </c:pt>
                <c:pt idx="7">
                  <c:v>8.7999999999999992E-4</c:v>
                </c:pt>
                <c:pt idx="8">
                  <c:v>9.2000000000000003E-4</c:v>
                </c:pt>
                <c:pt idx="9">
                  <c:v>8.8999999999999995E-4</c:v>
                </c:pt>
                <c:pt idx="10">
                  <c:v>8.5999999999999998E-4</c:v>
                </c:pt>
                <c:pt idx="11">
                  <c:v>8.5000000000000006E-4</c:v>
                </c:pt>
                <c:pt idx="12">
                  <c:v>7.5000000000000002E-4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Original!$N$43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Original!$O$31:$AB$31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Original!$O$43:$AB$43</c:f>
              <c:numCache>
                <c:formatCode>General</c:formatCode>
                <c:ptCount val="14"/>
                <c:pt idx="0">
                  <c:v>1.7999999999999998E-4</c:v>
                </c:pt>
                <c:pt idx="1">
                  <c:v>3.5999999999999997E-4</c:v>
                </c:pt>
                <c:pt idx="2">
                  <c:v>5.1999999999999995E-4</c:v>
                </c:pt>
                <c:pt idx="3">
                  <c:v>6.6E-4</c:v>
                </c:pt>
                <c:pt idx="4">
                  <c:v>7.1999999999999994E-4</c:v>
                </c:pt>
                <c:pt idx="5">
                  <c:v>8.0000000000000004E-4</c:v>
                </c:pt>
                <c:pt idx="6">
                  <c:v>8.699999999999999E-4</c:v>
                </c:pt>
                <c:pt idx="7">
                  <c:v>9.2000000000000003E-4</c:v>
                </c:pt>
                <c:pt idx="8">
                  <c:v>9.5E-4</c:v>
                </c:pt>
                <c:pt idx="9">
                  <c:v>9.2999999999999995E-4</c:v>
                </c:pt>
                <c:pt idx="10">
                  <c:v>9.1E-4</c:v>
                </c:pt>
                <c:pt idx="11">
                  <c:v>8.1000000000000006E-4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Original!$N$44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Original!$O$31:$AB$31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Original!$O$44:$AB$44</c:f>
              <c:numCache>
                <c:formatCode>General</c:formatCode>
                <c:ptCount val="14"/>
                <c:pt idx="0">
                  <c:v>1.4999999999999999E-4</c:v>
                </c:pt>
                <c:pt idx="1">
                  <c:v>2.8000000000000003E-4</c:v>
                </c:pt>
                <c:pt idx="2">
                  <c:v>3.7999999999999997E-4</c:v>
                </c:pt>
                <c:pt idx="3">
                  <c:v>4.4999999999999999E-4</c:v>
                </c:pt>
                <c:pt idx="4">
                  <c:v>4.2999999999999999E-4</c:v>
                </c:pt>
                <c:pt idx="5">
                  <c:v>4.2999999999999999E-4</c:v>
                </c:pt>
                <c:pt idx="6">
                  <c:v>4.2999999999999999E-4</c:v>
                </c:pt>
                <c:pt idx="7">
                  <c:v>4.2999999999999999E-4</c:v>
                </c:pt>
                <c:pt idx="8">
                  <c:v>4.2999999999999999E-4</c:v>
                </c:pt>
                <c:pt idx="9">
                  <c:v>4.0999999999999999E-4</c:v>
                </c:pt>
                <c:pt idx="10">
                  <c:v>3.2000000000000003E-4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Original!$N$45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Original!$O$31:$AB$31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Original!$O$45:$AB$45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1.0000000000000001E-5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330809072"/>
        <c:axId val="1330834096"/>
        <c:axId val="1338244336"/>
      </c:surface3DChart>
      <c:catAx>
        <c:axId val="1330809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0834096"/>
        <c:crosses val="autoZero"/>
        <c:auto val="1"/>
        <c:lblAlgn val="ctr"/>
        <c:lblOffset val="100"/>
        <c:noMultiLvlLbl val="0"/>
      </c:catAx>
      <c:valAx>
        <c:axId val="133083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>
            <a:glow rad="12700">
              <a:schemeClr val="accent1">
                <a:alpha val="98000"/>
              </a:schemeClr>
            </a:glo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0809072"/>
        <c:crosses val="autoZero"/>
        <c:crossBetween val="midCat"/>
      </c:valAx>
      <c:serAx>
        <c:axId val="13382443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0834096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Target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'Vector - FD'!$N$14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FD'!$O$14:$AB$14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2.0000000000000001E-4</c:v>
                </c:pt>
                <c:pt idx="11">
                  <c:v>2.9999999999999997E-4</c:v>
                </c:pt>
                <c:pt idx="12">
                  <c:v>4.0000000000000002E-4</c:v>
                </c:pt>
                <c:pt idx="13">
                  <c:v>5.0000000000000001E-4</c:v>
                </c:pt>
              </c:numCache>
            </c:numRef>
          </c:val>
        </c:ser>
        <c:ser>
          <c:idx val="1"/>
          <c:order val="1"/>
          <c:tx>
            <c:strRef>
              <c:f>'Vector - FD'!$N$15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FD'!$O$15:$AB$15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1E-4</c:v>
                </c:pt>
                <c:pt idx="8">
                  <c:v>1E-4</c:v>
                </c:pt>
                <c:pt idx="9">
                  <c:v>1E-4</c:v>
                </c:pt>
                <c:pt idx="10">
                  <c:v>2.9999999999999997E-4</c:v>
                </c:pt>
                <c:pt idx="11">
                  <c:v>5.0000000000000001E-4</c:v>
                </c:pt>
                <c:pt idx="12">
                  <c:v>7.000000000000001E-4</c:v>
                </c:pt>
                <c:pt idx="13">
                  <c:v>8.0000000000000004E-4</c:v>
                </c:pt>
              </c:numCache>
            </c:numRef>
          </c:val>
        </c:ser>
        <c:ser>
          <c:idx val="2"/>
          <c:order val="2"/>
          <c:tx>
            <c:strRef>
              <c:f>'Vector - FD'!$N$16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FD'!$O$16:$AB$16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1E-4</c:v>
                </c:pt>
                <c:pt idx="7">
                  <c:v>1E-4</c:v>
                </c:pt>
                <c:pt idx="8">
                  <c:v>2.0000000000000001E-4</c:v>
                </c:pt>
                <c:pt idx="9">
                  <c:v>2.9999999999999997E-4</c:v>
                </c:pt>
                <c:pt idx="10">
                  <c:v>5.0000000000000001E-4</c:v>
                </c:pt>
                <c:pt idx="11">
                  <c:v>7.000000000000001E-4</c:v>
                </c:pt>
                <c:pt idx="12">
                  <c:v>8.0000000000000004E-4</c:v>
                </c:pt>
                <c:pt idx="13">
                  <c:v>1E-3</c:v>
                </c:pt>
              </c:numCache>
            </c:numRef>
          </c:val>
        </c:ser>
        <c:ser>
          <c:idx val="3"/>
          <c:order val="3"/>
          <c:tx>
            <c:strRef>
              <c:f>'Vector - FD'!$N$17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FD'!$O$17:$AB$17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1E-4</c:v>
                </c:pt>
                <c:pt idx="5">
                  <c:v>1E-4</c:v>
                </c:pt>
                <c:pt idx="6">
                  <c:v>2.0000000000000001E-4</c:v>
                </c:pt>
                <c:pt idx="7">
                  <c:v>2.0000000000000001E-4</c:v>
                </c:pt>
                <c:pt idx="8">
                  <c:v>2.9999999999999997E-4</c:v>
                </c:pt>
                <c:pt idx="9">
                  <c:v>4.0000000000000002E-4</c:v>
                </c:pt>
                <c:pt idx="10">
                  <c:v>5.9999999999999995E-4</c:v>
                </c:pt>
                <c:pt idx="11">
                  <c:v>8.9999999999999998E-4</c:v>
                </c:pt>
                <c:pt idx="12">
                  <c:v>1E-3</c:v>
                </c:pt>
                <c:pt idx="13">
                  <c:v>1.1999999999999999E-3</c:v>
                </c:pt>
              </c:numCache>
            </c:numRef>
          </c:val>
        </c:ser>
        <c:ser>
          <c:idx val="4"/>
          <c:order val="4"/>
          <c:tx>
            <c:strRef>
              <c:f>'Vector - FD'!$N$18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FD'!$O$18:$AB$18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1E-4</c:v>
                </c:pt>
                <c:pt idx="4">
                  <c:v>1E-4</c:v>
                </c:pt>
                <c:pt idx="5">
                  <c:v>2.0000000000000001E-4</c:v>
                </c:pt>
                <c:pt idx="6">
                  <c:v>2.9999999999999997E-4</c:v>
                </c:pt>
                <c:pt idx="7">
                  <c:v>4.0000000000000002E-4</c:v>
                </c:pt>
                <c:pt idx="8">
                  <c:v>4.0000000000000002E-4</c:v>
                </c:pt>
                <c:pt idx="9">
                  <c:v>5.0000000000000001E-4</c:v>
                </c:pt>
                <c:pt idx="10">
                  <c:v>8.0000000000000004E-4</c:v>
                </c:pt>
                <c:pt idx="11">
                  <c:v>1E-3</c:v>
                </c:pt>
                <c:pt idx="12">
                  <c:v>1.1999999999999999E-3</c:v>
                </c:pt>
                <c:pt idx="13">
                  <c:v>1.2999999999999999E-3</c:v>
                </c:pt>
              </c:numCache>
            </c:numRef>
          </c:val>
        </c:ser>
        <c:ser>
          <c:idx val="5"/>
          <c:order val="5"/>
          <c:tx>
            <c:strRef>
              <c:f>'Vector - FD'!$N$19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FD'!$O$19:$AB$19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FD'!$N$20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FD'!$O$20:$AB$20</c:f>
              <c:numCache>
                <c:formatCode>General</c:formatCode>
                <c:ptCount val="14"/>
                <c:pt idx="0">
                  <c:v>0</c:v>
                </c:pt>
                <c:pt idx="1">
                  <c:v>1E-4</c:v>
                </c:pt>
                <c:pt idx="2">
                  <c:v>1E-4</c:v>
                </c:pt>
                <c:pt idx="3">
                  <c:v>2.0000000000000001E-4</c:v>
                </c:pt>
                <c:pt idx="4">
                  <c:v>2.9999999999999997E-4</c:v>
                </c:pt>
                <c:pt idx="5">
                  <c:v>4.0000000000000002E-4</c:v>
                </c:pt>
                <c:pt idx="6">
                  <c:v>5.0000000000000001E-4</c:v>
                </c:pt>
                <c:pt idx="7">
                  <c:v>5.9999999999999995E-4</c:v>
                </c:pt>
                <c:pt idx="8">
                  <c:v>5.9999999999999995E-4</c:v>
                </c:pt>
                <c:pt idx="9">
                  <c:v>7.000000000000001E-4</c:v>
                </c:pt>
                <c:pt idx="10">
                  <c:v>1E-3</c:v>
                </c:pt>
                <c:pt idx="11">
                  <c:v>1.1999999999999999E-3</c:v>
                </c:pt>
                <c:pt idx="12">
                  <c:v>1.2999999999999999E-3</c:v>
                </c:pt>
                <c:pt idx="13">
                  <c:v>1.5E-3</c:v>
                </c:pt>
              </c:numCache>
            </c:numRef>
          </c:val>
        </c:ser>
        <c:ser>
          <c:idx val="7"/>
          <c:order val="7"/>
          <c:tx>
            <c:strRef>
              <c:f>'Vector - FD'!$N$21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FD'!$O$21:$AB$21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FD'!$N$22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FD'!$O$22:$AB$22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FD'!$N$23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FD'!$O$23:$AB$23</c:f>
              <c:numCache>
                <c:formatCode>General</c:formatCode>
                <c:ptCount val="14"/>
                <c:pt idx="0">
                  <c:v>1E-4</c:v>
                </c:pt>
                <c:pt idx="1">
                  <c:v>2.0000000000000001E-4</c:v>
                </c:pt>
                <c:pt idx="2">
                  <c:v>2.9999999999999997E-4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7.000000000000001E-4</c:v>
                </c:pt>
                <c:pt idx="8">
                  <c:v>8.0000000000000004E-4</c:v>
                </c:pt>
                <c:pt idx="9">
                  <c:v>8.9999999999999998E-4</c:v>
                </c:pt>
                <c:pt idx="10">
                  <c:v>1.1000000000000001E-3</c:v>
                </c:pt>
                <c:pt idx="11">
                  <c:v>1.2999999999999999E-3</c:v>
                </c:pt>
                <c:pt idx="12">
                  <c:v>1.4000000000000002E-3</c:v>
                </c:pt>
                <c:pt idx="13">
                  <c:v>1.6000000000000001E-3</c:v>
                </c:pt>
              </c:numCache>
            </c:numRef>
          </c:val>
        </c:ser>
        <c:ser>
          <c:idx val="10"/>
          <c:order val="10"/>
          <c:tx>
            <c:strRef>
              <c:f>'Vector - FD'!$N$24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FD'!$O$24:$AB$24</c:f>
              <c:numCache>
                <c:formatCode>General</c:formatCode>
                <c:ptCount val="14"/>
                <c:pt idx="0">
                  <c:v>1E-4</c:v>
                </c:pt>
                <c:pt idx="1">
                  <c:v>2.0000000000000001E-4</c:v>
                </c:pt>
                <c:pt idx="2">
                  <c:v>2.9999999999999997E-4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7.000000000000001E-4</c:v>
                </c:pt>
                <c:pt idx="8">
                  <c:v>8.0000000000000004E-4</c:v>
                </c:pt>
                <c:pt idx="9">
                  <c:v>8.0000000000000004E-4</c:v>
                </c:pt>
                <c:pt idx="10">
                  <c:v>1E-3</c:v>
                </c:pt>
                <c:pt idx="11">
                  <c:v>1.1999999999999999E-3</c:v>
                </c:pt>
                <c:pt idx="12">
                  <c:v>1.2999999999999999E-3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FD'!$N$25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FD'!$O$25:$AB$25</c:f>
              <c:numCache>
                <c:formatCode>General</c:formatCode>
                <c:ptCount val="14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2.9999999999999997E-4</c:v>
                </c:pt>
                <c:pt idx="4">
                  <c:v>4.0000000000000002E-4</c:v>
                </c:pt>
                <c:pt idx="5">
                  <c:v>4.0000000000000002E-4</c:v>
                </c:pt>
                <c:pt idx="6">
                  <c:v>5.0000000000000001E-4</c:v>
                </c:pt>
                <c:pt idx="7">
                  <c:v>5.9999999999999995E-4</c:v>
                </c:pt>
                <c:pt idx="8">
                  <c:v>5.9999999999999995E-4</c:v>
                </c:pt>
                <c:pt idx="9">
                  <c:v>7.000000000000001E-4</c:v>
                </c:pt>
                <c:pt idx="10">
                  <c:v>8.9999999999999998E-4</c:v>
                </c:pt>
                <c:pt idx="11">
                  <c:v>1E-3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FD'!$N$26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FD'!$O$26:$AB$26</c:f>
              <c:numCache>
                <c:formatCode>General</c:formatCode>
                <c:ptCount val="14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2.0000000000000001E-4</c:v>
                </c:pt>
                <c:pt idx="4">
                  <c:v>2.9999999999999997E-4</c:v>
                </c:pt>
                <c:pt idx="5">
                  <c:v>4.0000000000000002E-4</c:v>
                </c:pt>
                <c:pt idx="6">
                  <c:v>4.0000000000000002E-4</c:v>
                </c:pt>
                <c:pt idx="7">
                  <c:v>5.0000000000000001E-4</c:v>
                </c:pt>
                <c:pt idx="8">
                  <c:v>5.0000000000000001E-4</c:v>
                </c:pt>
                <c:pt idx="9">
                  <c:v>5.9999999999999995E-4</c:v>
                </c:pt>
                <c:pt idx="10">
                  <c:v>8.0000000000000004E-4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FD'!$N$27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FD'!$O$27:$AB$27</c:f>
              <c:numCache>
                <c:formatCode>General</c:formatCode>
                <c:ptCount val="14"/>
                <c:pt idx="0">
                  <c:v>0</c:v>
                </c:pt>
                <c:pt idx="1">
                  <c:v>1E-4</c:v>
                </c:pt>
                <c:pt idx="2">
                  <c:v>1E-4</c:v>
                </c:pt>
                <c:pt idx="3">
                  <c:v>2.0000000000000001E-4</c:v>
                </c:pt>
                <c:pt idx="4">
                  <c:v>2.9999999999999997E-4</c:v>
                </c:pt>
                <c:pt idx="5">
                  <c:v>2.9999999999999997E-4</c:v>
                </c:pt>
                <c:pt idx="6">
                  <c:v>4.0000000000000002E-4</c:v>
                </c:pt>
                <c:pt idx="7">
                  <c:v>4.0000000000000002E-4</c:v>
                </c:pt>
                <c:pt idx="8">
                  <c:v>5.0000000000000001E-4</c:v>
                </c:pt>
                <c:pt idx="9">
                  <c:v>5.0000000000000001E-4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330824304"/>
        <c:axId val="1330824848"/>
        <c:axId val="1338243088"/>
      </c:surface3DChart>
      <c:catAx>
        <c:axId val="1330824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0824848"/>
        <c:crosses val="autoZero"/>
        <c:auto val="1"/>
        <c:lblAlgn val="ctr"/>
        <c:lblOffset val="100"/>
        <c:noMultiLvlLbl val="0"/>
      </c:catAx>
      <c:valAx>
        <c:axId val="133082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0824304"/>
        <c:crosses val="autoZero"/>
        <c:crossBetween val="midCat"/>
      </c:valAx>
      <c:serAx>
        <c:axId val="133824308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0824848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</a:t>
            </a:r>
            <a:r>
              <a:rPr lang="de-DE" baseline="0"/>
              <a:t> - Model</a:t>
            </a:r>
          </a:p>
        </c:rich>
      </c:tx>
      <c:layout>
        <c:manualLayout>
          <c:xMode val="edge"/>
          <c:yMode val="edge"/>
          <c:x val="0.40949300087489071"/>
          <c:y val="2.7777777777777776E-2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'Vector - FD'!$N$32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FD'!$O$32:$AB$32</c:f>
              <c:numCache>
                <c:formatCode>General</c:formatCode>
                <c:ptCount val="14"/>
                <c:pt idx="0">
                  <c:v>4.0000000000000003E-5</c:v>
                </c:pt>
                <c:pt idx="1">
                  <c:v>1.4999999999999999E-4</c:v>
                </c:pt>
                <c:pt idx="2">
                  <c:v>3.5999999999999997E-4</c:v>
                </c:pt>
                <c:pt idx="3">
                  <c:v>6.2E-4</c:v>
                </c:pt>
                <c:pt idx="4">
                  <c:v>9.2000000000000003E-4</c:v>
                </c:pt>
                <c:pt idx="5">
                  <c:v>1.2199999999999999E-3</c:v>
                </c:pt>
                <c:pt idx="6">
                  <c:v>1.4599999999999999E-3</c:v>
                </c:pt>
                <c:pt idx="7">
                  <c:v>1.66E-3</c:v>
                </c:pt>
                <c:pt idx="8">
                  <c:v>1.8E-3</c:v>
                </c:pt>
                <c:pt idx="9">
                  <c:v>1.8799999999999999E-3</c:v>
                </c:pt>
                <c:pt idx="10">
                  <c:v>1.82E-3</c:v>
                </c:pt>
                <c:pt idx="11">
                  <c:v>1.6200000000000001E-3</c:v>
                </c:pt>
                <c:pt idx="12">
                  <c:v>1.5499999999999999E-3</c:v>
                </c:pt>
                <c:pt idx="13">
                  <c:v>1.48E-3</c:v>
                </c:pt>
              </c:numCache>
            </c:numRef>
          </c:val>
        </c:ser>
        <c:ser>
          <c:idx val="1"/>
          <c:order val="1"/>
          <c:tx>
            <c:strRef>
              <c:f>'Vector - FD'!$N$33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FD'!$O$33:$AB$33</c:f>
              <c:numCache>
                <c:formatCode>General</c:formatCode>
                <c:ptCount val="14"/>
                <c:pt idx="0">
                  <c:v>1.0999999999999999E-4</c:v>
                </c:pt>
                <c:pt idx="1">
                  <c:v>3.2000000000000003E-4</c:v>
                </c:pt>
                <c:pt idx="2">
                  <c:v>5.8E-4</c:v>
                </c:pt>
                <c:pt idx="3">
                  <c:v>8.7999999999999992E-4</c:v>
                </c:pt>
                <c:pt idx="4">
                  <c:v>1.1799999999999998E-3</c:v>
                </c:pt>
                <c:pt idx="5">
                  <c:v>1.4299999999999998E-3</c:v>
                </c:pt>
                <c:pt idx="6">
                  <c:v>1.6300000000000002E-3</c:v>
                </c:pt>
                <c:pt idx="7">
                  <c:v>1.7699999999999999E-3</c:v>
                </c:pt>
                <c:pt idx="8">
                  <c:v>1.8500000000000001E-3</c:v>
                </c:pt>
                <c:pt idx="9">
                  <c:v>1.91E-3</c:v>
                </c:pt>
                <c:pt idx="10">
                  <c:v>1.9599999999999999E-3</c:v>
                </c:pt>
                <c:pt idx="11">
                  <c:v>2.1099999999999999E-3</c:v>
                </c:pt>
                <c:pt idx="12">
                  <c:v>2.0499999999999997E-3</c:v>
                </c:pt>
                <c:pt idx="13">
                  <c:v>2E-3</c:v>
                </c:pt>
              </c:numCache>
            </c:numRef>
          </c:val>
        </c:ser>
        <c:ser>
          <c:idx val="2"/>
          <c:order val="2"/>
          <c:tx>
            <c:strRef>
              <c:f>'Vector - FD'!$N$34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FD'!$O$34:$AB$34</c:f>
              <c:numCache>
                <c:formatCode>General</c:formatCode>
                <c:ptCount val="14"/>
                <c:pt idx="0">
                  <c:v>2.1000000000000001E-4</c:v>
                </c:pt>
                <c:pt idx="1">
                  <c:v>4.6999999999999999E-4</c:v>
                </c:pt>
                <c:pt idx="2">
                  <c:v>7.6999999999999996E-4</c:v>
                </c:pt>
                <c:pt idx="3">
                  <c:v>1.07E-3</c:v>
                </c:pt>
                <c:pt idx="4">
                  <c:v>1.32E-3</c:v>
                </c:pt>
                <c:pt idx="5">
                  <c:v>1.5199999999999999E-3</c:v>
                </c:pt>
                <c:pt idx="6">
                  <c:v>1.66E-3</c:v>
                </c:pt>
                <c:pt idx="7">
                  <c:v>1.7499999999999998E-3</c:v>
                </c:pt>
                <c:pt idx="8">
                  <c:v>1.81E-3</c:v>
                </c:pt>
                <c:pt idx="9">
                  <c:v>1.8400000000000001E-3</c:v>
                </c:pt>
                <c:pt idx="10">
                  <c:v>1.9500000000000001E-3</c:v>
                </c:pt>
                <c:pt idx="11">
                  <c:v>2.0399999999999997E-3</c:v>
                </c:pt>
                <c:pt idx="12">
                  <c:v>1.99E-3</c:v>
                </c:pt>
                <c:pt idx="13">
                  <c:v>1.9400000000000001E-3</c:v>
                </c:pt>
              </c:numCache>
            </c:numRef>
          </c:val>
        </c:ser>
        <c:ser>
          <c:idx val="3"/>
          <c:order val="3"/>
          <c:tx>
            <c:strRef>
              <c:f>'Vector - FD'!$N$35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FD'!$O$35:$AB$35</c:f>
              <c:numCache>
                <c:formatCode>General</c:formatCode>
                <c:ptCount val="14"/>
                <c:pt idx="0">
                  <c:v>2.5999999999999998E-4</c:v>
                </c:pt>
                <c:pt idx="1">
                  <c:v>5.6000000000000006E-4</c:v>
                </c:pt>
                <c:pt idx="2">
                  <c:v>8.5999999999999998E-4</c:v>
                </c:pt>
                <c:pt idx="3">
                  <c:v>1.1100000000000001E-3</c:v>
                </c:pt>
                <c:pt idx="4">
                  <c:v>1.31E-3</c:v>
                </c:pt>
                <c:pt idx="5">
                  <c:v>1.4599999999999999E-3</c:v>
                </c:pt>
                <c:pt idx="6">
                  <c:v>1.5499999999999999E-3</c:v>
                </c:pt>
                <c:pt idx="7">
                  <c:v>1.6100000000000001E-3</c:v>
                </c:pt>
                <c:pt idx="8">
                  <c:v>1.65E-3</c:v>
                </c:pt>
                <c:pt idx="9">
                  <c:v>1.6800000000000001E-3</c:v>
                </c:pt>
                <c:pt idx="10">
                  <c:v>1.8699999999999999E-3</c:v>
                </c:pt>
                <c:pt idx="11">
                  <c:v>1.91E-3</c:v>
                </c:pt>
                <c:pt idx="12">
                  <c:v>1.8599999999999999E-3</c:v>
                </c:pt>
                <c:pt idx="13">
                  <c:v>1.81E-3</c:v>
                </c:pt>
              </c:numCache>
            </c:numRef>
          </c:val>
        </c:ser>
        <c:ser>
          <c:idx val="4"/>
          <c:order val="4"/>
          <c:tx>
            <c:strRef>
              <c:f>'Vector - FD'!$N$36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FD'!$O$36:$AB$36</c:f>
              <c:numCache>
                <c:formatCode>General</c:formatCode>
                <c:ptCount val="14"/>
                <c:pt idx="0">
                  <c:v>2.9999999999999997E-4</c:v>
                </c:pt>
                <c:pt idx="1">
                  <c:v>5.9999999999999995E-4</c:v>
                </c:pt>
                <c:pt idx="2">
                  <c:v>8.5000000000000006E-4</c:v>
                </c:pt>
                <c:pt idx="3">
                  <c:v>1.06E-3</c:v>
                </c:pt>
                <c:pt idx="4">
                  <c:v>1.2099999999999999E-3</c:v>
                </c:pt>
                <c:pt idx="5">
                  <c:v>1.2900000000000001E-3</c:v>
                </c:pt>
                <c:pt idx="6">
                  <c:v>1.3600000000000001E-3</c:v>
                </c:pt>
                <c:pt idx="7">
                  <c:v>1.4000000000000002E-3</c:v>
                </c:pt>
                <c:pt idx="8">
                  <c:v>1.4299999999999998E-3</c:v>
                </c:pt>
                <c:pt idx="9">
                  <c:v>1.3500000000000001E-3</c:v>
                </c:pt>
                <c:pt idx="10">
                  <c:v>1.6100000000000001E-3</c:v>
                </c:pt>
                <c:pt idx="11">
                  <c:v>1.6800000000000001E-3</c:v>
                </c:pt>
                <c:pt idx="12">
                  <c:v>1.64E-3</c:v>
                </c:pt>
                <c:pt idx="13">
                  <c:v>1.6200000000000001E-3</c:v>
                </c:pt>
              </c:numCache>
            </c:numRef>
          </c:val>
        </c:ser>
        <c:ser>
          <c:idx val="5"/>
          <c:order val="5"/>
          <c:tx>
            <c:strRef>
              <c:f>'Vector - FD'!$N$37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FD'!$O$37:$AB$37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FD'!$N$38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FD'!$O$38:$AB$38</c:f>
              <c:numCache>
                <c:formatCode>General</c:formatCode>
                <c:ptCount val="14"/>
                <c:pt idx="0">
                  <c:v>6.3000000000000003E-4</c:v>
                </c:pt>
                <c:pt idx="1">
                  <c:v>7.5999999999999993E-4</c:v>
                </c:pt>
                <c:pt idx="2">
                  <c:v>8.5999999999999998E-4</c:v>
                </c:pt>
                <c:pt idx="3">
                  <c:v>9.2000000000000003E-4</c:v>
                </c:pt>
                <c:pt idx="4">
                  <c:v>9.7000000000000005E-4</c:v>
                </c:pt>
                <c:pt idx="5">
                  <c:v>1.0199999999999999E-3</c:v>
                </c:pt>
                <c:pt idx="6">
                  <c:v>1.08E-3</c:v>
                </c:pt>
                <c:pt idx="7">
                  <c:v>1.06E-3</c:v>
                </c:pt>
                <c:pt idx="8">
                  <c:v>1.1299999999999999E-3</c:v>
                </c:pt>
                <c:pt idx="9">
                  <c:v>1.2199999999999999E-3</c:v>
                </c:pt>
                <c:pt idx="10">
                  <c:v>1.49E-3</c:v>
                </c:pt>
                <c:pt idx="11">
                  <c:v>1.4499999999999999E-3</c:v>
                </c:pt>
                <c:pt idx="12">
                  <c:v>1.4199999999999998E-3</c:v>
                </c:pt>
                <c:pt idx="13">
                  <c:v>1.4000000000000002E-3</c:v>
                </c:pt>
              </c:numCache>
            </c:numRef>
          </c:val>
        </c:ser>
        <c:ser>
          <c:idx val="7"/>
          <c:order val="7"/>
          <c:tx>
            <c:strRef>
              <c:f>'Vector - FD'!$N$39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FD'!$O$39:$AB$39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FD'!$N$40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FD'!$O$40:$AB$40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FD'!$N$41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FD'!$O$41:$AB$41</c:f>
              <c:numCache>
                <c:formatCode>General</c:formatCode>
                <c:ptCount val="14"/>
                <c:pt idx="0">
                  <c:v>5.5000000000000003E-4</c:v>
                </c:pt>
                <c:pt idx="1">
                  <c:v>5.8999999999999992E-4</c:v>
                </c:pt>
                <c:pt idx="2">
                  <c:v>6.3000000000000003E-4</c:v>
                </c:pt>
                <c:pt idx="3">
                  <c:v>6.9000000000000008E-4</c:v>
                </c:pt>
                <c:pt idx="4">
                  <c:v>6.7000000000000002E-4</c:v>
                </c:pt>
                <c:pt idx="5">
                  <c:v>7.3999999999999999E-4</c:v>
                </c:pt>
                <c:pt idx="6">
                  <c:v>8.3000000000000001E-4</c:v>
                </c:pt>
                <c:pt idx="7">
                  <c:v>9.2999999999999995E-4</c:v>
                </c:pt>
                <c:pt idx="8">
                  <c:v>1.0299999999999999E-3</c:v>
                </c:pt>
                <c:pt idx="9">
                  <c:v>1.01E-3</c:v>
                </c:pt>
                <c:pt idx="10">
                  <c:v>1.1000000000000001E-3</c:v>
                </c:pt>
                <c:pt idx="11">
                  <c:v>1.07E-3</c:v>
                </c:pt>
                <c:pt idx="12">
                  <c:v>1.0499999999999999E-3</c:v>
                </c:pt>
                <c:pt idx="13">
                  <c:v>9.5E-4</c:v>
                </c:pt>
              </c:numCache>
            </c:numRef>
          </c:val>
        </c:ser>
        <c:ser>
          <c:idx val="10"/>
          <c:order val="10"/>
          <c:tx>
            <c:strRef>
              <c:f>'Vector - FD'!$N$42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FD'!$O$42:$AB$42</c:f>
              <c:numCache>
                <c:formatCode>General</c:formatCode>
                <c:ptCount val="14"/>
                <c:pt idx="0">
                  <c:v>1.2999999999999999E-4</c:v>
                </c:pt>
                <c:pt idx="1">
                  <c:v>2.9999999999999997E-4</c:v>
                </c:pt>
                <c:pt idx="2">
                  <c:v>4.6999999999999999E-4</c:v>
                </c:pt>
                <c:pt idx="3">
                  <c:v>6.6E-4</c:v>
                </c:pt>
                <c:pt idx="4">
                  <c:v>7.5000000000000002E-4</c:v>
                </c:pt>
                <c:pt idx="5">
                  <c:v>9.2000000000000003E-4</c:v>
                </c:pt>
                <c:pt idx="6">
                  <c:v>1.0299999999999999E-3</c:v>
                </c:pt>
                <c:pt idx="7">
                  <c:v>1.1000000000000001E-3</c:v>
                </c:pt>
                <c:pt idx="8">
                  <c:v>1.14E-3</c:v>
                </c:pt>
                <c:pt idx="9">
                  <c:v>1.1100000000000001E-3</c:v>
                </c:pt>
                <c:pt idx="10">
                  <c:v>1.08E-3</c:v>
                </c:pt>
                <c:pt idx="11">
                  <c:v>1.06E-3</c:v>
                </c:pt>
                <c:pt idx="12">
                  <c:v>9.6000000000000002E-4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FD'!$N$43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FD'!$O$43:$AB$43</c:f>
              <c:numCache>
                <c:formatCode>General</c:formatCode>
                <c:ptCount val="14"/>
                <c:pt idx="0">
                  <c:v>2.1000000000000001E-4</c:v>
                </c:pt>
                <c:pt idx="1">
                  <c:v>4.0000000000000002E-4</c:v>
                </c:pt>
                <c:pt idx="2">
                  <c:v>5.6999999999999998E-4</c:v>
                </c:pt>
                <c:pt idx="3">
                  <c:v>7.1999999999999994E-4</c:v>
                </c:pt>
                <c:pt idx="4">
                  <c:v>7.7999999999999999E-4</c:v>
                </c:pt>
                <c:pt idx="5">
                  <c:v>8.699999999999999E-4</c:v>
                </c:pt>
                <c:pt idx="6">
                  <c:v>9.3999999999999997E-4</c:v>
                </c:pt>
                <c:pt idx="7">
                  <c:v>9.8999999999999999E-4</c:v>
                </c:pt>
                <c:pt idx="8">
                  <c:v>1.0299999999999999E-3</c:v>
                </c:pt>
                <c:pt idx="9">
                  <c:v>1E-3</c:v>
                </c:pt>
                <c:pt idx="10">
                  <c:v>9.8999999999999999E-4</c:v>
                </c:pt>
                <c:pt idx="11">
                  <c:v>8.8999999999999995E-4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FD'!$N$44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FD'!$O$44:$AB$44</c:f>
              <c:numCache>
                <c:formatCode>General</c:formatCode>
                <c:ptCount val="14"/>
                <c:pt idx="0">
                  <c:v>1.6000000000000001E-4</c:v>
                </c:pt>
                <c:pt idx="1">
                  <c:v>2.9999999999999997E-4</c:v>
                </c:pt>
                <c:pt idx="2">
                  <c:v>4.0999999999999999E-4</c:v>
                </c:pt>
                <c:pt idx="3">
                  <c:v>4.8000000000000001E-4</c:v>
                </c:pt>
                <c:pt idx="4">
                  <c:v>4.6000000000000001E-4</c:v>
                </c:pt>
                <c:pt idx="5">
                  <c:v>4.6000000000000001E-4</c:v>
                </c:pt>
                <c:pt idx="6">
                  <c:v>4.6000000000000001E-4</c:v>
                </c:pt>
                <c:pt idx="7">
                  <c:v>4.6000000000000001E-4</c:v>
                </c:pt>
                <c:pt idx="8">
                  <c:v>4.6999999999999999E-4</c:v>
                </c:pt>
                <c:pt idx="9">
                  <c:v>4.3999999999999996E-4</c:v>
                </c:pt>
                <c:pt idx="10">
                  <c:v>3.5000000000000005E-4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FD'!$N$45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FD'!$O$45:$AB$45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1.0000000000000001E-5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330822672"/>
        <c:axId val="1330826480"/>
        <c:axId val="1338245584"/>
      </c:surface3DChart>
      <c:catAx>
        <c:axId val="1330822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0826480"/>
        <c:crosses val="autoZero"/>
        <c:auto val="1"/>
        <c:lblAlgn val="ctr"/>
        <c:lblOffset val="100"/>
        <c:noMultiLvlLbl val="0"/>
      </c:catAx>
      <c:valAx>
        <c:axId val="133082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>
            <a:glow rad="12700">
              <a:schemeClr val="accent1">
                <a:alpha val="98000"/>
              </a:schemeClr>
            </a:glo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0822672"/>
        <c:crosses val="autoZero"/>
        <c:crossBetween val="midCat"/>
      </c:valAx>
      <c:serAx>
        <c:axId val="13382455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0826480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Target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'Skalar - FD'!$N$14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'Skalar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FD'!$O$14:$AB$14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2.0000000000000001E-4</c:v>
                </c:pt>
                <c:pt idx="11">
                  <c:v>2.9999999999999997E-4</c:v>
                </c:pt>
                <c:pt idx="12">
                  <c:v>4.0000000000000002E-4</c:v>
                </c:pt>
                <c:pt idx="13">
                  <c:v>5.0000000000000001E-4</c:v>
                </c:pt>
              </c:numCache>
            </c:numRef>
          </c:val>
        </c:ser>
        <c:ser>
          <c:idx val="1"/>
          <c:order val="1"/>
          <c:tx>
            <c:strRef>
              <c:f>'Skalar - FD'!$N$15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'Skalar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FD'!$O$15:$AB$15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1E-4</c:v>
                </c:pt>
                <c:pt idx="8">
                  <c:v>1E-4</c:v>
                </c:pt>
                <c:pt idx="9">
                  <c:v>1E-4</c:v>
                </c:pt>
                <c:pt idx="10">
                  <c:v>2.9999999999999997E-4</c:v>
                </c:pt>
                <c:pt idx="11">
                  <c:v>5.0000000000000001E-4</c:v>
                </c:pt>
                <c:pt idx="12">
                  <c:v>7.000000000000001E-4</c:v>
                </c:pt>
                <c:pt idx="13">
                  <c:v>8.0000000000000004E-4</c:v>
                </c:pt>
              </c:numCache>
            </c:numRef>
          </c:val>
        </c:ser>
        <c:ser>
          <c:idx val="2"/>
          <c:order val="2"/>
          <c:tx>
            <c:strRef>
              <c:f>'Skalar - FD'!$N$16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'Skalar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FD'!$O$16:$AB$16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1E-4</c:v>
                </c:pt>
                <c:pt idx="7">
                  <c:v>1E-4</c:v>
                </c:pt>
                <c:pt idx="8">
                  <c:v>2.0000000000000001E-4</c:v>
                </c:pt>
                <c:pt idx="9">
                  <c:v>2.9999999999999997E-4</c:v>
                </c:pt>
                <c:pt idx="10">
                  <c:v>5.0000000000000001E-4</c:v>
                </c:pt>
                <c:pt idx="11">
                  <c:v>7.000000000000001E-4</c:v>
                </c:pt>
                <c:pt idx="12">
                  <c:v>8.0000000000000004E-4</c:v>
                </c:pt>
                <c:pt idx="13">
                  <c:v>1E-3</c:v>
                </c:pt>
              </c:numCache>
            </c:numRef>
          </c:val>
        </c:ser>
        <c:ser>
          <c:idx val="3"/>
          <c:order val="3"/>
          <c:tx>
            <c:strRef>
              <c:f>'Skalar - FD'!$N$17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'Skalar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FD'!$O$17:$AB$17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1E-4</c:v>
                </c:pt>
                <c:pt idx="5">
                  <c:v>1E-4</c:v>
                </c:pt>
                <c:pt idx="6">
                  <c:v>2.0000000000000001E-4</c:v>
                </c:pt>
                <c:pt idx="7">
                  <c:v>2.0000000000000001E-4</c:v>
                </c:pt>
                <c:pt idx="8">
                  <c:v>2.9999999999999997E-4</c:v>
                </c:pt>
                <c:pt idx="9">
                  <c:v>4.0000000000000002E-4</c:v>
                </c:pt>
                <c:pt idx="10">
                  <c:v>5.9999999999999995E-4</c:v>
                </c:pt>
                <c:pt idx="11">
                  <c:v>8.9999999999999998E-4</c:v>
                </c:pt>
                <c:pt idx="12">
                  <c:v>1E-3</c:v>
                </c:pt>
                <c:pt idx="13">
                  <c:v>1.1999999999999999E-3</c:v>
                </c:pt>
              </c:numCache>
            </c:numRef>
          </c:val>
        </c:ser>
        <c:ser>
          <c:idx val="4"/>
          <c:order val="4"/>
          <c:tx>
            <c:strRef>
              <c:f>'Skalar - FD'!$N$18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'Skalar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FD'!$O$18:$AB$18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1E-4</c:v>
                </c:pt>
                <c:pt idx="4">
                  <c:v>1E-4</c:v>
                </c:pt>
                <c:pt idx="5">
                  <c:v>2.0000000000000001E-4</c:v>
                </c:pt>
                <c:pt idx="6">
                  <c:v>2.9999999999999997E-4</c:v>
                </c:pt>
                <c:pt idx="7">
                  <c:v>4.0000000000000002E-4</c:v>
                </c:pt>
                <c:pt idx="8">
                  <c:v>4.0000000000000002E-4</c:v>
                </c:pt>
                <c:pt idx="9">
                  <c:v>5.0000000000000001E-4</c:v>
                </c:pt>
                <c:pt idx="10">
                  <c:v>8.0000000000000004E-4</c:v>
                </c:pt>
                <c:pt idx="11">
                  <c:v>1E-3</c:v>
                </c:pt>
                <c:pt idx="12">
                  <c:v>1.1999999999999999E-3</c:v>
                </c:pt>
                <c:pt idx="13">
                  <c:v>1.2999999999999999E-3</c:v>
                </c:pt>
              </c:numCache>
            </c:numRef>
          </c:val>
        </c:ser>
        <c:ser>
          <c:idx val="5"/>
          <c:order val="5"/>
          <c:tx>
            <c:strRef>
              <c:f>'Skalar - FD'!$N$19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'Skalar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FD'!$O$19:$AB$19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'Skalar - FD'!$N$20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'Skalar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FD'!$O$20:$AB$20</c:f>
              <c:numCache>
                <c:formatCode>General</c:formatCode>
                <c:ptCount val="14"/>
                <c:pt idx="0">
                  <c:v>0</c:v>
                </c:pt>
                <c:pt idx="1">
                  <c:v>1E-4</c:v>
                </c:pt>
                <c:pt idx="2">
                  <c:v>1E-4</c:v>
                </c:pt>
                <c:pt idx="3">
                  <c:v>2.0000000000000001E-4</c:v>
                </c:pt>
                <c:pt idx="4">
                  <c:v>2.9999999999999997E-4</c:v>
                </c:pt>
                <c:pt idx="5">
                  <c:v>4.0000000000000002E-4</c:v>
                </c:pt>
                <c:pt idx="6">
                  <c:v>5.0000000000000001E-4</c:v>
                </c:pt>
                <c:pt idx="7">
                  <c:v>5.9999999999999995E-4</c:v>
                </c:pt>
                <c:pt idx="8">
                  <c:v>5.9999999999999995E-4</c:v>
                </c:pt>
                <c:pt idx="9">
                  <c:v>7.000000000000001E-4</c:v>
                </c:pt>
                <c:pt idx="10">
                  <c:v>1E-3</c:v>
                </c:pt>
                <c:pt idx="11">
                  <c:v>1.1999999999999999E-3</c:v>
                </c:pt>
                <c:pt idx="12">
                  <c:v>1.2999999999999999E-3</c:v>
                </c:pt>
                <c:pt idx="13">
                  <c:v>1.5E-3</c:v>
                </c:pt>
              </c:numCache>
            </c:numRef>
          </c:val>
        </c:ser>
        <c:ser>
          <c:idx val="7"/>
          <c:order val="7"/>
          <c:tx>
            <c:strRef>
              <c:f>'Skalar - FD'!$N$21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'Skalar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FD'!$O$21:$AB$21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'Skalar - FD'!$N$22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'Skalar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FD'!$O$22:$AB$22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'Skalar - FD'!$N$23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'Skalar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FD'!$O$23:$AB$23</c:f>
              <c:numCache>
                <c:formatCode>General</c:formatCode>
                <c:ptCount val="14"/>
                <c:pt idx="0">
                  <c:v>1E-4</c:v>
                </c:pt>
                <c:pt idx="1">
                  <c:v>2.0000000000000001E-4</c:v>
                </c:pt>
                <c:pt idx="2">
                  <c:v>2.9999999999999997E-4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7.000000000000001E-4</c:v>
                </c:pt>
                <c:pt idx="8">
                  <c:v>8.0000000000000004E-4</c:v>
                </c:pt>
                <c:pt idx="9">
                  <c:v>8.9999999999999998E-4</c:v>
                </c:pt>
                <c:pt idx="10">
                  <c:v>1.1000000000000001E-3</c:v>
                </c:pt>
                <c:pt idx="11">
                  <c:v>1.2999999999999999E-3</c:v>
                </c:pt>
                <c:pt idx="12">
                  <c:v>1.4000000000000002E-3</c:v>
                </c:pt>
                <c:pt idx="13">
                  <c:v>1.6000000000000001E-3</c:v>
                </c:pt>
              </c:numCache>
            </c:numRef>
          </c:val>
        </c:ser>
        <c:ser>
          <c:idx val="10"/>
          <c:order val="10"/>
          <c:tx>
            <c:strRef>
              <c:f>'Skalar - FD'!$N$24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'Skalar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FD'!$O$24:$AB$24</c:f>
              <c:numCache>
                <c:formatCode>General</c:formatCode>
                <c:ptCount val="14"/>
                <c:pt idx="0">
                  <c:v>1E-4</c:v>
                </c:pt>
                <c:pt idx="1">
                  <c:v>2.0000000000000001E-4</c:v>
                </c:pt>
                <c:pt idx="2">
                  <c:v>2.9999999999999997E-4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7.000000000000001E-4</c:v>
                </c:pt>
                <c:pt idx="8">
                  <c:v>8.0000000000000004E-4</c:v>
                </c:pt>
                <c:pt idx="9">
                  <c:v>8.0000000000000004E-4</c:v>
                </c:pt>
                <c:pt idx="10">
                  <c:v>1E-3</c:v>
                </c:pt>
                <c:pt idx="11">
                  <c:v>1.1999999999999999E-3</c:v>
                </c:pt>
                <c:pt idx="12">
                  <c:v>1.2999999999999999E-3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'Skalar - FD'!$N$25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'Skalar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FD'!$O$25:$AB$25</c:f>
              <c:numCache>
                <c:formatCode>General</c:formatCode>
                <c:ptCount val="14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2.9999999999999997E-4</c:v>
                </c:pt>
                <c:pt idx="4">
                  <c:v>4.0000000000000002E-4</c:v>
                </c:pt>
                <c:pt idx="5">
                  <c:v>4.0000000000000002E-4</c:v>
                </c:pt>
                <c:pt idx="6">
                  <c:v>5.0000000000000001E-4</c:v>
                </c:pt>
                <c:pt idx="7">
                  <c:v>5.9999999999999995E-4</c:v>
                </c:pt>
                <c:pt idx="8">
                  <c:v>5.9999999999999995E-4</c:v>
                </c:pt>
                <c:pt idx="9">
                  <c:v>7.000000000000001E-4</c:v>
                </c:pt>
                <c:pt idx="10">
                  <c:v>8.9999999999999998E-4</c:v>
                </c:pt>
                <c:pt idx="11">
                  <c:v>1E-3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'Skalar - FD'!$N$26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'Skalar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FD'!$O$26:$AB$26</c:f>
              <c:numCache>
                <c:formatCode>General</c:formatCode>
                <c:ptCount val="14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2.0000000000000001E-4</c:v>
                </c:pt>
                <c:pt idx="4">
                  <c:v>2.9999999999999997E-4</c:v>
                </c:pt>
                <c:pt idx="5">
                  <c:v>4.0000000000000002E-4</c:v>
                </c:pt>
                <c:pt idx="6">
                  <c:v>4.0000000000000002E-4</c:v>
                </c:pt>
                <c:pt idx="7">
                  <c:v>5.0000000000000001E-4</c:v>
                </c:pt>
                <c:pt idx="8">
                  <c:v>5.0000000000000001E-4</c:v>
                </c:pt>
                <c:pt idx="9">
                  <c:v>5.9999999999999995E-4</c:v>
                </c:pt>
                <c:pt idx="10">
                  <c:v>8.0000000000000004E-4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'Skalar - FD'!$N$27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'Skalar - FD'!$O$13:$AB$13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FD'!$O$27:$AB$27</c:f>
              <c:numCache>
                <c:formatCode>General</c:formatCode>
                <c:ptCount val="14"/>
                <c:pt idx="0">
                  <c:v>0</c:v>
                </c:pt>
                <c:pt idx="1">
                  <c:v>1E-4</c:v>
                </c:pt>
                <c:pt idx="2">
                  <c:v>1E-4</c:v>
                </c:pt>
                <c:pt idx="3">
                  <c:v>2.0000000000000001E-4</c:v>
                </c:pt>
                <c:pt idx="4">
                  <c:v>2.9999999999999997E-4</c:v>
                </c:pt>
                <c:pt idx="5">
                  <c:v>2.9999999999999997E-4</c:v>
                </c:pt>
                <c:pt idx="6">
                  <c:v>4.0000000000000002E-4</c:v>
                </c:pt>
                <c:pt idx="7">
                  <c:v>4.0000000000000002E-4</c:v>
                </c:pt>
                <c:pt idx="8">
                  <c:v>5.0000000000000001E-4</c:v>
                </c:pt>
                <c:pt idx="9">
                  <c:v>5.0000000000000001E-4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330812880"/>
        <c:axId val="1330813968"/>
        <c:axId val="1338248704"/>
      </c:surface3DChart>
      <c:catAx>
        <c:axId val="1330812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0813968"/>
        <c:crosses val="autoZero"/>
        <c:auto val="1"/>
        <c:lblAlgn val="ctr"/>
        <c:lblOffset val="100"/>
        <c:noMultiLvlLbl val="0"/>
      </c:catAx>
      <c:valAx>
        <c:axId val="133081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0812880"/>
        <c:crosses val="autoZero"/>
        <c:crossBetween val="midCat"/>
      </c:valAx>
      <c:serAx>
        <c:axId val="133824870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0813968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</a:t>
            </a:r>
            <a:r>
              <a:rPr lang="de-DE" baseline="0"/>
              <a:t> - Model</a:t>
            </a:r>
          </a:p>
        </c:rich>
      </c:tx>
      <c:layout>
        <c:manualLayout>
          <c:xMode val="edge"/>
          <c:yMode val="edge"/>
          <c:x val="0.40949300087489071"/>
          <c:y val="2.7777777777777776E-2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342825896762903"/>
          <c:y val="0.18097222222222226"/>
          <c:w val="0.85975918635170601"/>
          <c:h val="0.60331765820939054"/>
        </c:manualLayout>
      </c:layout>
      <c:surface3DChart>
        <c:wireframe val="1"/>
        <c:ser>
          <c:idx val="0"/>
          <c:order val="0"/>
          <c:tx>
            <c:strRef>
              <c:f>'Skalar - FD'!$N$32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'Skalar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FD'!$O$32:$AB$32</c:f>
              <c:numCache>
                <c:formatCode>General</c:formatCode>
                <c:ptCount val="14"/>
                <c:pt idx="0">
                  <c:v>4.0000000000000003E-5</c:v>
                </c:pt>
                <c:pt idx="1">
                  <c:v>1.4999999999999999E-4</c:v>
                </c:pt>
                <c:pt idx="2">
                  <c:v>3.5999999999999997E-4</c:v>
                </c:pt>
                <c:pt idx="3">
                  <c:v>6.2E-4</c:v>
                </c:pt>
                <c:pt idx="4">
                  <c:v>9.2000000000000003E-4</c:v>
                </c:pt>
                <c:pt idx="5">
                  <c:v>1.2199999999999999E-3</c:v>
                </c:pt>
                <c:pt idx="6">
                  <c:v>1.4599999999999999E-3</c:v>
                </c:pt>
                <c:pt idx="7">
                  <c:v>1.66E-3</c:v>
                </c:pt>
                <c:pt idx="8">
                  <c:v>1.8E-3</c:v>
                </c:pt>
                <c:pt idx="9">
                  <c:v>1.8799999999999999E-3</c:v>
                </c:pt>
                <c:pt idx="10">
                  <c:v>1.82E-3</c:v>
                </c:pt>
                <c:pt idx="11">
                  <c:v>1.6200000000000001E-3</c:v>
                </c:pt>
                <c:pt idx="12">
                  <c:v>1.5499999999999999E-3</c:v>
                </c:pt>
                <c:pt idx="13">
                  <c:v>1.48E-3</c:v>
                </c:pt>
              </c:numCache>
            </c:numRef>
          </c:val>
        </c:ser>
        <c:ser>
          <c:idx val="1"/>
          <c:order val="1"/>
          <c:tx>
            <c:strRef>
              <c:f>'Skalar - FD'!$N$33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'Skalar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FD'!$O$33:$AB$33</c:f>
              <c:numCache>
                <c:formatCode>General</c:formatCode>
                <c:ptCount val="14"/>
                <c:pt idx="0">
                  <c:v>1.0999999999999999E-4</c:v>
                </c:pt>
                <c:pt idx="1">
                  <c:v>3.2000000000000003E-4</c:v>
                </c:pt>
                <c:pt idx="2">
                  <c:v>5.8E-4</c:v>
                </c:pt>
                <c:pt idx="3">
                  <c:v>8.7999999999999992E-4</c:v>
                </c:pt>
                <c:pt idx="4">
                  <c:v>1.1799999999999998E-3</c:v>
                </c:pt>
                <c:pt idx="5">
                  <c:v>1.4299999999999998E-3</c:v>
                </c:pt>
                <c:pt idx="6">
                  <c:v>1.6300000000000002E-3</c:v>
                </c:pt>
                <c:pt idx="7">
                  <c:v>1.7699999999999999E-3</c:v>
                </c:pt>
                <c:pt idx="8">
                  <c:v>1.8500000000000001E-3</c:v>
                </c:pt>
                <c:pt idx="9">
                  <c:v>1.9E-3</c:v>
                </c:pt>
                <c:pt idx="10">
                  <c:v>1.81E-3</c:v>
                </c:pt>
                <c:pt idx="11">
                  <c:v>1.6100000000000001E-3</c:v>
                </c:pt>
                <c:pt idx="12">
                  <c:v>1.5299999999999999E-3</c:v>
                </c:pt>
                <c:pt idx="13">
                  <c:v>1.4599999999999999E-3</c:v>
                </c:pt>
              </c:numCache>
            </c:numRef>
          </c:val>
        </c:ser>
        <c:ser>
          <c:idx val="2"/>
          <c:order val="2"/>
          <c:tx>
            <c:strRef>
              <c:f>'Skalar - FD'!$N$34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'Skalar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FD'!$O$34:$AB$34</c:f>
              <c:numCache>
                <c:formatCode>General</c:formatCode>
                <c:ptCount val="14"/>
                <c:pt idx="0">
                  <c:v>2.1000000000000001E-4</c:v>
                </c:pt>
                <c:pt idx="1">
                  <c:v>4.6999999999999999E-4</c:v>
                </c:pt>
                <c:pt idx="2">
                  <c:v>7.6999999999999996E-4</c:v>
                </c:pt>
                <c:pt idx="3">
                  <c:v>1.07E-3</c:v>
                </c:pt>
                <c:pt idx="4">
                  <c:v>1.32E-3</c:v>
                </c:pt>
                <c:pt idx="5">
                  <c:v>1.5199999999999999E-3</c:v>
                </c:pt>
                <c:pt idx="6">
                  <c:v>1.66E-3</c:v>
                </c:pt>
                <c:pt idx="7">
                  <c:v>1.7499999999999998E-3</c:v>
                </c:pt>
                <c:pt idx="8">
                  <c:v>1.8E-3</c:v>
                </c:pt>
                <c:pt idx="9">
                  <c:v>1.81E-3</c:v>
                </c:pt>
                <c:pt idx="10">
                  <c:v>1.7100000000000001E-3</c:v>
                </c:pt>
                <c:pt idx="11">
                  <c:v>1.57E-3</c:v>
                </c:pt>
                <c:pt idx="12">
                  <c:v>1.5100000000000001E-3</c:v>
                </c:pt>
                <c:pt idx="13">
                  <c:v>1.4499999999999999E-3</c:v>
                </c:pt>
              </c:numCache>
            </c:numRef>
          </c:val>
        </c:ser>
        <c:ser>
          <c:idx val="3"/>
          <c:order val="3"/>
          <c:tx>
            <c:strRef>
              <c:f>'Skalar - FD'!$N$35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'Skalar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FD'!$O$35:$AB$35</c:f>
              <c:numCache>
                <c:formatCode>General</c:formatCode>
                <c:ptCount val="14"/>
                <c:pt idx="0">
                  <c:v>2.5999999999999998E-4</c:v>
                </c:pt>
                <c:pt idx="1">
                  <c:v>5.6000000000000006E-4</c:v>
                </c:pt>
                <c:pt idx="2">
                  <c:v>8.5999999999999998E-4</c:v>
                </c:pt>
                <c:pt idx="3">
                  <c:v>1.1100000000000001E-3</c:v>
                </c:pt>
                <c:pt idx="4">
                  <c:v>1.31E-3</c:v>
                </c:pt>
                <c:pt idx="5">
                  <c:v>1.4599999999999999E-3</c:v>
                </c:pt>
                <c:pt idx="6">
                  <c:v>1.5499999999999999E-3</c:v>
                </c:pt>
                <c:pt idx="7">
                  <c:v>1.6000000000000001E-3</c:v>
                </c:pt>
                <c:pt idx="8">
                  <c:v>1.6100000000000001E-3</c:v>
                </c:pt>
                <c:pt idx="9">
                  <c:v>1.6200000000000001E-3</c:v>
                </c:pt>
                <c:pt idx="10">
                  <c:v>1.5499999999999999E-3</c:v>
                </c:pt>
                <c:pt idx="11">
                  <c:v>1.5499999999999999E-3</c:v>
                </c:pt>
                <c:pt idx="12">
                  <c:v>1.49E-3</c:v>
                </c:pt>
                <c:pt idx="13">
                  <c:v>1.4399999999999999E-3</c:v>
                </c:pt>
              </c:numCache>
            </c:numRef>
          </c:val>
        </c:ser>
        <c:ser>
          <c:idx val="4"/>
          <c:order val="4"/>
          <c:tx>
            <c:strRef>
              <c:f>'Skalar - FD'!$N$36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'Skalar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FD'!$O$36:$AB$36</c:f>
              <c:numCache>
                <c:formatCode>General</c:formatCode>
                <c:ptCount val="14"/>
                <c:pt idx="0">
                  <c:v>2.9999999999999997E-4</c:v>
                </c:pt>
                <c:pt idx="1">
                  <c:v>5.9999999999999995E-4</c:v>
                </c:pt>
                <c:pt idx="2">
                  <c:v>8.5000000000000006E-4</c:v>
                </c:pt>
                <c:pt idx="3">
                  <c:v>1.06E-3</c:v>
                </c:pt>
                <c:pt idx="4">
                  <c:v>1.2099999999999999E-3</c:v>
                </c:pt>
                <c:pt idx="5">
                  <c:v>1.2900000000000001E-3</c:v>
                </c:pt>
                <c:pt idx="6">
                  <c:v>1.34E-3</c:v>
                </c:pt>
                <c:pt idx="7">
                  <c:v>1.3600000000000001E-3</c:v>
                </c:pt>
                <c:pt idx="8">
                  <c:v>1.3700000000000001E-3</c:v>
                </c:pt>
                <c:pt idx="9">
                  <c:v>1.24E-3</c:v>
                </c:pt>
                <c:pt idx="10">
                  <c:v>1.2999999999999999E-3</c:v>
                </c:pt>
                <c:pt idx="11">
                  <c:v>1.5100000000000001E-3</c:v>
                </c:pt>
                <c:pt idx="12">
                  <c:v>1.47E-3</c:v>
                </c:pt>
                <c:pt idx="13">
                  <c:v>1.4499999999999999E-3</c:v>
                </c:pt>
              </c:numCache>
            </c:numRef>
          </c:val>
        </c:ser>
        <c:ser>
          <c:idx val="5"/>
          <c:order val="5"/>
          <c:tx>
            <c:strRef>
              <c:f>'Skalar - FD'!$N$37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'Skalar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FD'!$O$37:$AB$37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'Skalar - FD'!$N$38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'Skalar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FD'!$O$38:$AB$38</c:f>
              <c:numCache>
                <c:formatCode>General</c:formatCode>
                <c:ptCount val="14"/>
                <c:pt idx="0">
                  <c:v>2.5000000000000001E-4</c:v>
                </c:pt>
                <c:pt idx="1">
                  <c:v>4.6000000000000001E-4</c:v>
                </c:pt>
                <c:pt idx="2">
                  <c:v>6.0999999999999997E-4</c:v>
                </c:pt>
                <c:pt idx="3">
                  <c:v>7.000000000000001E-4</c:v>
                </c:pt>
                <c:pt idx="4">
                  <c:v>7.5000000000000002E-4</c:v>
                </c:pt>
                <c:pt idx="5">
                  <c:v>7.6999999999999996E-4</c:v>
                </c:pt>
                <c:pt idx="6">
                  <c:v>7.7999999999999999E-4</c:v>
                </c:pt>
                <c:pt idx="7">
                  <c:v>6.6E-4</c:v>
                </c:pt>
                <c:pt idx="8">
                  <c:v>7.000000000000001E-4</c:v>
                </c:pt>
                <c:pt idx="9">
                  <c:v>7.7999999999999999E-4</c:v>
                </c:pt>
                <c:pt idx="10">
                  <c:v>1.08E-3</c:v>
                </c:pt>
                <c:pt idx="11">
                  <c:v>1.16E-3</c:v>
                </c:pt>
                <c:pt idx="12">
                  <c:v>1.1299999999999999E-3</c:v>
                </c:pt>
                <c:pt idx="13">
                  <c:v>1.1100000000000001E-3</c:v>
                </c:pt>
              </c:numCache>
            </c:numRef>
          </c:val>
        </c:ser>
        <c:ser>
          <c:idx val="7"/>
          <c:order val="7"/>
          <c:tx>
            <c:strRef>
              <c:f>'Skalar - FD'!$N$39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'Skalar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FD'!$O$39:$AB$39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'Skalar - FD'!$N$40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'Skalar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FD'!$O$40:$AB$40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'Skalar - FD'!$N$41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'Skalar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FD'!$O$41:$AB$41</c:f>
              <c:numCache>
                <c:formatCode>General</c:formatCode>
                <c:ptCount val="14"/>
                <c:pt idx="0">
                  <c:v>8.9999999999999992E-5</c:v>
                </c:pt>
                <c:pt idx="1">
                  <c:v>1.4000000000000001E-4</c:v>
                </c:pt>
                <c:pt idx="2">
                  <c:v>1.6000000000000001E-4</c:v>
                </c:pt>
                <c:pt idx="3">
                  <c:v>2.1000000000000001E-4</c:v>
                </c:pt>
                <c:pt idx="4">
                  <c:v>2.1000000000000001E-4</c:v>
                </c:pt>
                <c:pt idx="5">
                  <c:v>2.9999999999999997E-4</c:v>
                </c:pt>
                <c:pt idx="6">
                  <c:v>4.0000000000000002E-4</c:v>
                </c:pt>
                <c:pt idx="7">
                  <c:v>5.0000000000000001E-4</c:v>
                </c:pt>
                <c:pt idx="8">
                  <c:v>5.9999999999999995E-4</c:v>
                </c:pt>
                <c:pt idx="9">
                  <c:v>5.8999999999999992E-4</c:v>
                </c:pt>
                <c:pt idx="10">
                  <c:v>8.5999999999999998E-4</c:v>
                </c:pt>
                <c:pt idx="11">
                  <c:v>8.4000000000000003E-4</c:v>
                </c:pt>
                <c:pt idx="12">
                  <c:v>8.3000000000000001E-4</c:v>
                </c:pt>
                <c:pt idx="13">
                  <c:v>7.3999999999999999E-4</c:v>
                </c:pt>
              </c:numCache>
            </c:numRef>
          </c:val>
        </c:ser>
        <c:ser>
          <c:idx val="10"/>
          <c:order val="10"/>
          <c:tx>
            <c:strRef>
              <c:f>'Skalar - FD'!$N$42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'Skalar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FD'!$O$42:$AB$42</c:f>
              <c:numCache>
                <c:formatCode>General</c:formatCode>
                <c:ptCount val="14"/>
                <c:pt idx="0">
                  <c:v>1E-4</c:v>
                </c:pt>
                <c:pt idx="1">
                  <c:v>2.0000000000000001E-4</c:v>
                </c:pt>
                <c:pt idx="2">
                  <c:v>3.1E-4</c:v>
                </c:pt>
                <c:pt idx="3">
                  <c:v>4.0999999999999999E-4</c:v>
                </c:pt>
                <c:pt idx="4">
                  <c:v>4.0000000000000002E-4</c:v>
                </c:pt>
                <c:pt idx="5">
                  <c:v>4.8999999999999998E-4</c:v>
                </c:pt>
                <c:pt idx="6">
                  <c:v>5.8E-4</c:v>
                </c:pt>
                <c:pt idx="7">
                  <c:v>6.6E-4</c:v>
                </c:pt>
                <c:pt idx="8">
                  <c:v>7.0999999999999991E-4</c:v>
                </c:pt>
                <c:pt idx="9">
                  <c:v>6.8000000000000005E-4</c:v>
                </c:pt>
                <c:pt idx="10">
                  <c:v>6.4999999999999997E-4</c:v>
                </c:pt>
                <c:pt idx="11">
                  <c:v>6.4000000000000005E-4</c:v>
                </c:pt>
                <c:pt idx="12">
                  <c:v>5.5000000000000003E-4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'Skalar - FD'!$N$43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'Skalar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FD'!$O$43:$AB$43</c:f>
              <c:numCache>
                <c:formatCode>General</c:formatCode>
                <c:ptCount val="14"/>
                <c:pt idx="0">
                  <c:v>8.0000000000000007E-5</c:v>
                </c:pt>
                <c:pt idx="1">
                  <c:v>1.7999999999999998E-4</c:v>
                </c:pt>
                <c:pt idx="2">
                  <c:v>2.5999999999999998E-4</c:v>
                </c:pt>
                <c:pt idx="3">
                  <c:v>3.1E-4</c:v>
                </c:pt>
                <c:pt idx="4">
                  <c:v>2.8000000000000003E-4</c:v>
                </c:pt>
                <c:pt idx="5">
                  <c:v>2.8000000000000003E-4</c:v>
                </c:pt>
                <c:pt idx="6">
                  <c:v>2.8000000000000003E-4</c:v>
                </c:pt>
                <c:pt idx="7">
                  <c:v>2.8000000000000003E-4</c:v>
                </c:pt>
                <c:pt idx="8">
                  <c:v>2.8000000000000003E-4</c:v>
                </c:pt>
                <c:pt idx="9">
                  <c:v>2.5000000000000001E-4</c:v>
                </c:pt>
                <c:pt idx="10">
                  <c:v>2.3000000000000001E-4</c:v>
                </c:pt>
                <c:pt idx="11">
                  <c:v>1.6000000000000001E-4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'Skalar - FD'!$N$44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'Skalar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FD'!$O$44:$AB$44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1.0000000000000001E-5</c:v>
                </c:pt>
                <c:pt idx="3">
                  <c:v>1.0000000000000001E-5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'Skalar - FD'!$N$45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'Skalar - FD'!$O$31:$AB$31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FD'!$O$45:$AB$45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1.0000000000000001E-5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330813424"/>
        <c:axId val="1330838448"/>
        <c:axId val="1338246208"/>
      </c:surface3DChart>
      <c:catAx>
        <c:axId val="133081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0838448"/>
        <c:crosses val="autoZero"/>
        <c:auto val="1"/>
        <c:lblAlgn val="ctr"/>
        <c:lblOffset val="100"/>
        <c:noMultiLvlLbl val="0"/>
      </c:catAx>
      <c:valAx>
        <c:axId val="133083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>
            <a:glow rad="12700">
              <a:schemeClr val="accent1">
                <a:alpha val="98000"/>
              </a:schemeClr>
            </a:glo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0813424"/>
        <c:crosses val="autoZero"/>
        <c:crossBetween val="midCat"/>
      </c:valAx>
      <c:serAx>
        <c:axId val="133824620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0838448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Target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'Vector - AAD'!$N$14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AAD'!$O$14:$AB$14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2.0000000000000001E-4</c:v>
                </c:pt>
                <c:pt idx="11">
                  <c:v>2.9999999999999997E-4</c:v>
                </c:pt>
                <c:pt idx="12">
                  <c:v>4.0000000000000002E-4</c:v>
                </c:pt>
                <c:pt idx="13">
                  <c:v>5.0000000000000001E-4</c:v>
                </c:pt>
              </c:numCache>
            </c:numRef>
          </c:val>
        </c:ser>
        <c:ser>
          <c:idx val="1"/>
          <c:order val="1"/>
          <c:tx>
            <c:strRef>
              <c:f>'Vector - AAD'!$N$15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AAD'!$O$15:$AB$15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1E-4</c:v>
                </c:pt>
                <c:pt idx="8">
                  <c:v>1E-4</c:v>
                </c:pt>
                <c:pt idx="9">
                  <c:v>1E-4</c:v>
                </c:pt>
                <c:pt idx="10">
                  <c:v>2.9999999999999997E-4</c:v>
                </c:pt>
                <c:pt idx="11">
                  <c:v>5.0000000000000001E-4</c:v>
                </c:pt>
                <c:pt idx="12">
                  <c:v>7.000000000000001E-4</c:v>
                </c:pt>
                <c:pt idx="13">
                  <c:v>8.0000000000000004E-4</c:v>
                </c:pt>
              </c:numCache>
            </c:numRef>
          </c:val>
        </c:ser>
        <c:ser>
          <c:idx val="2"/>
          <c:order val="2"/>
          <c:tx>
            <c:strRef>
              <c:f>'Vector - AAD'!$N$16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AAD'!$O$16:$AB$16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1E-4</c:v>
                </c:pt>
                <c:pt idx="7">
                  <c:v>1E-4</c:v>
                </c:pt>
                <c:pt idx="8">
                  <c:v>2.0000000000000001E-4</c:v>
                </c:pt>
                <c:pt idx="9">
                  <c:v>2.9999999999999997E-4</c:v>
                </c:pt>
                <c:pt idx="10">
                  <c:v>5.0000000000000001E-4</c:v>
                </c:pt>
                <c:pt idx="11">
                  <c:v>7.000000000000001E-4</c:v>
                </c:pt>
                <c:pt idx="12">
                  <c:v>8.0000000000000004E-4</c:v>
                </c:pt>
                <c:pt idx="13">
                  <c:v>1E-3</c:v>
                </c:pt>
              </c:numCache>
            </c:numRef>
          </c:val>
        </c:ser>
        <c:ser>
          <c:idx val="3"/>
          <c:order val="3"/>
          <c:tx>
            <c:strRef>
              <c:f>'Vector - AAD'!$N$17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AAD'!$O$17:$AB$17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1E-4</c:v>
                </c:pt>
                <c:pt idx="5">
                  <c:v>1E-4</c:v>
                </c:pt>
                <c:pt idx="6">
                  <c:v>2.0000000000000001E-4</c:v>
                </c:pt>
                <c:pt idx="7">
                  <c:v>2.0000000000000001E-4</c:v>
                </c:pt>
                <c:pt idx="8">
                  <c:v>2.9999999999999997E-4</c:v>
                </c:pt>
                <c:pt idx="9">
                  <c:v>4.0000000000000002E-4</c:v>
                </c:pt>
                <c:pt idx="10">
                  <c:v>5.9999999999999995E-4</c:v>
                </c:pt>
                <c:pt idx="11">
                  <c:v>8.9999999999999998E-4</c:v>
                </c:pt>
                <c:pt idx="12">
                  <c:v>1E-3</c:v>
                </c:pt>
                <c:pt idx="13">
                  <c:v>1.1999999999999999E-3</c:v>
                </c:pt>
              </c:numCache>
            </c:numRef>
          </c:val>
        </c:ser>
        <c:ser>
          <c:idx val="4"/>
          <c:order val="4"/>
          <c:tx>
            <c:strRef>
              <c:f>'Vector - AAD'!$N$18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AAD'!$O$18:$AB$18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1E-4</c:v>
                </c:pt>
                <c:pt idx="4">
                  <c:v>1E-4</c:v>
                </c:pt>
                <c:pt idx="5">
                  <c:v>2.0000000000000001E-4</c:v>
                </c:pt>
                <c:pt idx="6">
                  <c:v>2.9999999999999997E-4</c:v>
                </c:pt>
                <c:pt idx="7">
                  <c:v>4.0000000000000002E-4</c:v>
                </c:pt>
                <c:pt idx="8">
                  <c:v>4.0000000000000002E-4</c:v>
                </c:pt>
                <c:pt idx="9">
                  <c:v>5.0000000000000001E-4</c:v>
                </c:pt>
                <c:pt idx="10">
                  <c:v>8.0000000000000004E-4</c:v>
                </c:pt>
                <c:pt idx="11">
                  <c:v>1E-3</c:v>
                </c:pt>
                <c:pt idx="12">
                  <c:v>1.1999999999999999E-3</c:v>
                </c:pt>
                <c:pt idx="13">
                  <c:v>1.2999999999999999E-3</c:v>
                </c:pt>
              </c:numCache>
            </c:numRef>
          </c:val>
        </c:ser>
        <c:ser>
          <c:idx val="5"/>
          <c:order val="5"/>
          <c:tx>
            <c:strRef>
              <c:f>'Vector - AAD'!$N$19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AAD'!$O$19:$AB$19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AAD'!$N$20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AAD'!$O$20:$AB$20</c:f>
              <c:numCache>
                <c:formatCode>General</c:formatCode>
                <c:ptCount val="14"/>
                <c:pt idx="0">
                  <c:v>0</c:v>
                </c:pt>
                <c:pt idx="1">
                  <c:v>1E-4</c:v>
                </c:pt>
                <c:pt idx="2">
                  <c:v>1E-4</c:v>
                </c:pt>
                <c:pt idx="3">
                  <c:v>2.0000000000000001E-4</c:v>
                </c:pt>
                <c:pt idx="4">
                  <c:v>2.9999999999999997E-4</c:v>
                </c:pt>
                <c:pt idx="5">
                  <c:v>4.0000000000000002E-4</c:v>
                </c:pt>
                <c:pt idx="6">
                  <c:v>5.0000000000000001E-4</c:v>
                </c:pt>
                <c:pt idx="7">
                  <c:v>5.9999999999999995E-4</c:v>
                </c:pt>
                <c:pt idx="8">
                  <c:v>5.9999999999999995E-4</c:v>
                </c:pt>
                <c:pt idx="9">
                  <c:v>7.000000000000001E-4</c:v>
                </c:pt>
                <c:pt idx="10">
                  <c:v>1E-3</c:v>
                </c:pt>
                <c:pt idx="11">
                  <c:v>1.1999999999999999E-3</c:v>
                </c:pt>
                <c:pt idx="12">
                  <c:v>1.2999999999999999E-3</c:v>
                </c:pt>
                <c:pt idx="13">
                  <c:v>1.5E-3</c:v>
                </c:pt>
              </c:numCache>
            </c:numRef>
          </c:val>
        </c:ser>
        <c:ser>
          <c:idx val="7"/>
          <c:order val="7"/>
          <c:tx>
            <c:strRef>
              <c:f>'Vector - AAD'!$N$21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AAD'!$O$21:$AB$21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AAD'!$N$22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AAD'!$O$22:$AB$22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AAD'!$N$23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AAD'!$O$23:$AB$23</c:f>
              <c:numCache>
                <c:formatCode>General</c:formatCode>
                <c:ptCount val="14"/>
                <c:pt idx="0">
                  <c:v>1E-4</c:v>
                </c:pt>
                <c:pt idx="1">
                  <c:v>2.0000000000000001E-4</c:v>
                </c:pt>
                <c:pt idx="2">
                  <c:v>2.9999999999999997E-4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7.000000000000001E-4</c:v>
                </c:pt>
                <c:pt idx="8">
                  <c:v>8.0000000000000004E-4</c:v>
                </c:pt>
                <c:pt idx="9">
                  <c:v>8.9999999999999998E-4</c:v>
                </c:pt>
                <c:pt idx="10">
                  <c:v>1.1000000000000001E-3</c:v>
                </c:pt>
                <c:pt idx="11">
                  <c:v>1.2999999999999999E-3</c:v>
                </c:pt>
                <c:pt idx="12">
                  <c:v>1.4000000000000002E-3</c:v>
                </c:pt>
                <c:pt idx="13">
                  <c:v>1.6000000000000001E-3</c:v>
                </c:pt>
              </c:numCache>
            </c:numRef>
          </c:val>
        </c:ser>
        <c:ser>
          <c:idx val="10"/>
          <c:order val="10"/>
          <c:tx>
            <c:strRef>
              <c:f>'Vector - AAD'!$N$24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AAD'!$O$24:$AB$24</c:f>
              <c:numCache>
                <c:formatCode>General</c:formatCode>
                <c:ptCount val="14"/>
                <c:pt idx="0">
                  <c:v>1E-4</c:v>
                </c:pt>
                <c:pt idx="1">
                  <c:v>2.0000000000000001E-4</c:v>
                </c:pt>
                <c:pt idx="2">
                  <c:v>2.9999999999999997E-4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7.000000000000001E-4</c:v>
                </c:pt>
                <c:pt idx="8">
                  <c:v>8.0000000000000004E-4</c:v>
                </c:pt>
                <c:pt idx="9">
                  <c:v>8.0000000000000004E-4</c:v>
                </c:pt>
                <c:pt idx="10">
                  <c:v>1E-3</c:v>
                </c:pt>
                <c:pt idx="11">
                  <c:v>1.1999999999999999E-3</c:v>
                </c:pt>
                <c:pt idx="12">
                  <c:v>1.2999999999999999E-3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AAD'!$N$25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AAD'!$O$25:$AB$25</c:f>
              <c:numCache>
                <c:formatCode>General</c:formatCode>
                <c:ptCount val="14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2.9999999999999997E-4</c:v>
                </c:pt>
                <c:pt idx="4">
                  <c:v>4.0000000000000002E-4</c:v>
                </c:pt>
                <c:pt idx="5">
                  <c:v>4.0000000000000002E-4</c:v>
                </c:pt>
                <c:pt idx="6">
                  <c:v>5.0000000000000001E-4</c:v>
                </c:pt>
                <c:pt idx="7">
                  <c:v>5.9999999999999995E-4</c:v>
                </c:pt>
                <c:pt idx="8">
                  <c:v>5.9999999999999995E-4</c:v>
                </c:pt>
                <c:pt idx="9">
                  <c:v>7.000000000000001E-4</c:v>
                </c:pt>
                <c:pt idx="10">
                  <c:v>8.9999999999999998E-4</c:v>
                </c:pt>
                <c:pt idx="11">
                  <c:v>1E-3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AAD'!$N$26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AAD'!$O$26:$AB$26</c:f>
              <c:numCache>
                <c:formatCode>General</c:formatCode>
                <c:ptCount val="14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2.0000000000000001E-4</c:v>
                </c:pt>
                <c:pt idx="4">
                  <c:v>2.9999999999999997E-4</c:v>
                </c:pt>
                <c:pt idx="5">
                  <c:v>4.0000000000000002E-4</c:v>
                </c:pt>
                <c:pt idx="6">
                  <c:v>4.0000000000000002E-4</c:v>
                </c:pt>
                <c:pt idx="7">
                  <c:v>5.0000000000000001E-4</c:v>
                </c:pt>
                <c:pt idx="8">
                  <c:v>5.0000000000000001E-4</c:v>
                </c:pt>
                <c:pt idx="9">
                  <c:v>5.9999999999999995E-4</c:v>
                </c:pt>
                <c:pt idx="10">
                  <c:v>8.0000000000000004E-4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AAD'!$N$27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AAD'!$O$27:$AB$27</c:f>
              <c:numCache>
                <c:formatCode>General</c:formatCode>
                <c:ptCount val="14"/>
                <c:pt idx="0">
                  <c:v>0</c:v>
                </c:pt>
                <c:pt idx="1">
                  <c:v>1E-4</c:v>
                </c:pt>
                <c:pt idx="2">
                  <c:v>1E-4</c:v>
                </c:pt>
                <c:pt idx="3">
                  <c:v>2.0000000000000001E-4</c:v>
                </c:pt>
                <c:pt idx="4">
                  <c:v>2.9999999999999997E-4</c:v>
                </c:pt>
                <c:pt idx="5">
                  <c:v>2.9999999999999997E-4</c:v>
                </c:pt>
                <c:pt idx="6">
                  <c:v>4.0000000000000002E-4</c:v>
                </c:pt>
                <c:pt idx="7">
                  <c:v>4.0000000000000002E-4</c:v>
                </c:pt>
                <c:pt idx="8">
                  <c:v>5.0000000000000001E-4</c:v>
                </c:pt>
                <c:pt idx="9">
                  <c:v>5.0000000000000001E-4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330815056"/>
        <c:axId val="1330817232"/>
        <c:axId val="1338253696"/>
      </c:surface3DChart>
      <c:catAx>
        <c:axId val="1330815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0817232"/>
        <c:crosses val="autoZero"/>
        <c:auto val="1"/>
        <c:lblAlgn val="ctr"/>
        <c:lblOffset val="100"/>
        <c:noMultiLvlLbl val="0"/>
      </c:catAx>
      <c:valAx>
        <c:axId val="133081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0815056"/>
        <c:crosses val="autoZero"/>
        <c:crossBetween val="midCat"/>
      </c:valAx>
      <c:serAx>
        <c:axId val="13382536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0817232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</a:t>
            </a:r>
            <a:r>
              <a:rPr lang="de-DE" baseline="0"/>
              <a:t> - Model</a:t>
            </a:r>
          </a:p>
        </c:rich>
      </c:tx>
      <c:layout>
        <c:manualLayout>
          <c:xMode val="edge"/>
          <c:yMode val="edge"/>
          <c:x val="0.40949300087489071"/>
          <c:y val="2.7777777777777776E-2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'Vector - AAD'!$N$32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AAD'!$O$32:$AB$32</c:f>
              <c:numCache>
                <c:formatCode>General</c:formatCode>
                <c:ptCount val="14"/>
                <c:pt idx="0">
                  <c:v>4.0000000000000003E-5</c:v>
                </c:pt>
                <c:pt idx="1">
                  <c:v>1.814E-2</c:v>
                </c:pt>
                <c:pt idx="2">
                  <c:v>4.317E-2</c:v>
                </c:pt>
                <c:pt idx="3">
                  <c:v>6.8809999999999996E-2</c:v>
                </c:pt>
                <c:pt idx="4">
                  <c:v>7.7850000000000003E-2</c:v>
                </c:pt>
                <c:pt idx="5">
                  <c:v>7.7789999999999998E-2</c:v>
                </c:pt>
                <c:pt idx="6">
                  <c:v>7.7699999999999991E-2</c:v>
                </c:pt>
                <c:pt idx="7">
                  <c:v>7.7590000000000006E-2</c:v>
                </c:pt>
                <c:pt idx="8">
                  <c:v>7.7469999999999997E-2</c:v>
                </c:pt>
                <c:pt idx="9">
                  <c:v>7.7340000000000006E-2</c:v>
                </c:pt>
                <c:pt idx="10">
                  <c:v>7.6769999999999991E-2</c:v>
                </c:pt>
                <c:pt idx="11">
                  <c:v>7.6479999999999992E-2</c:v>
                </c:pt>
                <c:pt idx="12">
                  <c:v>7.6410000000000006E-2</c:v>
                </c:pt>
                <c:pt idx="13">
                  <c:v>8.2830000000000001E-2</c:v>
                </c:pt>
              </c:numCache>
            </c:numRef>
          </c:val>
        </c:ser>
        <c:ser>
          <c:idx val="1"/>
          <c:order val="1"/>
          <c:tx>
            <c:strRef>
              <c:f>'Vector - AAD'!$N$33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AAD'!$O$33:$AB$33</c:f>
              <c:numCache>
                <c:formatCode>General</c:formatCode>
                <c:ptCount val="14"/>
                <c:pt idx="0">
                  <c:v>1.813E-2</c:v>
                </c:pt>
                <c:pt idx="1">
                  <c:v>4.4119999999999999E-2</c:v>
                </c:pt>
                <c:pt idx="2">
                  <c:v>7.1289999999999992E-2</c:v>
                </c:pt>
                <c:pt idx="3">
                  <c:v>8.252000000000001E-2</c:v>
                </c:pt>
                <c:pt idx="4">
                  <c:v>8.3350000000000007E-2</c:v>
                </c:pt>
                <c:pt idx="5">
                  <c:v>8.3309999999999995E-2</c:v>
                </c:pt>
                <c:pt idx="6">
                  <c:v>8.3260000000000001E-2</c:v>
                </c:pt>
                <c:pt idx="7">
                  <c:v>8.3190000000000014E-2</c:v>
                </c:pt>
                <c:pt idx="8">
                  <c:v>8.3110000000000003E-2</c:v>
                </c:pt>
                <c:pt idx="9">
                  <c:v>8.3019999999999997E-2</c:v>
                </c:pt>
                <c:pt idx="10">
                  <c:v>8.2680000000000003E-2</c:v>
                </c:pt>
                <c:pt idx="11">
                  <c:v>8.2490000000000008E-2</c:v>
                </c:pt>
                <c:pt idx="12">
                  <c:v>8.2449999999999996E-2</c:v>
                </c:pt>
                <c:pt idx="13">
                  <c:v>9.8519999999999996E-2</c:v>
                </c:pt>
              </c:numCache>
            </c:numRef>
          </c:val>
        </c:ser>
        <c:ser>
          <c:idx val="2"/>
          <c:order val="2"/>
          <c:tx>
            <c:strRef>
              <c:f>'Vector - AAD'!$N$34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AAD'!$O$34:$AB$34</c:f>
              <c:numCache>
                <c:formatCode>General</c:formatCode>
                <c:ptCount val="14"/>
                <c:pt idx="0">
                  <c:v>2.724E-2</c:v>
                </c:pt>
                <c:pt idx="1">
                  <c:v>5.4919999999999997E-2</c:v>
                </c:pt>
                <c:pt idx="2">
                  <c:v>6.7560000000000009E-2</c:v>
                </c:pt>
                <c:pt idx="3">
                  <c:v>6.8739999999999996E-2</c:v>
                </c:pt>
                <c:pt idx="4">
                  <c:v>6.8780000000000008E-2</c:v>
                </c:pt>
                <c:pt idx="5">
                  <c:v>6.878999999999999E-2</c:v>
                </c:pt>
                <c:pt idx="6">
                  <c:v>6.878999999999999E-2</c:v>
                </c:pt>
                <c:pt idx="7">
                  <c:v>6.8769999999999998E-2</c:v>
                </c:pt>
                <c:pt idx="8">
                  <c:v>6.8739999999999996E-2</c:v>
                </c:pt>
                <c:pt idx="9">
                  <c:v>6.8699999999999997E-2</c:v>
                </c:pt>
                <c:pt idx="10">
                  <c:v>6.855E-2</c:v>
                </c:pt>
                <c:pt idx="11">
                  <c:v>6.8430000000000005E-2</c:v>
                </c:pt>
                <c:pt idx="12">
                  <c:v>6.8400000000000002E-2</c:v>
                </c:pt>
                <c:pt idx="13">
                  <c:v>9.3320000000000014E-2</c:v>
                </c:pt>
              </c:numCache>
            </c:numRef>
          </c:val>
        </c:ser>
        <c:ser>
          <c:idx val="3"/>
          <c:order val="3"/>
          <c:tx>
            <c:strRef>
              <c:f>'Vector - AAD'!$N$35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AAD'!$O$35:$AB$35</c:f>
              <c:numCache>
                <c:formatCode>General</c:formatCode>
                <c:ptCount val="14"/>
                <c:pt idx="0">
                  <c:v>2.7890000000000002E-2</c:v>
                </c:pt>
                <c:pt idx="1">
                  <c:v>4.1349999999999998E-2</c:v>
                </c:pt>
                <c:pt idx="2">
                  <c:v>4.292E-2</c:v>
                </c:pt>
                <c:pt idx="3">
                  <c:v>4.301E-2</c:v>
                </c:pt>
                <c:pt idx="4">
                  <c:v>4.308E-2</c:v>
                </c:pt>
                <c:pt idx="5">
                  <c:v>4.3129999999999995E-2</c:v>
                </c:pt>
                <c:pt idx="6">
                  <c:v>4.3150000000000001E-2</c:v>
                </c:pt>
                <c:pt idx="7">
                  <c:v>4.3150000000000001E-2</c:v>
                </c:pt>
                <c:pt idx="8">
                  <c:v>4.3150000000000001E-2</c:v>
                </c:pt>
                <c:pt idx="9">
                  <c:v>4.3139999999999998E-2</c:v>
                </c:pt>
                <c:pt idx="10">
                  <c:v>4.3070000000000004E-2</c:v>
                </c:pt>
                <c:pt idx="11">
                  <c:v>4.2969999999999994E-2</c:v>
                </c:pt>
                <c:pt idx="12">
                  <c:v>4.2939999999999999E-2</c:v>
                </c:pt>
                <c:pt idx="13">
                  <c:v>7.6660000000000006E-2</c:v>
                </c:pt>
              </c:numCache>
            </c:numRef>
          </c:val>
        </c:ser>
        <c:ser>
          <c:idx val="4"/>
          <c:order val="4"/>
          <c:tx>
            <c:strRef>
              <c:f>'Vector - AAD'!$N$36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AAD'!$O$36:$AB$36</c:f>
              <c:numCache>
                <c:formatCode>General</c:formatCode>
                <c:ptCount val="14"/>
                <c:pt idx="0">
                  <c:v>1.5609999999999999E-2</c:v>
                </c:pt>
                <c:pt idx="1">
                  <c:v>1.7829999999999999E-2</c:v>
                </c:pt>
                <c:pt idx="2">
                  <c:v>1.7950000000000001E-2</c:v>
                </c:pt>
                <c:pt idx="3">
                  <c:v>1.804E-2</c:v>
                </c:pt>
                <c:pt idx="4">
                  <c:v>1.8110000000000001E-2</c:v>
                </c:pt>
                <c:pt idx="5">
                  <c:v>1.8149999999999999E-2</c:v>
                </c:pt>
                <c:pt idx="6">
                  <c:v>1.8180000000000002E-2</c:v>
                </c:pt>
                <c:pt idx="7">
                  <c:v>1.8180000000000002E-2</c:v>
                </c:pt>
                <c:pt idx="8">
                  <c:v>1.8189999999999998E-2</c:v>
                </c:pt>
                <c:pt idx="9">
                  <c:v>1.8120000000000001E-2</c:v>
                </c:pt>
                <c:pt idx="10">
                  <c:v>1.8030000000000001E-2</c:v>
                </c:pt>
                <c:pt idx="11">
                  <c:v>1.7989999999999999E-2</c:v>
                </c:pt>
                <c:pt idx="12">
                  <c:v>1.796E-2</c:v>
                </c:pt>
                <c:pt idx="13">
                  <c:v>5.8840000000000003E-2</c:v>
                </c:pt>
              </c:numCache>
            </c:numRef>
          </c:val>
        </c:ser>
        <c:ser>
          <c:idx val="5"/>
          <c:order val="5"/>
          <c:tx>
            <c:strRef>
              <c:f>'Vector - AAD'!$N$37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AAD'!$O$37:$AB$37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AAD'!$N$38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AAD'!$O$38:$AB$38</c:f>
              <c:numCache>
                <c:formatCode>General</c:formatCode>
                <c:ptCount val="14"/>
                <c:pt idx="0">
                  <c:v>2.265E-2</c:v>
                </c:pt>
                <c:pt idx="1">
                  <c:v>2.2749999999999999E-2</c:v>
                </c:pt>
                <c:pt idx="2">
                  <c:v>2.283E-2</c:v>
                </c:pt>
                <c:pt idx="3">
                  <c:v>2.2869999999999998E-2</c:v>
                </c:pt>
                <c:pt idx="4">
                  <c:v>2.2890000000000001E-2</c:v>
                </c:pt>
                <c:pt idx="5">
                  <c:v>2.29E-2</c:v>
                </c:pt>
                <c:pt idx="6">
                  <c:v>2.291E-2</c:v>
                </c:pt>
                <c:pt idx="7">
                  <c:v>2.2850000000000002E-2</c:v>
                </c:pt>
                <c:pt idx="8">
                  <c:v>2.2850000000000002E-2</c:v>
                </c:pt>
                <c:pt idx="9">
                  <c:v>2.2850000000000002E-2</c:v>
                </c:pt>
                <c:pt idx="10">
                  <c:v>2.2759999999999999E-2</c:v>
                </c:pt>
                <c:pt idx="11">
                  <c:v>2.2719999999999997E-2</c:v>
                </c:pt>
                <c:pt idx="12">
                  <c:v>2.7459999999999998E-2</c:v>
                </c:pt>
                <c:pt idx="13">
                  <c:v>6.9139999999999993E-2</c:v>
                </c:pt>
              </c:numCache>
            </c:numRef>
          </c:val>
        </c:ser>
        <c:ser>
          <c:idx val="7"/>
          <c:order val="7"/>
          <c:tx>
            <c:strRef>
              <c:f>'Vector - AAD'!$N$39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AAD'!$O$39:$AB$39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AAD'!$N$40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AAD'!$O$40:$AB$40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AAD'!$N$41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AAD'!$O$41:$AB$41</c:f>
              <c:numCache>
                <c:formatCode>General</c:formatCode>
                <c:ptCount val="14"/>
                <c:pt idx="0">
                  <c:v>2.2509999999999999E-2</c:v>
                </c:pt>
                <c:pt idx="1">
                  <c:v>2.2530000000000001E-2</c:v>
                </c:pt>
                <c:pt idx="2">
                  <c:v>2.2540000000000001E-2</c:v>
                </c:pt>
                <c:pt idx="3">
                  <c:v>2.2550000000000001E-2</c:v>
                </c:pt>
                <c:pt idx="4">
                  <c:v>2.2480000000000003E-2</c:v>
                </c:pt>
                <c:pt idx="5">
                  <c:v>2.2480000000000003E-2</c:v>
                </c:pt>
                <c:pt idx="6">
                  <c:v>2.249E-2</c:v>
                </c:pt>
                <c:pt idx="7">
                  <c:v>2.2499999999999999E-2</c:v>
                </c:pt>
                <c:pt idx="8">
                  <c:v>2.2509999999999999E-2</c:v>
                </c:pt>
                <c:pt idx="9">
                  <c:v>2.2400000000000003E-2</c:v>
                </c:pt>
                <c:pt idx="10">
                  <c:v>2.2349999999999998E-2</c:v>
                </c:pt>
                <c:pt idx="11">
                  <c:v>2.2320000000000003E-2</c:v>
                </c:pt>
                <c:pt idx="12">
                  <c:v>5.3089999999999998E-2</c:v>
                </c:pt>
                <c:pt idx="13">
                  <c:v>0.1008</c:v>
                </c:pt>
              </c:numCache>
            </c:numRef>
          </c:val>
        </c:ser>
        <c:ser>
          <c:idx val="10"/>
          <c:order val="10"/>
          <c:tx>
            <c:strRef>
              <c:f>'Vector - AAD'!$N$42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AAD'!$O$42:$AB$42</c:f>
              <c:numCache>
                <c:formatCode>General</c:formatCode>
                <c:ptCount val="14"/>
                <c:pt idx="0">
                  <c:v>0.315</c:v>
                </c:pt>
                <c:pt idx="1">
                  <c:v>0.315</c:v>
                </c:pt>
                <c:pt idx="2">
                  <c:v>0.315</c:v>
                </c:pt>
                <c:pt idx="3">
                  <c:v>0.315</c:v>
                </c:pt>
                <c:pt idx="4">
                  <c:v>0.315</c:v>
                </c:pt>
                <c:pt idx="5">
                  <c:v>0.315</c:v>
                </c:pt>
                <c:pt idx="6">
                  <c:v>0.315</c:v>
                </c:pt>
                <c:pt idx="7">
                  <c:v>0.315</c:v>
                </c:pt>
                <c:pt idx="8">
                  <c:v>0.315</c:v>
                </c:pt>
                <c:pt idx="9">
                  <c:v>0.315</c:v>
                </c:pt>
                <c:pt idx="10">
                  <c:v>0.31489999999999996</c:v>
                </c:pt>
                <c:pt idx="11">
                  <c:v>0.30499999999999999</c:v>
                </c:pt>
                <c:pt idx="12">
                  <c:v>0.30599999999999999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AAD'!$N$43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AAD'!$O$43:$AB$43</c:f>
              <c:numCache>
                <c:formatCode>General</c:formatCode>
                <c:ptCount val="14"/>
                <c:pt idx="0">
                  <c:v>0.31209999999999999</c:v>
                </c:pt>
                <c:pt idx="1">
                  <c:v>0.31209999999999999</c:v>
                </c:pt>
                <c:pt idx="2">
                  <c:v>0.31209999999999999</c:v>
                </c:pt>
                <c:pt idx="3">
                  <c:v>0.31209999999999999</c:v>
                </c:pt>
                <c:pt idx="4">
                  <c:v>0.31209999999999999</c:v>
                </c:pt>
                <c:pt idx="5">
                  <c:v>0.31209999999999999</c:v>
                </c:pt>
                <c:pt idx="6">
                  <c:v>0.31209999999999999</c:v>
                </c:pt>
                <c:pt idx="7">
                  <c:v>0.31209999999999999</c:v>
                </c:pt>
                <c:pt idx="8">
                  <c:v>0.31209999999999999</c:v>
                </c:pt>
                <c:pt idx="9">
                  <c:v>0.31209999999999999</c:v>
                </c:pt>
                <c:pt idx="10">
                  <c:v>0.307</c:v>
                </c:pt>
                <c:pt idx="11">
                  <c:v>0.31519999999999998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AAD'!$N$44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AAD'!$O$44:$AB$44</c:f>
              <c:numCache>
                <c:formatCode>General</c:formatCode>
                <c:ptCount val="14"/>
                <c:pt idx="0">
                  <c:v>7.2800000000000004E-2</c:v>
                </c:pt>
                <c:pt idx="1">
                  <c:v>7.281E-2</c:v>
                </c:pt>
                <c:pt idx="2">
                  <c:v>7.281E-2</c:v>
                </c:pt>
                <c:pt idx="3">
                  <c:v>7.2819999999999996E-2</c:v>
                </c:pt>
                <c:pt idx="4">
                  <c:v>7.2759999999999991E-2</c:v>
                </c:pt>
                <c:pt idx="5">
                  <c:v>6.5540000000000001E-2</c:v>
                </c:pt>
                <c:pt idx="6">
                  <c:v>6.8849999999999995E-2</c:v>
                </c:pt>
                <c:pt idx="7">
                  <c:v>7.2999999999999995E-2</c:v>
                </c:pt>
                <c:pt idx="8">
                  <c:v>7.7719999999999997E-2</c:v>
                </c:pt>
                <c:pt idx="9">
                  <c:v>8.3350000000000007E-2</c:v>
                </c:pt>
                <c:pt idx="10">
                  <c:v>0.12369999999999999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AAD'!$N$45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AAD'!$O$45:$AB$45</c:f>
              <c:numCache>
                <c:formatCode>General</c:formatCode>
                <c:ptCount val="14"/>
                <c:pt idx="0">
                  <c:v>4.1820000000000003E-2</c:v>
                </c:pt>
                <c:pt idx="1">
                  <c:v>4.147E-2</c:v>
                </c:pt>
                <c:pt idx="2">
                  <c:v>4.3720000000000002E-2</c:v>
                </c:pt>
                <c:pt idx="3">
                  <c:v>4.7160000000000001E-2</c:v>
                </c:pt>
                <c:pt idx="4">
                  <c:v>5.1330000000000001E-2</c:v>
                </c:pt>
                <c:pt idx="5">
                  <c:v>5.5910000000000001E-2</c:v>
                </c:pt>
                <c:pt idx="6">
                  <c:v>6.1079999999999995E-2</c:v>
                </c:pt>
                <c:pt idx="7">
                  <c:v>6.6729999999999998E-2</c:v>
                </c:pt>
                <c:pt idx="8">
                  <c:v>7.2730000000000003E-2</c:v>
                </c:pt>
                <c:pt idx="9">
                  <c:v>7.9000000000000001E-2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330825936"/>
        <c:axId val="1330868368"/>
        <c:axId val="1338246832"/>
      </c:surface3DChart>
      <c:catAx>
        <c:axId val="1330825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0868368"/>
        <c:crosses val="autoZero"/>
        <c:auto val="1"/>
        <c:lblAlgn val="ctr"/>
        <c:lblOffset val="100"/>
        <c:noMultiLvlLbl val="0"/>
      </c:catAx>
      <c:valAx>
        <c:axId val="133086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>
            <a:glow rad="12700">
              <a:schemeClr val="accent1">
                <a:alpha val="98000"/>
              </a:schemeClr>
            </a:glo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0825936"/>
        <c:crosses val="autoZero"/>
        <c:crossBetween val="midCat"/>
      </c:valAx>
      <c:serAx>
        <c:axId val="133824683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0868368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Target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'Skalar - AAD'!$N$14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'Skalar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AAD'!$O$14:$AB$14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2.0000000000000001E-4</c:v>
                </c:pt>
                <c:pt idx="11">
                  <c:v>2.9999999999999997E-4</c:v>
                </c:pt>
                <c:pt idx="12">
                  <c:v>4.0000000000000002E-4</c:v>
                </c:pt>
                <c:pt idx="13">
                  <c:v>5.0000000000000001E-4</c:v>
                </c:pt>
              </c:numCache>
            </c:numRef>
          </c:val>
        </c:ser>
        <c:ser>
          <c:idx val="1"/>
          <c:order val="1"/>
          <c:tx>
            <c:strRef>
              <c:f>'Skalar - AAD'!$N$15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'Skalar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AAD'!$O$15:$AB$15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1E-4</c:v>
                </c:pt>
                <c:pt idx="8">
                  <c:v>1E-4</c:v>
                </c:pt>
                <c:pt idx="9">
                  <c:v>1E-4</c:v>
                </c:pt>
                <c:pt idx="10">
                  <c:v>2.9999999999999997E-4</c:v>
                </c:pt>
                <c:pt idx="11">
                  <c:v>5.0000000000000001E-4</c:v>
                </c:pt>
                <c:pt idx="12">
                  <c:v>7.000000000000001E-4</c:v>
                </c:pt>
                <c:pt idx="13">
                  <c:v>8.0000000000000004E-4</c:v>
                </c:pt>
              </c:numCache>
            </c:numRef>
          </c:val>
        </c:ser>
        <c:ser>
          <c:idx val="2"/>
          <c:order val="2"/>
          <c:tx>
            <c:strRef>
              <c:f>'Skalar - AAD'!$N$16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'Skalar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AAD'!$O$16:$AB$16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1E-4</c:v>
                </c:pt>
                <c:pt idx="7">
                  <c:v>1E-4</c:v>
                </c:pt>
                <c:pt idx="8">
                  <c:v>2.0000000000000001E-4</c:v>
                </c:pt>
                <c:pt idx="9">
                  <c:v>2.9999999999999997E-4</c:v>
                </c:pt>
                <c:pt idx="10">
                  <c:v>5.0000000000000001E-4</c:v>
                </c:pt>
                <c:pt idx="11">
                  <c:v>7.000000000000001E-4</c:v>
                </c:pt>
                <c:pt idx="12">
                  <c:v>8.0000000000000004E-4</c:v>
                </c:pt>
                <c:pt idx="13">
                  <c:v>1E-3</c:v>
                </c:pt>
              </c:numCache>
            </c:numRef>
          </c:val>
        </c:ser>
        <c:ser>
          <c:idx val="3"/>
          <c:order val="3"/>
          <c:tx>
            <c:strRef>
              <c:f>'Skalar - AAD'!$N$17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'Skalar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AAD'!$O$17:$AB$17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1E-4</c:v>
                </c:pt>
                <c:pt idx="5">
                  <c:v>1E-4</c:v>
                </c:pt>
                <c:pt idx="6">
                  <c:v>2.0000000000000001E-4</c:v>
                </c:pt>
                <c:pt idx="7">
                  <c:v>2.0000000000000001E-4</c:v>
                </c:pt>
                <c:pt idx="8">
                  <c:v>2.9999999999999997E-4</c:v>
                </c:pt>
                <c:pt idx="9">
                  <c:v>4.0000000000000002E-4</c:v>
                </c:pt>
                <c:pt idx="10">
                  <c:v>5.9999999999999995E-4</c:v>
                </c:pt>
                <c:pt idx="11">
                  <c:v>8.9999999999999998E-4</c:v>
                </c:pt>
                <c:pt idx="12">
                  <c:v>1E-3</c:v>
                </c:pt>
                <c:pt idx="13">
                  <c:v>1.1999999999999999E-3</c:v>
                </c:pt>
              </c:numCache>
            </c:numRef>
          </c:val>
        </c:ser>
        <c:ser>
          <c:idx val="4"/>
          <c:order val="4"/>
          <c:tx>
            <c:strRef>
              <c:f>'Skalar - AAD'!$N$18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'Skalar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AAD'!$O$18:$AB$18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1E-4</c:v>
                </c:pt>
                <c:pt idx="4">
                  <c:v>1E-4</c:v>
                </c:pt>
                <c:pt idx="5">
                  <c:v>2.0000000000000001E-4</c:v>
                </c:pt>
                <c:pt idx="6">
                  <c:v>2.9999999999999997E-4</c:v>
                </c:pt>
                <c:pt idx="7">
                  <c:v>4.0000000000000002E-4</c:v>
                </c:pt>
                <c:pt idx="8">
                  <c:v>4.0000000000000002E-4</c:v>
                </c:pt>
                <c:pt idx="9">
                  <c:v>5.0000000000000001E-4</c:v>
                </c:pt>
                <c:pt idx="10">
                  <c:v>8.0000000000000004E-4</c:v>
                </c:pt>
                <c:pt idx="11">
                  <c:v>1E-3</c:v>
                </c:pt>
                <c:pt idx="12">
                  <c:v>1.1999999999999999E-3</c:v>
                </c:pt>
                <c:pt idx="13">
                  <c:v>1.2999999999999999E-3</c:v>
                </c:pt>
              </c:numCache>
            </c:numRef>
          </c:val>
        </c:ser>
        <c:ser>
          <c:idx val="5"/>
          <c:order val="5"/>
          <c:tx>
            <c:strRef>
              <c:f>'Skalar - AAD'!$N$19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'Skalar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AAD'!$O$19:$AB$19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'Skalar - AAD'!$N$20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'Skalar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AAD'!$O$20:$AB$20</c:f>
              <c:numCache>
                <c:formatCode>General</c:formatCode>
                <c:ptCount val="14"/>
                <c:pt idx="0">
                  <c:v>0</c:v>
                </c:pt>
                <c:pt idx="1">
                  <c:v>1E-4</c:v>
                </c:pt>
                <c:pt idx="2">
                  <c:v>1E-4</c:v>
                </c:pt>
                <c:pt idx="3">
                  <c:v>2.0000000000000001E-4</c:v>
                </c:pt>
                <c:pt idx="4">
                  <c:v>2.9999999999999997E-4</c:v>
                </c:pt>
                <c:pt idx="5">
                  <c:v>4.0000000000000002E-4</c:v>
                </c:pt>
                <c:pt idx="6">
                  <c:v>5.0000000000000001E-4</c:v>
                </c:pt>
                <c:pt idx="7">
                  <c:v>5.9999999999999995E-4</c:v>
                </c:pt>
                <c:pt idx="8">
                  <c:v>5.9999999999999995E-4</c:v>
                </c:pt>
                <c:pt idx="9">
                  <c:v>7.000000000000001E-4</c:v>
                </c:pt>
                <c:pt idx="10">
                  <c:v>1E-3</c:v>
                </c:pt>
                <c:pt idx="11">
                  <c:v>1.1999999999999999E-3</c:v>
                </c:pt>
                <c:pt idx="12">
                  <c:v>1.2999999999999999E-3</c:v>
                </c:pt>
                <c:pt idx="13">
                  <c:v>1.5E-3</c:v>
                </c:pt>
              </c:numCache>
            </c:numRef>
          </c:val>
        </c:ser>
        <c:ser>
          <c:idx val="7"/>
          <c:order val="7"/>
          <c:tx>
            <c:strRef>
              <c:f>'Skalar - AAD'!$N$21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'Skalar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AAD'!$O$21:$AB$21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'Skalar - AAD'!$N$22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'Skalar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AAD'!$O$22:$AB$22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'Skalar - AAD'!$N$23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'Skalar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AAD'!$O$23:$AB$23</c:f>
              <c:numCache>
                <c:formatCode>General</c:formatCode>
                <c:ptCount val="14"/>
                <c:pt idx="0">
                  <c:v>1E-4</c:v>
                </c:pt>
                <c:pt idx="1">
                  <c:v>2.0000000000000001E-4</c:v>
                </c:pt>
                <c:pt idx="2">
                  <c:v>2.9999999999999997E-4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7.000000000000001E-4</c:v>
                </c:pt>
                <c:pt idx="8">
                  <c:v>8.0000000000000004E-4</c:v>
                </c:pt>
                <c:pt idx="9">
                  <c:v>8.9999999999999998E-4</c:v>
                </c:pt>
                <c:pt idx="10">
                  <c:v>1.1000000000000001E-3</c:v>
                </c:pt>
                <c:pt idx="11">
                  <c:v>1.2999999999999999E-3</c:v>
                </c:pt>
                <c:pt idx="12">
                  <c:v>1.4000000000000002E-3</c:v>
                </c:pt>
                <c:pt idx="13">
                  <c:v>1.6000000000000001E-3</c:v>
                </c:pt>
              </c:numCache>
            </c:numRef>
          </c:val>
        </c:ser>
        <c:ser>
          <c:idx val="10"/>
          <c:order val="10"/>
          <c:tx>
            <c:strRef>
              <c:f>'Skalar - AAD'!$N$24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'Skalar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AAD'!$O$24:$AB$24</c:f>
              <c:numCache>
                <c:formatCode>General</c:formatCode>
                <c:ptCount val="14"/>
                <c:pt idx="0">
                  <c:v>1E-4</c:v>
                </c:pt>
                <c:pt idx="1">
                  <c:v>2.0000000000000001E-4</c:v>
                </c:pt>
                <c:pt idx="2">
                  <c:v>2.9999999999999997E-4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7.000000000000001E-4</c:v>
                </c:pt>
                <c:pt idx="8">
                  <c:v>8.0000000000000004E-4</c:v>
                </c:pt>
                <c:pt idx="9">
                  <c:v>8.0000000000000004E-4</c:v>
                </c:pt>
                <c:pt idx="10">
                  <c:v>1E-3</c:v>
                </c:pt>
                <c:pt idx="11">
                  <c:v>1.1999999999999999E-3</c:v>
                </c:pt>
                <c:pt idx="12">
                  <c:v>1.2999999999999999E-3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'Skalar - AAD'!$N$25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'Skalar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AAD'!$O$25:$AB$25</c:f>
              <c:numCache>
                <c:formatCode>General</c:formatCode>
                <c:ptCount val="14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2.9999999999999997E-4</c:v>
                </c:pt>
                <c:pt idx="4">
                  <c:v>4.0000000000000002E-4</c:v>
                </c:pt>
                <c:pt idx="5">
                  <c:v>4.0000000000000002E-4</c:v>
                </c:pt>
                <c:pt idx="6">
                  <c:v>5.0000000000000001E-4</c:v>
                </c:pt>
                <c:pt idx="7">
                  <c:v>5.9999999999999995E-4</c:v>
                </c:pt>
                <c:pt idx="8">
                  <c:v>5.9999999999999995E-4</c:v>
                </c:pt>
                <c:pt idx="9">
                  <c:v>7.000000000000001E-4</c:v>
                </c:pt>
                <c:pt idx="10">
                  <c:v>8.9999999999999998E-4</c:v>
                </c:pt>
                <c:pt idx="11">
                  <c:v>1E-3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'Skalar - AAD'!$N$26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'Skalar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AAD'!$O$26:$AB$26</c:f>
              <c:numCache>
                <c:formatCode>General</c:formatCode>
                <c:ptCount val="14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2.0000000000000001E-4</c:v>
                </c:pt>
                <c:pt idx="4">
                  <c:v>2.9999999999999997E-4</c:v>
                </c:pt>
                <c:pt idx="5">
                  <c:v>4.0000000000000002E-4</c:v>
                </c:pt>
                <c:pt idx="6">
                  <c:v>4.0000000000000002E-4</c:v>
                </c:pt>
                <c:pt idx="7">
                  <c:v>5.0000000000000001E-4</c:v>
                </c:pt>
                <c:pt idx="8">
                  <c:v>5.0000000000000001E-4</c:v>
                </c:pt>
                <c:pt idx="9">
                  <c:v>5.9999999999999995E-4</c:v>
                </c:pt>
                <c:pt idx="10">
                  <c:v>8.0000000000000004E-4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'Skalar - AAD'!$N$27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'Skalar - AAD'!$O$13:$AB$13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AAD'!$O$27:$AB$27</c:f>
              <c:numCache>
                <c:formatCode>General</c:formatCode>
                <c:ptCount val="14"/>
                <c:pt idx="0">
                  <c:v>0</c:v>
                </c:pt>
                <c:pt idx="1">
                  <c:v>1E-4</c:v>
                </c:pt>
                <c:pt idx="2">
                  <c:v>1E-4</c:v>
                </c:pt>
                <c:pt idx="3">
                  <c:v>2.0000000000000001E-4</c:v>
                </c:pt>
                <c:pt idx="4">
                  <c:v>2.9999999999999997E-4</c:v>
                </c:pt>
                <c:pt idx="5">
                  <c:v>2.9999999999999997E-4</c:v>
                </c:pt>
                <c:pt idx="6">
                  <c:v>4.0000000000000002E-4</c:v>
                </c:pt>
                <c:pt idx="7">
                  <c:v>4.0000000000000002E-4</c:v>
                </c:pt>
                <c:pt idx="8">
                  <c:v>5.0000000000000001E-4</c:v>
                </c:pt>
                <c:pt idx="9">
                  <c:v>5.0000000000000001E-4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330848240"/>
        <c:axId val="1330856944"/>
        <c:axId val="1338252448"/>
      </c:surface3DChart>
      <c:catAx>
        <c:axId val="1330848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0856944"/>
        <c:crosses val="autoZero"/>
        <c:auto val="1"/>
        <c:lblAlgn val="ctr"/>
        <c:lblOffset val="100"/>
        <c:noMultiLvlLbl val="0"/>
      </c:catAx>
      <c:valAx>
        <c:axId val="133085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0848240"/>
        <c:crosses val="autoZero"/>
        <c:crossBetween val="midCat"/>
      </c:valAx>
      <c:serAx>
        <c:axId val="13382524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0856944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Price Surface - </a:t>
            </a:r>
            <a:r>
              <a:rPr lang="de-DE"/>
              <a:t>Model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898381452318461"/>
          <c:y val="0.17171296296296298"/>
          <c:w val="0.85975918635170601"/>
          <c:h val="0.60331765820939054"/>
        </c:manualLayout>
      </c:layout>
      <c:surface3DChart>
        <c:wireframe val="1"/>
        <c:ser>
          <c:idx val="0"/>
          <c:order val="0"/>
          <c:tx>
            <c:strRef>
              <c:f>'Skalar - AAD'!$N$32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'Skalar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AAD'!$O$32:$AB$32</c:f>
              <c:numCache>
                <c:formatCode>General</c:formatCode>
                <c:ptCount val="14"/>
                <c:pt idx="0">
                  <c:v>4.0000000000000003E-5</c:v>
                </c:pt>
                <c:pt idx="1">
                  <c:v>1.4999999999999999E-4</c:v>
                </c:pt>
                <c:pt idx="2">
                  <c:v>3.5999999999999997E-4</c:v>
                </c:pt>
                <c:pt idx="3">
                  <c:v>6.2E-4</c:v>
                </c:pt>
                <c:pt idx="4">
                  <c:v>9.2000000000000003E-4</c:v>
                </c:pt>
                <c:pt idx="5">
                  <c:v>1.2199999999999999E-3</c:v>
                </c:pt>
                <c:pt idx="6">
                  <c:v>1.4599999999999999E-3</c:v>
                </c:pt>
                <c:pt idx="7">
                  <c:v>1.66E-3</c:v>
                </c:pt>
                <c:pt idx="8">
                  <c:v>1.8E-3</c:v>
                </c:pt>
                <c:pt idx="9">
                  <c:v>1.8799999999999999E-3</c:v>
                </c:pt>
                <c:pt idx="10">
                  <c:v>1.82E-3</c:v>
                </c:pt>
                <c:pt idx="11">
                  <c:v>1.6200000000000001E-3</c:v>
                </c:pt>
                <c:pt idx="12">
                  <c:v>1.5499999999999999E-3</c:v>
                </c:pt>
                <c:pt idx="13">
                  <c:v>1.48E-3</c:v>
                </c:pt>
              </c:numCache>
            </c:numRef>
          </c:val>
        </c:ser>
        <c:ser>
          <c:idx val="1"/>
          <c:order val="1"/>
          <c:tx>
            <c:strRef>
              <c:f>'Skalar - AAD'!$N$33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'Skalar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AAD'!$O$33:$AB$33</c:f>
              <c:numCache>
                <c:formatCode>General</c:formatCode>
                <c:ptCount val="14"/>
                <c:pt idx="0">
                  <c:v>1.0999999999999999E-4</c:v>
                </c:pt>
                <c:pt idx="1">
                  <c:v>3.2000000000000003E-4</c:v>
                </c:pt>
                <c:pt idx="2">
                  <c:v>5.8E-4</c:v>
                </c:pt>
                <c:pt idx="3">
                  <c:v>8.7999999999999992E-4</c:v>
                </c:pt>
                <c:pt idx="4">
                  <c:v>1.1799999999999998E-3</c:v>
                </c:pt>
                <c:pt idx="5">
                  <c:v>1.4299999999999998E-3</c:v>
                </c:pt>
                <c:pt idx="6">
                  <c:v>1.6300000000000002E-3</c:v>
                </c:pt>
                <c:pt idx="7">
                  <c:v>1.7699999999999999E-3</c:v>
                </c:pt>
                <c:pt idx="8">
                  <c:v>1.8500000000000001E-3</c:v>
                </c:pt>
                <c:pt idx="9">
                  <c:v>1.9E-3</c:v>
                </c:pt>
                <c:pt idx="10">
                  <c:v>1.81E-3</c:v>
                </c:pt>
                <c:pt idx="11">
                  <c:v>1.6100000000000001E-3</c:v>
                </c:pt>
                <c:pt idx="12">
                  <c:v>1.5299999999999999E-3</c:v>
                </c:pt>
                <c:pt idx="13">
                  <c:v>1.4599999999999999E-3</c:v>
                </c:pt>
              </c:numCache>
            </c:numRef>
          </c:val>
        </c:ser>
        <c:ser>
          <c:idx val="2"/>
          <c:order val="2"/>
          <c:tx>
            <c:strRef>
              <c:f>'Skalar - AAD'!$N$34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'Skalar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AAD'!$O$34:$AB$34</c:f>
              <c:numCache>
                <c:formatCode>General</c:formatCode>
                <c:ptCount val="14"/>
                <c:pt idx="0">
                  <c:v>2.1000000000000001E-4</c:v>
                </c:pt>
                <c:pt idx="1">
                  <c:v>4.6999999999999999E-4</c:v>
                </c:pt>
                <c:pt idx="2">
                  <c:v>7.6999999999999996E-4</c:v>
                </c:pt>
                <c:pt idx="3">
                  <c:v>1.07E-3</c:v>
                </c:pt>
                <c:pt idx="4">
                  <c:v>1.32E-3</c:v>
                </c:pt>
                <c:pt idx="5">
                  <c:v>1.5199999999999999E-3</c:v>
                </c:pt>
                <c:pt idx="6">
                  <c:v>1.66E-3</c:v>
                </c:pt>
                <c:pt idx="7">
                  <c:v>1.7499999999999998E-3</c:v>
                </c:pt>
                <c:pt idx="8">
                  <c:v>1.8E-3</c:v>
                </c:pt>
                <c:pt idx="9">
                  <c:v>1.81E-3</c:v>
                </c:pt>
                <c:pt idx="10">
                  <c:v>1.72E-3</c:v>
                </c:pt>
                <c:pt idx="11">
                  <c:v>1.5199999999999999E-3</c:v>
                </c:pt>
                <c:pt idx="12">
                  <c:v>1.4399999999999999E-3</c:v>
                </c:pt>
                <c:pt idx="13">
                  <c:v>1.3700000000000001E-3</c:v>
                </c:pt>
              </c:numCache>
            </c:numRef>
          </c:val>
        </c:ser>
        <c:ser>
          <c:idx val="3"/>
          <c:order val="3"/>
          <c:tx>
            <c:strRef>
              <c:f>'Skalar - AAD'!$N$35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'Skalar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AAD'!$O$35:$AB$35</c:f>
              <c:numCache>
                <c:formatCode>General</c:formatCode>
                <c:ptCount val="14"/>
                <c:pt idx="0">
                  <c:v>2.5999999999999998E-4</c:v>
                </c:pt>
                <c:pt idx="1">
                  <c:v>5.6000000000000006E-4</c:v>
                </c:pt>
                <c:pt idx="2">
                  <c:v>8.5999999999999998E-4</c:v>
                </c:pt>
                <c:pt idx="3">
                  <c:v>1.1100000000000001E-3</c:v>
                </c:pt>
                <c:pt idx="4">
                  <c:v>1.31E-3</c:v>
                </c:pt>
                <c:pt idx="5">
                  <c:v>1.4599999999999999E-3</c:v>
                </c:pt>
                <c:pt idx="6">
                  <c:v>1.5499999999999999E-3</c:v>
                </c:pt>
                <c:pt idx="7">
                  <c:v>1.6000000000000001E-3</c:v>
                </c:pt>
                <c:pt idx="8">
                  <c:v>1.6200000000000001E-3</c:v>
                </c:pt>
                <c:pt idx="9">
                  <c:v>1.6300000000000002E-3</c:v>
                </c:pt>
                <c:pt idx="10">
                  <c:v>1.5399999999999999E-3</c:v>
                </c:pt>
                <c:pt idx="11">
                  <c:v>1.33E-3</c:v>
                </c:pt>
                <c:pt idx="12">
                  <c:v>1.25E-3</c:v>
                </c:pt>
                <c:pt idx="13">
                  <c:v>1.1799999999999998E-3</c:v>
                </c:pt>
              </c:numCache>
            </c:numRef>
          </c:val>
        </c:ser>
        <c:ser>
          <c:idx val="4"/>
          <c:order val="4"/>
          <c:tx>
            <c:strRef>
              <c:f>'Skalar - AAD'!$N$36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'Skalar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AAD'!$O$36:$AB$36</c:f>
              <c:numCache>
                <c:formatCode>General</c:formatCode>
                <c:ptCount val="14"/>
                <c:pt idx="0">
                  <c:v>2.9999999999999997E-4</c:v>
                </c:pt>
                <c:pt idx="1">
                  <c:v>5.9999999999999995E-4</c:v>
                </c:pt>
                <c:pt idx="2">
                  <c:v>8.5000000000000006E-4</c:v>
                </c:pt>
                <c:pt idx="3">
                  <c:v>1.06E-3</c:v>
                </c:pt>
                <c:pt idx="4">
                  <c:v>1.2099999999999999E-3</c:v>
                </c:pt>
                <c:pt idx="5">
                  <c:v>1.2900000000000001E-3</c:v>
                </c:pt>
                <c:pt idx="6">
                  <c:v>1.34E-3</c:v>
                </c:pt>
                <c:pt idx="7">
                  <c:v>1.3600000000000001E-3</c:v>
                </c:pt>
                <c:pt idx="8">
                  <c:v>1.3800000000000002E-3</c:v>
                </c:pt>
                <c:pt idx="9">
                  <c:v>1.25E-3</c:v>
                </c:pt>
                <c:pt idx="10">
                  <c:v>1.08E-3</c:v>
                </c:pt>
                <c:pt idx="11">
                  <c:v>9.8999999999999999E-4</c:v>
                </c:pt>
                <c:pt idx="12">
                  <c:v>9.2000000000000003E-4</c:v>
                </c:pt>
                <c:pt idx="13">
                  <c:v>8.7999999999999992E-4</c:v>
                </c:pt>
              </c:numCache>
            </c:numRef>
          </c:val>
        </c:ser>
        <c:ser>
          <c:idx val="5"/>
          <c:order val="5"/>
          <c:tx>
            <c:strRef>
              <c:f>'Skalar - AAD'!$N$37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'Skalar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AAD'!$O$37:$AB$37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'Skalar - AAD'!$N$38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'Skalar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AAD'!$O$38:$AB$38</c:f>
              <c:numCache>
                <c:formatCode>General</c:formatCode>
                <c:ptCount val="14"/>
                <c:pt idx="0">
                  <c:v>2.5000000000000001E-4</c:v>
                </c:pt>
                <c:pt idx="1">
                  <c:v>4.6000000000000001E-4</c:v>
                </c:pt>
                <c:pt idx="2">
                  <c:v>6.0999999999999997E-4</c:v>
                </c:pt>
                <c:pt idx="3">
                  <c:v>7.000000000000001E-4</c:v>
                </c:pt>
                <c:pt idx="4">
                  <c:v>7.5000000000000002E-4</c:v>
                </c:pt>
                <c:pt idx="5">
                  <c:v>7.6999999999999996E-4</c:v>
                </c:pt>
                <c:pt idx="6">
                  <c:v>7.9000000000000001E-4</c:v>
                </c:pt>
                <c:pt idx="7">
                  <c:v>6.6E-4</c:v>
                </c:pt>
                <c:pt idx="8">
                  <c:v>6.6E-4</c:v>
                </c:pt>
                <c:pt idx="9">
                  <c:v>6.7000000000000002E-4</c:v>
                </c:pt>
                <c:pt idx="10">
                  <c:v>4.8000000000000001E-4</c:v>
                </c:pt>
                <c:pt idx="11">
                  <c:v>4.0000000000000002E-4</c:v>
                </c:pt>
                <c:pt idx="12">
                  <c:v>3.3E-4</c:v>
                </c:pt>
                <c:pt idx="13">
                  <c:v>2.8000000000000003E-4</c:v>
                </c:pt>
              </c:numCache>
            </c:numRef>
          </c:val>
        </c:ser>
        <c:ser>
          <c:idx val="7"/>
          <c:order val="7"/>
          <c:tx>
            <c:strRef>
              <c:f>'Skalar - AAD'!$N$39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'Skalar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AAD'!$O$39:$AB$39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'Skalar - AAD'!$N$40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'Skalar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AAD'!$O$40:$AB$40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'Skalar - AAD'!$N$41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'Skalar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AAD'!$O$41:$AB$41</c:f>
              <c:numCache>
                <c:formatCode>General</c:formatCode>
                <c:ptCount val="14"/>
                <c:pt idx="0">
                  <c:v>8.9999999999999992E-5</c:v>
                </c:pt>
                <c:pt idx="1">
                  <c:v>1.4000000000000001E-4</c:v>
                </c:pt>
                <c:pt idx="2">
                  <c:v>1.6000000000000001E-4</c:v>
                </c:pt>
                <c:pt idx="3">
                  <c:v>1.7999999999999998E-4</c:v>
                </c:pt>
                <c:pt idx="4">
                  <c:v>5.0000000000000002E-5</c:v>
                </c:pt>
                <c:pt idx="5">
                  <c:v>5.0000000000000002E-5</c:v>
                </c:pt>
                <c:pt idx="6">
                  <c:v>7.0000000000000007E-5</c:v>
                </c:pt>
                <c:pt idx="7">
                  <c:v>8.0000000000000007E-5</c:v>
                </c:pt>
                <c:pt idx="8">
                  <c:v>8.9999999999999992E-5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10"/>
          <c:order val="10"/>
          <c:tx>
            <c:strRef>
              <c:f>'Skalar - AAD'!$N$42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'Skalar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AAD'!$O$42:$AB$42</c:f>
              <c:numCache>
                <c:formatCode>General</c:formatCode>
                <c:ptCount val="14"/>
                <c:pt idx="0">
                  <c:v>0</c:v>
                </c:pt>
                <c:pt idx="1">
                  <c:v>1.0000000000000001E-5</c:v>
                </c:pt>
                <c:pt idx="2">
                  <c:v>3.0000000000000001E-5</c:v>
                </c:pt>
                <c:pt idx="3">
                  <c:v>4.0000000000000003E-5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'Skalar - AAD'!$N$43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'Skalar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AAD'!$O$43:$AB$43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'Skalar - AAD'!$N$44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'Skalar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AAD'!$O$44:$AB$44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1.0000000000000001E-5</c:v>
                </c:pt>
                <c:pt idx="3">
                  <c:v>1.0000000000000001E-5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'Skalar - AAD'!$N$45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'Skalar - AAD'!$O$31:$AB$31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'Skalar - AAD'!$O$45:$AB$45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1.0000000000000001E-5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330849328"/>
        <c:axId val="1330853680"/>
        <c:axId val="1338249952"/>
      </c:surface3DChart>
      <c:catAx>
        <c:axId val="1330849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0853680"/>
        <c:crosses val="autoZero"/>
        <c:auto val="1"/>
        <c:lblAlgn val="ctr"/>
        <c:lblOffset val="100"/>
        <c:noMultiLvlLbl val="0"/>
      </c:catAx>
      <c:valAx>
        <c:axId val="133085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0849328"/>
        <c:crosses val="autoZero"/>
        <c:crossBetween val="midCat"/>
      </c:valAx>
      <c:serAx>
        <c:axId val="133824995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0853680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800" b="0" i="0" baseline="0">
                <a:effectLst/>
              </a:rPr>
              <a:t>calibrated Volatilities - original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'ParameterMatrix Compared'!$G$7</c:f>
              <c:strCache>
                <c:ptCount val="1"/>
                <c:pt idx="0">
                  <c:v>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'ParameterMatrix Compared'!$H$6:$O$6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'ParameterMatrix Compared'!$H$7:$O$7</c:f>
              <c:numCache>
                <c:formatCode>0.00%</c:formatCode>
                <c:ptCount val="8"/>
                <c:pt idx="0">
                  <c:v>-4.3078593277799202E-3</c:v>
                </c:pt>
                <c:pt idx="1">
                  <c:v>-6.8445717356820299E-3</c:v>
                </c:pt>
                <c:pt idx="2">
                  <c:v>-4.3294741279686199E-3</c:v>
                </c:pt>
                <c:pt idx="3">
                  <c:v>4.189127806785E-4</c:v>
                </c:pt>
                <c:pt idx="4">
                  <c:v>-2.5145562392230501E-2</c:v>
                </c:pt>
                <c:pt idx="5">
                  <c:v>-1.0678576002860299E-2</c:v>
                </c:pt>
                <c:pt idx="6">
                  <c:v>5.0000000000000001E-3</c:v>
                </c:pt>
                <c:pt idx="7">
                  <c:v>5.0000000000000001E-3</c:v>
                </c:pt>
              </c:numCache>
            </c:numRef>
          </c:val>
        </c:ser>
        <c:ser>
          <c:idx val="1"/>
          <c:order val="1"/>
          <c:tx>
            <c:strRef>
              <c:f>'ParameterMatrix Compared'!$G$8</c:f>
              <c:strCache>
                <c:ptCount val="1"/>
                <c:pt idx="0">
                  <c:v>1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'ParameterMatrix Compared'!$H$6:$O$6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'ParameterMatrix Compared'!$H$8:$O$8</c:f>
              <c:numCache>
                <c:formatCode>0.00%</c:formatCode>
                <c:ptCount val="8"/>
                <c:pt idx="0">
                  <c:v>-9.9005684426680795E-3</c:v>
                </c:pt>
                <c:pt idx="1">
                  <c:v>-1.7698328064251E-2</c:v>
                </c:pt>
                <c:pt idx="2">
                  <c:v>-2.56879228799082E-2</c:v>
                </c:pt>
                <c:pt idx="3">
                  <c:v>-4.1543109760934602E-2</c:v>
                </c:pt>
                <c:pt idx="4">
                  <c:v>-2.7138188335407202E-3</c:v>
                </c:pt>
                <c:pt idx="5">
                  <c:v>-0.16415973119427801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2"/>
          <c:order val="2"/>
          <c:tx>
            <c:strRef>
              <c:f>'ParameterMatrix Compared'!$G$9</c:f>
              <c:strCache>
                <c:ptCount val="1"/>
                <c:pt idx="0">
                  <c:v>2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'ParameterMatrix Compared'!$H$6:$O$6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'ParameterMatrix Compared'!$H$9:$O$9</c:f>
              <c:numCache>
                <c:formatCode>0.00%</c:formatCode>
                <c:ptCount val="8"/>
                <c:pt idx="0">
                  <c:v>-3.23736305541232E-4</c:v>
                </c:pt>
                <c:pt idx="1">
                  <c:v>-1.6999888120908301E-4</c:v>
                </c:pt>
                <c:pt idx="2">
                  <c:v>-1.66712814104132E-3</c:v>
                </c:pt>
                <c:pt idx="3">
                  <c:v>-1.38739721935411E-3</c:v>
                </c:pt>
                <c:pt idx="4">
                  <c:v>-6.98516896263185E-3</c:v>
                </c:pt>
                <c:pt idx="5">
                  <c:v>-1.6008295064407398E-2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3"/>
          <c:order val="3"/>
          <c:tx>
            <c:strRef>
              <c:f>'ParameterMatrix Compared'!$G$10</c:f>
              <c:strCache>
                <c:ptCount val="1"/>
                <c:pt idx="0">
                  <c:v>5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'ParameterMatrix Compared'!$H$6:$O$6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'ParameterMatrix Compared'!$H$10:$O$10</c:f>
              <c:numCache>
                <c:formatCode>0.00%</c:formatCode>
                <c:ptCount val="8"/>
                <c:pt idx="0">
                  <c:v>-2.2021567866216301E-4</c:v>
                </c:pt>
                <c:pt idx="1">
                  <c:v>-1.15632588075626E-4</c:v>
                </c:pt>
                <c:pt idx="2">
                  <c:v>-1.19750054638378E-3</c:v>
                </c:pt>
                <c:pt idx="3">
                  <c:v>-1.17952400460311E-4</c:v>
                </c:pt>
                <c:pt idx="4">
                  <c:v>6.1307894760607201E-5</c:v>
                </c:pt>
                <c:pt idx="5">
                  <c:v>-3.46835329749942E-3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4"/>
          <c:order val="4"/>
          <c:tx>
            <c:strRef>
              <c:f>'ParameterMatrix Compared'!$G$11</c:f>
              <c:strCache>
                <c:ptCount val="1"/>
                <c:pt idx="0">
                  <c:v>10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'ParameterMatrix Compared'!$H$6:$O$6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'ParameterMatrix Compared'!$H$11:$O$11</c:f>
              <c:numCache>
                <c:formatCode>0.00%</c:formatCode>
                <c:ptCount val="8"/>
                <c:pt idx="0">
                  <c:v>-2.44080961266565E-4</c:v>
                </c:pt>
                <c:pt idx="1">
                  <c:v>3.3793299450444902E-5</c:v>
                </c:pt>
                <c:pt idx="2">
                  <c:v>-6.4009643202921898E-4</c:v>
                </c:pt>
                <c:pt idx="3">
                  <c:v>-1.2298501173255399E-3</c:v>
                </c:pt>
                <c:pt idx="4">
                  <c:v>-5.3827349131958997E-4</c:v>
                </c:pt>
                <c:pt idx="5">
                  <c:v>-8.1857409600165701E-3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'ParameterMatrix Compared'!$G$12</c:f>
              <c:strCache>
                <c:ptCount val="1"/>
                <c:pt idx="0">
                  <c:v>20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'ParameterMatrix Compared'!$H$6:$O$6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'ParameterMatrix Compared'!$H$12:$O$12</c:f>
              <c:numCache>
                <c:formatCode>0.00%</c:formatCode>
                <c:ptCount val="8"/>
                <c:pt idx="0">
                  <c:v>-8.8225967443762601E-4</c:v>
                </c:pt>
                <c:pt idx="1">
                  <c:v>-1.4707586615110601E-3</c:v>
                </c:pt>
                <c:pt idx="2">
                  <c:v>-1.67897189070945E-3</c:v>
                </c:pt>
                <c:pt idx="3">
                  <c:v>-2.7028972144392798E-3</c:v>
                </c:pt>
                <c:pt idx="4">
                  <c:v>-2.7706583116893502E-3</c:v>
                </c:pt>
                <c:pt idx="5">
                  <c:v>5.0000000000000001E-3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'ParameterMatrix Compared'!$G$13</c:f>
              <c:strCache>
                <c:ptCount val="1"/>
                <c:pt idx="0">
                  <c:v>30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'ParameterMatrix Compared'!$H$6:$O$6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'ParameterMatrix Compared'!$H$13:$O$13</c:f>
              <c:numCache>
                <c:formatCode>0.00%</c:formatCode>
                <c:ptCount val="8"/>
                <c:pt idx="0">
                  <c:v>-3.2617945043688702E-3</c:v>
                </c:pt>
                <c:pt idx="1">
                  <c:v>-4.6692313782668702E-4</c:v>
                </c:pt>
                <c:pt idx="2">
                  <c:v>-1.4341631019573701E-2</c:v>
                </c:pt>
                <c:pt idx="3">
                  <c:v>-5.6437172732632804E-3</c:v>
                </c:pt>
                <c:pt idx="4">
                  <c:v>5.0000000000000001E-3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7"/>
          <c:order val="7"/>
          <c:tx>
            <c:strRef>
              <c:f>'ParameterMatrix Compared'!$G$14</c:f>
              <c:strCache>
                <c:ptCount val="1"/>
                <c:pt idx="0">
                  <c:v>40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'ParameterMatrix Compared'!$H$6:$O$6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'ParameterMatrix Compared'!$H$14:$O$14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330860208"/>
        <c:axId val="1330854768"/>
        <c:axId val="1338250576"/>
      </c:surface3DChart>
      <c:catAx>
        <c:axId val="1330860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0854768"/>
        <c:crosses val="autoZero"/>
        <c:auto val="1"/>
        <c:lblAlgn val="ctr"/>
        <c:lblOffset val="100"/>
        <c:noMultiLvlLbl val="0"/>
      </c:catAx>
      <c:valAx>
        <c:axId val="1330854768"/>
        <c:scaling>
          <c:orientation val="minMax"/>
          <c:min val="-6.000000000000001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0860208"/>
        <c:crosses val="autoZero"/>
        <c:crossBetween val="midCat"/>
      </c:valAx>
      <c:serAx>
        <c:axId val="1338250576"/>
        <c:scaling>
          <c:orientation val="minMax"/>
        </c:scaling>
        <c:delete val="0"/>
        <c:axPos val="b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0854768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calibrated Volatilities - AAD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'ParameterMatrix Compared'!$G$17</c:f>
              <c:strCache>
                <c:ptCount val="1"/>
                <c:pt idx="0">
                  <c:v>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'ParameterMatrix Compared'!$H$16:$O$16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'ParameterMatrix Compared'!$H$17:$O$17</c:f>
              <c:numCache>
                <c:formatCode>0.00%</c:formatCode>
                <c:ptCount val="8"/>
                <c:pt idx="0">
                  <c:v>-4.0350576252685802E-2</c:v>
                </c:pt>
                <c:pt idx="1">
                  <c:v>-1.16349087835841E-3</c:v>
                </c:pt>
                <c:pt idx="2">
                  <c:v>-1.7239131984070101E-2</c:v>
                </c:pt>
                <c:pt idx="3">
                  <c:v>-2.9258086196064001E-2</c:v>
                </c:pt>
                <c:pt idx="4">
                  <c:v>-2.7409692642328801E-2</c:v>
                </c:pt>
                <c:pt idx="5">
                  <c:v>-1.5680240848992999E-2</c:v>
                </c:pt>
                <c:pt idx="6">
                  <c:v>5.0000000000000001E-3</c:v>
                </c:pt>
                <c:pt idx="7">
                  <c:v>5.0000000000000001E-3</c:v>
                </c:pt>
              </c:numCache>
            </c:numRef>
          </c:val>
        </c:ser>
        <c:ser>
          <c:idx val="1"/>
          <c:order val="1"/>
          <c:tx>
            <c:strRef>
              <c:f>'ParameterMatrix Compared'!$G$18</c:f>
              <c:strCache>
                <c:ptCount val="1"/>
                <c:pt idx="0">
                  <c:v>1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'ParameterMatrix Compared'!$H$16:$O$16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'ParameterMatrix Compared'!$H$18:$O$18</c:f>
              <c:numCache>
                <c:formatCode>0.00%</c:formatCode>
                <c:ptCount val="8"/>
                <c:pt idx="0">
                  <c:v>-1.2518238867542201E-2</c:v>
                </c:pt>
                <c:pt idx="1">
                  <c:v>-3.22296806873291E-2</c:v>
                </c:pt>
                <c:pt idx="2">
                  <c:v>-3.5078140846717498E-3</c:v>
                </c:pt>
                <c:pt idx="3">
                  <c:v>-7.0695247077301E-3</c:v>
                </c:pt>
                <c:pt idx="4">
                  <c:v>-8.8118870388188605E-3</c:v>
                </c:pt>
                <c:pt idx="5">
                  <c:v>-2.83654913548237E-3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2"/>
          <c:order val="2"/>
          <c:tx>
            <c:strRef>
              <c:f>'ParameterMatrix Compared'!$G$19</c:f>
              <c:strCache>
                <c:ptCount val="1"/>
                <c:pt idx="0">
                  <c:v>2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'ParameterMatrix Compared'!$H$16:$O$16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'ParameterMatrix Compared'!$H$19:$O$19</c:f>
              <c:numCache>
                <c:formatCode>0.00%</c:formatCode>
                <c:ptCount val="8"/>
                <c:pt idx="0">
                  <c:v>-1.9575516931515401E-2</c:v>
                </c:pt>
                <c:pt idx="1">
                  <c:v>-3.40370033731437E-3</c:v>
                </c:pt>
                <c:pt idx="2">
                  <c:v>-8.8788323961838005E-5</c:v>
                </c:pt>
                <c:pt idx="3">
                  <c:v>-1.07157656085566E-2</c:v>
                </c:pt>
                <c:pt idx="4">
                  <c:v>-4.2813031188964701E-3</c:v>
                </c:pt>
                <c:pt idx="5">
                  <c:v>-3.2677284256891E-3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3"/>
          <c:order val="3"/>
          <c:tx>
            <c:strRef>
              <c:f>'ParameterMatrix Compared'!$G$20</c:f>
              <c:strCache>
                <c:ptCount val="1"/>
                <c:pt idx="0">
                  <c:v>5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'ParameterMatrix Compared'!$H$16:$O$16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'ParameterMatrix Compared'!$H$20:$O$20</c:f>
              <c:numCache>
                <c:formatCode>0.00%</c:formatCode>
                <c:ptCount val="8"/>
                <c:pt idx="0">
                  <c:v>-2.1211451208895701E-3</c:v>
                </c:pt>
                <c:pt idx="1">
                  <c:v>-3.7671454116308201E-3</c:v>
                </c:pt>
                <c:pt idx="2">
                  <c:v>-2.29414066865362E-3</c:v>
                </c:pt>
                <c:pt idx="3">
                  <c:v>-4.0757239154064996E-3</c:v>
                </c:pt>
                <c:pt idx="4">
                  <c:v>-6.2255650091439397E-3</c:v>
                </c:pt>
                <c:pt idx="5">
                  <c:v>-2.2971532065159798E-3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4"/>
          <c:order val="4"/>
          <c:tx>
            <c:strRef>
              <c:f>'ParameterMatrix Compared'!$G$21</c:f>
              <c:strCache>
                <c:ptCount val="1"/>
                <c:pt idx="0">
                  <c:v>10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'ParameterMatrix Compared'!$H$16:$O$16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'ParameterMatrix Compared'!$H$21:$O$21</c:f>
              <c:numCache>
                <c:formatCode>0.00%</c:formatCode>
                <c:ptCount val="8"/>
                <c:pt idx="0">
                  <c:v>-1.0964062355231701E-3</c:v>
                </c:pt>
                <c:pt idx="1">
                  <c:v>-2.56818796615131E-3</c:v>
                </c:pt>
                <c:pt idx="2">
                  <c:v>-6.8949124268272701E-3</c:v>
                </c:pt>
                <c:pt idx="3">
                  <c:v>-3.1589942761625898E-3</c:v>
                </c:pt>
                <c:pt idx="4">
                  <c:v>-9.8211615035460908E-4</c:v>
                </c:pt>
                <c:pt idx="5">
                  <c:v>-1.93087083567417E-4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'ParameterMatrix Compared'!$G$22</c:f>
              <c:strCache>
                <c:ptCount val="1"/>
                <c:pt idx="0">
                  <c:v>20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'ParameterMatrix Compared'!$H$16:$O$16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'ParameterMatrix Compared'!$H$22:$O$22</c:f>
              <c:numCache>
                <c:formatCode>0.00%</c:formatCode>
                <c:ptCount val="8"/>
                <c:pt idx="0">
                  <c:v>-1.0117852898409499E-3</c:v>
                </c:pt>
                <c:pt idx="1">
                  <c:v>-2.7359137549953999E-3</c:v>
                </c:pt>
                <c:pt idx="2">
                  <c:v>-3.2924732345807999E-3</c:v>
                </c:pt>
                <c:pt idx="3">
                  <c:v>-1.5141135802289899E-2</c:v>
                </c:pt>
                <c:pt idx="4">
                  <c:v>-9.861703503187191E-4</c:v>
                </c:pt>
                <c:pt idx="5">
                  <c:v>5.0000000000000001E-3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'ParameterMatrix Compared'!$G$23</c:f>
              <c:strCache>
                <c:ptCount val="1"/>
                <c:pt idx="0">
                  <c:v>30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'ParameterMatrix Compared'!$H$16:$O$16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'ParameterMatrix Compared'!$H$23:$O$23</c:f>
              <c:numCache>
                <c:formatCode>0.00%</c:formatCode>
                <c:ptCount val="8"/>
                <c:pt idx="0">
                  <c:v>-6.6989279900755202E-3</c:v>
                </c:pt>
                <c:pt idx="1">
                  <c:v>-3.53846757110503E-3</c:v>
                </c:pt>
                <c:pt idx="2">
                  <c:v>-7.7382419693522398E-4</c:v>
                </c:pt>
                <c:pt idx="3">
                  <c:v>-2.1737668032661998E-3</c:v>
                </c:pt>
                <c:pt idx="4">
                  <c:v>5.0000000000000001E-3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7"/>
          <c:order val="7"/>
          <c:tx>
            <c:strRef>
              <c:f>'ParameterMatrix Compared'!$G$24</c:f>
              <c:strCache>
                <c:ptCount val="1"/>
                <c:pt idx="0">
                  <c:v>40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'ParameterMatrix Compared'!$H$16:$O$16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'ParameterMatrix Compared'!$H$24:$O$24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330857488"/>
        <c:axId val="1330862928"/>
        <c:axId val="1338251200"/>
      </c:surface3DChart>
      <c:catAx>
        <c:axId val="1330857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0862928"/>
        <c:crosses val="autoZero"/>
        <c:auto val="1"/>
        <c:lblAlgn val="ctr"/>
        <c:lblOffset val="100"/>
        <c:noMultiLvlLbl val="0"/>
      </c:catAx>
      <c:valAx>
        <c:axId val="133086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0857488"/>
        <c:crosses val="autoZero"/>
        <c:crossBetween val="midCat"/>
      </c:valAx>
      <c:serAx>
        <c:axId val="1338251200"/>
        <c:scaling>
          <c:orientation val="minMax"/>
        </c:scaling>
        <c:delete val="0"/>
        <c:axPos val="b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0862928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15</xdr:row>
      <xdr:rowOff>166687</xdr:rowOff>
    </xdr:from>
    <xdr:to>
      <xdr:col>11</xdr:col>
      <xdr:colOff>409575</xdr:colOff>
      <xdr:row>30</xdr:row>
      <xdr:rowOff>52387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390525</xdr:colOff>
      <xdr:row>16</xdr:row>
      <xdr:rowOff>90487</xdr:rowOff>
    </xdr:from>
    <xdr:to>
      <xdr:col>21</xdr:col>
      <xdr:colOff>85725</xdr:colOff>
      <xdr:row>30</xdr:row>
      <xdr:rowOff>166687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15</xdr:row>
      <xdr:rowOff>166687</xdr:rowOff>
    </xdr:from>
    <xdr:to>
      <xdr:col>11</xdr:col>
      <xdr:colOff>409575</xdr:colOff>
      <xdr:row>30</xdr:row>
      <xdr:rowOff>52387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390525</xdr:colOff>
      <xdr:row>16</xdr:row>
      <xdr:rowOff>90487</xdr:rowOff>
    </xdr:from>
    <xdr:to>
      <xdr:col>21</xdr:col>
      <xdr:colOff>85725</xdr:colOff>
      <xdr:row>30</xdr:row>
      <xdr:rowOff>166687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15</xdr:row>
      <xdr:rowOff>166687</xdr:rowOff>
    </xdr:from>
    <xdr:to>
      <xdr:col>11</xdr:col>
      <xdr:colOff>409575</xdr:colOff>
      <xdr:row>30</xdr:row>
      <xdr:rowOff>52387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390525</xdr:colOff>
      <xdr:row>16</xdr:row>
      <xdr:rowOff>90487</xdr:rowOff>
    </xdr:from>
    <xdr:to>
      <xdr:col>21</xdr:col>
      <xdr:colOff>85725</xdr:colOff>
      <xdr:row>30</xdr:row>
      <xdr:rowOff>166687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15</xdr:row>
      <xdr:rowOff>166687</xdr:rowOff>
    </xdr:from>
    <xdr:to>
      <xdr:col>11</xdr:col>
      <xdr:colOff>409575</xdr:colOff>
      <xdr:row>30</xdr:row>
      <xdr:rowOff>52387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390525</xdr:colOff>
      <xdr:row>16</xdr:row>
      <xdr:rowOff>90487</xdr:rowOff>
    </xdr:from>
    <xdr:to>
      <xdr:col>21</xdr:col>
      <xdr:colOff>85725</xdr:colOff>
      <xdr:row>30</xdr:row>
      <xdr:rowOff>166687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16</xdr:row>
      <xdr:rowOff>76201</xdr:rowOff>
    </xdr:from>
    <xdr:to>
      <xdr:col>11</xdr:col>
      <xdr:colOff>495300</xdr:colOff>
      <xdr:row>31</xdr:row>
      <xdr:rowOff>76201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314325</xdr:colOff>
      <xdr:row>16</xdr:row>
      <xdr:rowOff>76200</xdr:rowOff>
    </xdr:from>
    <xdr:to>
      <xdr:col>21</xdr:col>
      <xdr:colOff>304800</xdr:colOff>
      <xdr:row>31</xdr:row>
      <xdr:rowOff>85725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5</xdr:row>
      <xdr:rowOff>4762</xdr:rowOff>
    </xdr:from>
    <xdr:to>
      <xdr:col>24</xdr:col>
      <xdr:colOff>0</xdr:colOff>
      <xdr:row>20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21</xdr:row>
      <xdr:rowOff>4762</xdr:rowOff>
    </xdr:from>
    <xdr:to>
      <xdr:col>24</xdr:col>
      <xdr:colOff>0</xdr:colOff>
      <xdr:row>36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157"/>
  <sheetViews>
    <sheetView showGridLines="0" workbookViewId="0">
      <selection activeCell="K14" sqref="K14"/>
    </sheetView>
  </sheetViews>
  <sheetFormatPr defaultRowHeight="15" x14ac:dyDescent="0.25"/>
  <cols>
    <col min="1" max="1" width="2.85546875" customWidth="1"/>
    <col min="2" max="3" width="3.28515625" bestFit="1" customWidth="1"/>
    <col min="4" max="5" width="9.85546875" bestFit="1" customWidth="1"/>
    <col min="6" max="6" width="15.140625" bestFit="1" customWidth="1"/>
    <col min="7" max="7" width="2.85546875" customWidth="1"/>
    <col min="8" max="8" width="15.140625" customWidth="1"/>
    <col min="9" max="9" width="2.85546875" customWidth="1"/>
    <col min="10" max="10" width="15.140625" style="11" customWidth="1"/>
    <col min="13" max="13" width="2.7109375" customWidth="1"/>
  </cols>
  <sheetData>
    <row r="3" spans="1:28" x14ac:dyDescent="0.25">
      <c r="A3" s="23" t="s">
        <v>101</v>
      </c>
      <c r="B3" s="23"/>
      <c r="C3" s="23"/>
      <c r="D3" s="23"/>
      <c r="E3" s="23"/>
      <c r="F3" s="23"/>
    </row>
    <row r="4" spans="1:28" x14ac:dyDescent="0.25">
      <c r="A4" s="23"/>
      <c r="B4" s="23"/>
      <c r="C4" s="23"/>
      <c r="D4" s="23"/>
      <c r="E4" s="23"/>
      <c r="F4" s="23"/>
    </row>
    <row r="5" spans="1:28" x14ac:dyDescent="0.25">
      <c r="A5" s="23"/>
      <c r="B5" s="23"/>
      <c r="C5" s="23"/>
      <c r="D5" s="23"/>
      <c r="E5" s="23"/>
      <c r="F5" s="23"/>
    </row>
    <row r="6" spans="1:28" x14ac:dyDescent="0.25">
      <c r="A6" s="23"/>
      <c r="B6" s="23"/>
      <c r="C6" s="23"/>
      <c r="D6" s="23"/>
      <c r="E6" s="23"/>
      <c r="F6" s="23"/>
    </row>
    <row r="7" spans="1:28" x14ac:dyDescent="0.25">
      <c r="A7" s="23"/>
      <c r="B7" s="23"/>
      <c r="C7" s="23"/>
      <c r="D7" s="23"/>
      <c r="E7" s="23"/>
      <c r="F7" s="23"/>
      <c r="J7" s="12"/>
      <c r="K7" s="3" t="str">
        <f t="array" ref="K7:L7">K13:L13</f>
        <v xml:space="preserve"> Target</v>
      </c>
      <c r="L7" s="3" t="str">
        <v>Model</v>
      </c>
    </row>
    <row r="8" spans="1:28" x14ac:dyDescent="0.25">
      <c r="J8" s="13" t="s">
        <v>67</v>
      </c>
      <c r="K8" s="16">
        <v>9</v>
      </c>
      <c r="L8" s="16">
        <v>8</v>
      </c>
    </row>
    <row r="9" spans="1:28" x14ac:dyDescent="0.25">
      <c r="J9" s="13" t="s">
        <v>68</v>
      </c>
      <c r="K9" s="16">
        <v>7</v>
      </c>
      <c r="L9" s="16">
        <v>6</v>
      </c>
    </row>
    <row r="11" spans="1:28" x14ac:dyDescent="0.25">
      <c r="B11" s="10" t="s">
        <v>99</v>
      </c>
      <c r="C11" s="10"/>
      <c r="D11" s="10"/>
      <c r="E11" s="10"/>
      <c r="F11" s="10"/>
      <c r="H11" s="10" t="s">
        <v>100</v>
      </c>
      <c r="I11" s="10"/>
      <c r="J11" s="10"/>
      <c r="K11" s="10"/>
      <c r="L11" s="10"/>
      <c r="N11" s="10" t="s">
        <v>97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3" spans="1:28" x14ac:dyDescent="0.25">
      <c r="B13" s="24" t="s">
        <v>98</v>
      </c>
      <c r="C13" s="24"/>
      <c r="D13" s="24"/>
      <c r="E13" s="24"/>
      <c r="F13" s="24"/>
      <c r="H13" s="3" t="s">
        <v>69</v>
      </c>
      <c r="J13" s="12"/>
      <c r="K13" s="3" t="str">
        <f>LEFT(E14,K9)</f>
        <v xml:space="preserve"> Target</v>
      </c>
      <c r="L13" s="3" t="str">
        <f>LEFT(D14,5)</f>
        <v>Model</v>
      </c>
      <c r="N13" s="8" t="str">
        <f>K13</f>
        <v xml:space="preserve"> Target</v>
      </c>
      <c r="O13" s="9" t="str">
        <f t="array" ref="O13:AB13">TRANSPOSE($H$14:$H$27)</f>
        <v>1Y</v>
      </c>
      <c r="P13" s="9" t="str">
        <v>2Y</v>
      </c>
      <c r="Q13" s="9" t="str">
        <v>3Y</v>
      </c>
      <c r="R13" s="9" t="str">
        <v>4Y</v>
      </c>
      <c r="S13" s="9" t="str">
        <v>5Y</v>
      </c>
      <c r="T13" s="9" t="str">
        <v>6Y</v>
      </c>
      <c r="U13" s="9" t="str">
        <v>7Y</v>
      </c>
      <c r="V13" s="9" t="str">
        <v>8Y</v>
      </c>
      <c r="W13" s="9" t="str">
        <v>9Y</v>
      </c>
      <c r="X13" s="9" t="str">
        <v>10Y</v>
      </c>
      <c r="Y13" s="9" t="str">
        <v>15Y</v>
      </c>
      <c r="Z13" s="9" t="str">
        <v>20Y</v>
      </c>
      <c r="AA13" s="9" t="str">
        <v>25Y</v>
      </c>
      <c r="AB13" s="9" t="str">
        <v>30Y</v>
      </c>
    </row>
    <row r="14" spans="1:28" x14ac:dyDescent="0.25">
      <c r="B14" s="2" t="s">
        <v>0</v>
      </c>
      <c r="C14" s="2" t="s">
        <v>0</v>
      </c>
      <c r="D14" s="2" t="s">
        <v>70</v>
      </c>
      <c r="E14" s="2" t="s">
        <v>102</v>
      </c>
      <c r="F14" s="2" t="s">
        <v>203</v>
      </c>
      <c r="G14" s="1"/>
      <c r="H14" s="15" t="s">
        <v>0</v>
      </c>
      <c r="I14" s="1"/>
      <c r="J14" s="14" t="str">
        <f t="array" ref="J14:J157">B14:B157&amp;C14:C157</f>
        <v>1Y1Y</v>
      </c>
      <c r="K14" s="6">
        <f t="array" ref="K14:K157">_xlfn.NUMBERVALUE(MID(E14:E157,K8,K9))/100</f>
        <v>0</v>
      </c>
      <c r="L14" s="6">
        <f t="array" ref="L14:L157">_xlfn.NUMBERVALUE(MID(D14:D157,L8,L9))/100</f>
        <v>4.0000000000000003E-5</v>
      </c>
      <c r="N14" s="9" t="str">
        <f t="array" ref="N14:N27">$H$14:$H$27</f>
        <v>1Y</v>
      </c>
      <c r="O14" s="7">
        <f t="array" ref="O14:AB27">INDEX($K$14:$K$157,MATCH($N$14:$N$27&amp;$O$13:$AB$13,$J$14:$J$157,0))</f>
        <v>0</v>
      </c>
      <c r="P14" s="7">
        <v>0</v>
      </c>
      <c r="Q14" s="7">
        <v>1.0000000000000001E-5</v>
      </c>
      <c r="R14" s="7">
        <v>1.0000000000000001E-5</v>
      </c>
      <c r="S14" s="7">
        <v>0</v>
      </c>
      <c r="T14" s="7">
        <v>0</v>
      </c>
      <c r="U14" s="7">
        <v>2.0000000000000002E-5</v>
      </c>
      <c r="V14" s="7">
        <v>4.0000000000000003E-5</v>
      </c>
      <c r="W14" s="7">
        <v>6.0000000000000002E-5</v>
      </c>
      <c r="X14" s="7">
        <v>8.9999999999999992E-5</v>
      </c>
      <c r="Y14" s="7">
        <v>2.4000000000000001E-4</v>
      </c>
      <c r="Z14" s="7">
        <v>3.6999999999999999E-4</v>
      </c>
      <c r="AA14" s="7">
        <v>4.6999999999999999E-4</v>
      </c>
      <c r="AB14" s="7">
        <v>5.6000000000000006E-4</v>
      </c>
    </row>
    <row r="15" spans="1:28" x14ac:dyDescent="0.25">
      <c r="B15" s="2" t="s">
        <v>0</v>
      </c>
      <c r="C15" s="2" t="s">
        <v>1</v>
      </c>
      <c r="D15" s="2" t="s">
        <v>2</v>
      </c>
      <c r="E15" s="2" t="s">
        <v>102</v>
      </c>
      <c r="F15" s="2" t="s">
        <v>204</v>
      </c>
      <c r="G15" s="1"/>
      <c r="H15" s="15" t="s">
        <v>1</v>
      </c>
      <c r="I15" s="1"/>
      <c r="J15" s="17" t="str">
        <v>1Y2Y</v>
      </c>
      <c r="K15" s="6">
        <v>0</v>
      </c>
      <c r="L15" s="6">
        <v>1.4999999999999999E-4</v>
      </c>
      <c r="N15" s="9" t="str">
        <v>2Y</v>
      </c>
      <c r="O15" s="7">
        <v>0</v>
      </c>
      <c r="P15" s="7">
        <v>1.0000000000000001E-5</v>
      </c>
      <c r="Q15" s="7">
        <v>1.0000000000000001E-5</v>
      </c>
      <c r="R15" s="7">
        <v>0</v>
      </c>
      <c r="S15" s="7">
        <v>1.0000000000000001E-5</v>
      </c>
      <c r="T15" s="7">
        <v>3.0000000000000001E-5</v>
      </c>
      <c r="U15" s="7">
        <v>6.0000000000000002E-5</v>
      </c>
      <c r="V15" s="7">
        <v>1E-4</v>
      </c>
      <c r="W15" s="7">
        <v>1.4000000000000001E-4</v>
      </c>
      <c r="X15" s="7">
        <v>1.7999999999999998E-4</v>
      </c>
      <c r="Y15" s="7">
        <v>3.8999999999999999E-4</v>
      </c>
      <c r="Z15" s="7">
        <v>5.6000000000000006E-4</v>
      </c>
      <c r="AA15" s="7">
        <v>7.000000000000001E-4</v>
      </c>
      <c r="AB15" s="7">
        <v>8.1000000000000006E-4</v>
      </c>
    </row>
    <row r="16" spans="1:28" x14ac:dyDescent="0.25">
      <c r="B16" s="2" t="s">
        <v>0</v>
      </c>
      <c r="C16" s="2" t="s">
        <v>3</v>
      </c>
      <c r="D16" s="2" t="s">
        <v>4</v>
      </c>
      <c r="E16" s="2" t="s">
        <v>103</v>
      </c>
      <c r="F16" s="2" t="s">
        <v>205</v>
      </c>
      <c r="G16" s="1"/>
      <c r="H16" s="15" t="s">
        <v>3</v>
      </c>
      <c r="I16" s="1"/>
      <c r="J16" s="17" t="str">
        <v>1Y3Y</v>
      </c>
      <c r="K16" s="6">
        <v>1.0000000000000001E-5</v>
      </c>
      <c r="L16" s="6">
        <v>3.5999999999999997E-4</v>
      </c>
      <c r="N16" s="9" t="str">
        <v>3Y</v>
      </c>
      <c r="O16" s="7">
        <v>0</v>
      </c>
      <c r="P16" s="7">
        <v>0</v>
      </c>
      <c r="Q16" s="7">
        <v>1.0000000000000001E-5</v>
      </c>
      <c r="R16" s="7">
        <v>2.0000000000000002E-5</v>
      </c>
      <c r="S16" s="7">
        <v>5.0000000000000002E-5</v>
      </c>
      <c r="T16" s="7">
        <v>8.9999999999999992E-5</v>
      </c>
      <c r="U16" s="7">
        <v>1.2999999999999999E-4</v>
      </c>
      <c r="V16" s="7">
        <v>1.7999999999999998E-4</v>
      </c>
      <c r="W16" s="7">
        <v>2.4000000000000001E-4</v>
      </c>
      <c r="X16" s="7">
        <v>2.9999999999999997E-4</v>
      </c>
      <c r="Y16" s="7">
        <v>5.4000000000000001E-4</v>
      </c>
      <c r="Z16" s="7">
        <v>7.2999999999999996E-4</v>
      </c>
      <c r="AA16" s="7">
        <v>8.8999999999999995E-4</v>
      </c>
      <c r="AB16" s="7">
        <v>1.0199999999999999E-3</v>
      </c>
    </row>
    <row r="17" spans="2:28" x14ac:dyDescent="0.25">
      <c r="B17" s="2" t="s">
        <v>0</v>
      </c>
      <c r="C17" s="2" t="s">
        <v>5</v>
      </c>
      <c r="D17" s="2" t="s">
        <v>6</v>
      </c>
      <c r="E17" s="2" t="s">
        <v>103</v>
      </c>
      <c r="F17" s="2" t="s">
        <v>206</v>
      </c>
      <c r="G17" s="1"/>
      <c r="H17" s="15" t="s">
        <v>5</v>
      </c>
      <c r="I17" s="1"/>
      <c r="J17" s="17" t="str">
        <v>1Y4Y</v>
      </c>
      <c r="K17" s="6">
        <v>1.0000000000000001E-5</v>
      </c>
      <c r="L17" s="6">
        <v>6.2E-4</v>
      </c>
      <c r="N17" s="9" t="str">
        <v>4Y</v>
      </c>
      <c r="O17" s="7">
        <v>0</v>
      </c>
      <c r="P17" s="7">
        <v>1.0000000000000001E-5</v>
      </c>
      <c r="Q17" s="7">
        <v>3.0000000000000001E-5</v>
      </c>
      <c r="R17" s="7">
        <v>7.0000000000000007E-5</v>
      </c>
      <c r="S17" s="7">
        <v>1.0999999999999999E-4</v>
      </c>
      <c r="T17" s="7">
        <v>1.7000000000000001E-4</v>
      </c>
      <c r="U17" s="7">
        <v>2.3000000000000001E-4</v>
      </c>
      <c r="V17" s="7">
        <v>2.9E-4</v>
      </c>
      <c r="W17" s="7">
        <v>3.5999999999999997E-4</v>
      </c>
      <c r="X17" s="7">
        <v>4.2999999999999999E-4</v>
      </c>
      <c r="Y17" s="7">
        <v>6.9000000000000008E-4</v>
      </c>
      <c r="Z17" s="7">
        <v>8.9999999999999998E-4</v>
      </c>
      <c r="AA17" s="7">
        <v>1.06E-3</v>
      </c>
      <c r="AB17" s="7">
        <v>1.1999999999999999E-3</v>
      </c>
    </row>
    <row r="18" spans="2:28" x14ac:dyDescent="0.25">
      <c r="B18" s="2" t="s">
        <v>0</v>
      </c>
      <c r="C18" s="2" t="s">
        <v>7</v>
      </c>
      <c r="D18" s="2" t="s">
        <v>8</v>
      </c>
      <c r="E18" s="2" t="s">
        <v>102</v>
      </c>
      <c r="F18" s="2" t="s">
        <v>207</v>
      </c>
      <c r="G18" s="1"/>
      <c r="H18" s="15" t="s">
        <v>7</v>
      </c>
      <c r="I18" s="1"/>
      <c r="J18" s="17" t="str">
        <v>1Y5Y</v>
      </c>
      <c r="K18" s="6">
        <v>0</v>
      </c>
      <c r="L18" s="6">
        <v>9.2000000000000003E-4</v>
      </c>
      <c r="N18" s="9" t="str">
        <v>5Y</v>
      </c>
      <c r="O18" s="7">
        <v>1.0000000000000001E-5</v>
      </c>
      <c r="P18" s="7">
        <v>4.0000000000000003E-5</v>
      </c>
      <c r="Q18" s="7">
        <v>8.0000000000000007E-5</v>
      </c>
      <c r="R18" s="7">
        <v>1.2999999999999999E-4</v>
      </c>
      <c r="S18" s="7">
        <v>1.8999999999999998E-4</v>
      </c>
      <c r="T18" s="7">
        <v>2.5999999999999998E-4</v>
      </c>
      <c r="U18" s="7">
        <v>3.3E-4</v>
      </c>
      <c r="V18" s="7">
        <v>4.0000000000000002E-4</v>
      </c>
      <c r="W18" s="7">
        <v>4.8000000000000001E-4</v>
      </c>
      <c r="X18" s="7">
        <v>5.5000000000000003E-4</v>
      </c>
      <c r="Y18" s="7">
        <v>8.3000000000000001E-4</v>
      </c>
      <c r="Z18" s="7">
        <v>1.0299999999999999E-3</v>
      </c>
      <c r="AA18" s="7">
        <v>1.1999999999999999E-3</v>
      </c>
      <c r="AB18" s="7">
        <v>1.3500000000000001E-3</v>
      </c>
    </row>
    <row r="19" spans="2:28" x14ac:dyDescent="0.25">
      <c r="B19" s="2" t="s">
        <v>0</v>
      </c>
      <c r="C19" s="2" t="s">
        <v>9</v>
      </c>
      <c r="D19" s="2" t="s">
        <v>10</v>
      </c>
      <c r="E19" s="2" t="s">
        <v>102</v>
      </c>
      <c r="F19" s="2" t="s">
        <v>208</v>
      </c>
      <c r="G19" s="1"/>
      <c r="H19" s="15" t="s">
        <v>9</v>
      </c>
      <c r="I19" s="1"/>
      <c r="J19" s="17" t="str">
        <v>1Y6Y</v>
      </c>
      <c r="K19" s="6">
        <v>0</v>
      </c>
      <c r="L19" s="6">
        <v>1.2199999999999999E-3</v>
      </c>
      <c r="N19" s="9" t="str">
        <v>6Y</v>
      </c>
      <c r="O19" s="7" t="e">
        <v>#N/A</v>
      </c>
      <c r="P19" s="7" t="e">
        <v>#N/A</v>
      </c>
      <c r="Q19" s="7" t="e">
        <v>#N/A</v>
      </c>
      <c r="R19" s="7" t="e">
        <v>#N/A</v>
      </c>
      <c r="S19" s="7" t="e">
        <v>#N/A</v>
      </c>
      <c r="T19" s="7" t="e">
        <v>#N/A</v>
      </c>
      <c r="U19" s="7" t="e">
        <v>#N/A</v>
      </c>
      <c r="V19" s="7" t="e">
        <v>#N/A</v>
      </c>
      <c r="W19" s="7" t="e">
        <v>#N/A</v>
      </c>
      <c r="X19" s="7" t="e">
        <v>#N/A</v>
      </c>
      <c r="Y19" s="7" t="e">
        <v>#N/A</v>
      </c>
      <c r="Z19" s="7" t="e">
        <v>#N/A</v>
      </c>
      <c r="AA19" s="7" t="e">
        <v>#N/A</v>
      </c>
      <c r="AB19" s="7" t="e">
        <v>#N/A</v>
      </c>
    </row>
    <row r="20" spans="2:28" x14ac:dyDescent="0.25">
      <c r="B20" s="2" t="s">
        <v>0</v>
      </c>
      <c r="C20" s="2" t="s">
        <v>11</v>
      </c>
      <c r="D20" s="2" t="s">
        <v>12</v>
      </c>
      <c r="E20" s="2" t="s">
        <v>107</v>
      </c>
      <c r="F20" s="2" t="s">
        <v>209</v>
      </c>
      <c r="G20" s="1"/>
      <c r="H20" s="15" t="s">
        <v>11</v>
      </c>
      <c r="I20" s="1"/>
      <c r="J20" s="17" t="str">
        <v>1Y7Y</v>
      </c>
      <c r="K20" s="6">
        <v>2.0000000000000002E-5</v>
      </c>
      <c r="L20" s="6">
        <v>1.4599999999999999E-3</v>
      </c>
      <c r="N20" s="9" t="str">
        <v>7Y</v>
      </c>
      <c r="O20" s="7">
        <v>5.0000000000000002E-5</v>
      </c>
      <c r="P20" s="7">
        <v>1.0999999999999999E-4</v>
      </c>
      <c r="Q20" s="7">
        <v>1.7999999999999998E-4</v>
      </c>
      <c r="R20" s="7">
        <v>2.5999999999999998E-4</v>
      </c>
      <c r="S20" s="7">
        <v>3.5000000000000005E-4</v>
      </c>
      <c r="T20" s="7">
        <v>4.2999999999999999E-4</v>
      </c>
      <c r="U20" s="7">
        <v>5.1999999999999995E-4</v>
      </c>
      <c r="V20" s="7">
        <v>6.0999999999999997E-4</v>
      </c>
      <c r="W20" s="7">
        <v>6.9000000000000008E-4</v>
      </c>
      <c r="X20" s="7">
        <v>7.5999999999999993E-4</v>
      </c>
      <c r="Y20" s="7">
        <v>1.0199999999999999E-3</v>
      </c>
      <c r="Z20" s="7">
        <v>1.2199999999999999E-3</v>
      </c>
      <c r="AA20" s="7">
        <v>1.3800000000000002E-3</v>
      </c>
      <c r="AB20" s="7">
        <v>1.5299999999999999E-3</v>
      </c>
    </row>
    <row r="21" spans="2:28" x14ac:dyDescent="0.25">
      <c r="B21" s="2" t="s">
        <v>0</v>
      </c>
      <c r="C21" s="2" t="s">
        <v>13</v>
      </c>
      <c r="D21" s="2" t="s">
        <v>14</v>
      </c>
      <c r="E21" s="2" t="s">
        <v>108</v>
      </c>
      <c r="F21" s="2" t="s">
        <v>210</v>
      </c>
      <c r="G21" s="1"/>
      <c r="H21" s="15" t="s">
        <v>13</v>
      </c>
      <c r="I21" s="1"/>
      <c r="J21" s="17" t="str">
        <v>1Y8Y</v>
      </c>
      <c r="K21" s="6">
        <v>4.0000000000000003E-5</v>
      </c>
      <c r="L21" s="6">
        <v>1.66E-3</v>
      </c>
      <c r="N21" s="9" t="str">
        <v>8Y</v>
      </c>
      <c r="O21" s="7" t="e">
        <v>#N/A</v>
      </c>
      <c r="P21" s="7" t="e">
        <v>#N/A</v>
      </c>
      <c r="Q21" s="7" t="e">
        <v>#N/A</v>
      </c>
      <c r="R21" s="7" t="e">
        <v>#N/A</v>
      </c>
      <c r="S21" s="7" t="e">
        <v>#N/A</v>
      </c>
      <c r="T21" s="7" t="e">
        <v>#N/A</v>
      </c>
      <c r="U21" s="7" t="e">
        <v>#N/A</v>
      </c>
      <c r="V21" s="7" t="e">
        <v>#N/A</v>
      </c>
      <c r="W21" s="7" t="e">
        <v>#N/A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</row>
    <row r="22" spans="2:28" x14ac:dyDescent="0.25">
      <c r="B22" s="2" t="s">
        <v>0</v>
      </c>
      <c r="C22" s="2" t="s">
        <v>15</v>
      </c>
      <c r="D22" s="2" t="s">
        <v>16</v>
      </c>
      <c r="E22" s="2" t="s">
        <v>110</v>
      </c>
      <c r="F22" s="2" t="s">
        <v>211</v>
      </c>
      <c r="G22" s="1"/>
      <c r="H22" s="15" t="s">
        <v>15</v>
      </c>
      <c r="I22" s="1"/>
      <c r="J22" s="17" t="str">
        <v>1Y9Y</v>
      </c>
      <c r="K22" s="6">
        <v>6.0000000000000002E-5</v>
      </c>
      <c r="L22" s="6">
        <v>1.8E-3</v>
      </c>
      <c r="N22" s="9" t="str">
        <v>9Y</v>
      </c>
      <c r="O22" s="7" t="e">
        <v>#N/A</v>
      </c>
      <c r="P22" s="7" t="e">
        <v>#N/A</v>
      </c>
      <c r="Q22" s="7" t="e">
        <v>#N/A</v>
      </c>
      <c r="R22" s="7" t="e">
        <v>#N/A</v>
      </c>
      <c r="S22" s="7" t="e">
        <v>#N/A</v>
      </c>
      <c r="T22" s="7" t="e">
        <v>#N/A</v>
      </c>
      <c r="U22" s="7" t="e">
        <v>#N/A</v>
      </c>
      <c r="V22" s="7" t="e">
        <v>#N/A</v>
      </c>
      <c r="W22" s="7" t="e">
        <v>#N/A</v>
      </c>
      <c r="X22" s="7" t="e">
        <v>#N/A</v>
      </c>
      <c r="Y22" s="7" t="e">
        <v>#N/A</v>
      </c>
      <c r="Z22" s="7" t="e">
        <v>#N/A</v>
      </c>
      <c r="AA22" s="7" t="e">
        <v>#N/A</v>
      </c>
      <c r="AB22" s="7" t="e">
        <v>#N/A</v>
      </c>
    </row>
    <row r="23" spans="2:28" x14ac:dyDescent="0.25">
      <c r="B23" s="2" t="s">
        <v>0</v>
      </c>
      <c r="C23" s="2" t="s">
        <v>17</v>
      </c>
      <c r="D23" s="2" t="s">
        <v>18</v>
      </c>
      <c r="E23" s="2" t="s">
        <v>111</v>
      </c>
      <c r="F23" s="2" t="s">
        <v>212</v>
      </c>
      <c r="G23" s="1"/>
      <c r="H23" s="15" t="s">
        <v>17</v>
      </c>
      <c r="I23" s="1"/>
      <c r="J23" s="17" t="str">
        <v>1Y10Y</v>
      </c>
      <c r="K23" s="6">
        <v>8.9999999999999992E-5</v>
      </c>
      <c r="L23" s="6">
        <v>1.8799999999999999E-3</v>
      </c>
      <c r="N23" s="9" t="str">
        <v>10Y</v>
      </c>
      <c r="O23" s="7">
        <v>1E-4</v>
      </c>
      <c r="P23" s="7">
        <v>2.0000000000000001E-4</v>
      </c>
      <c r="Q23" s="7">
        <v>2.9999999999999997E-4</v>
      </c>
      <c r="R23" s="7">
        <v>4.0000000000000002E-4</v>
      </c>
      <c r="S23" s="7">
        <v>5.0999999999999993E-4</v>
      </c>
      <c r="T23" s="7">
        <v>5.8999999999999992E-4</v>
      </c>
      <c r="U23" s="7">
        <v>6.8000000000000005E-4</v>
      </c>
      <c r="V23" s="7">
        <v>7.5999999999999993E-4</v>
      </c>
      <c r="W23" s="7">
        <v>8.5000000000000006E-4</v>
      </c>
      <c r="X23" s="7">
        <v>9.2999999999999995E-4</v>
      </c>
      <c r="Y23" s="7">
        <v>1.15E-3</v>
      </c>
      <c r="Z23" s="7">
        <v>1.33E-3</v>
      </c>
      <c r="AA23" s="7">
        <v>1.49E-3</v>
      </c>
      <c r="AB23" s="7">
        <v>1.6300000000000002E-3</v>
      </c>
    </row>
    <row r="24" spans="2:28" x14ac:dyDescent="0.25">
      <c r="B24" s="2" t="s">
        <v>0</v>
      </c>
      <c r="C24" s="2" t="s">
        <v>19</v>
      </c>
      <c r="D24" s="2" t="s">
        <v>20</v>
      </c>
      <c r="E24" s="2" t="s">
        <v>112</v>
      </c>
      <c r="F24" s="2" t="s">
        <v>213</v>
      </c>
      <c r="G24" s="1"/>
      <c r="H24" s="15" t="s">
        <v>19</v>
      </c>
      <c r="I24" s="1"/>
      <c r="J24" s="17" t="str">
        <v>1Y15Y</v>
      </c>
      <c r="K24" s="6">
        <v>2.4000000000000001E-4</v>
      </c>
      <c r="L24" s="6">
        <v>1.82E-3</v>
      </c>
      <c r="N24" s="9" t="str">
        <v>15Y</v>
      </c>
      <c r="O24" s="7">
        <v>1E-4</v>
      </c>
      <c r="P24" s="7">
        <v>2.1000000000000001E-4</v>
      </c>
      <c r="Q24" s="7">
        <v>3.1E-4</v>
      </c>
      <c r="R24" s="7">
        <v>4.0999999999999999E-4</v>
      </c>
      <c r="S24" s="7">
        <v>5.0999999999999993E-4</v>
      </c>
      <c r="T24" s="7">
        <v>5.8E-4</v>
      </c>
      <c r="U24" s="7">
        <v>6.6E-4</v>
      </c>
      <c r="V24" s="7">
        <v>7.2999999999999996E-4</v>
      </c>
      <c r="W24" s="7">
        <v>8.0000000000000004E-4</v>
      </c>
      <c r="X24" s="7">
        <v>8.5999999999999998E-4</v>
      </c>
      <c r="Y24" s="7">
        <v>1.07E-3</v>
      </c>
      <c r="Z24" s="7">
        <v>1.2199999999999999E-3</v>
      </c>
      <c r="AA24" s="7">
        <v>1.3600000000000001E-3</v>
      </c>
      <c r="AB24" s="7" t="e">
        <v>#N/A</v>
      </c>
    </row>
    <row r="25" spans="2:28" x14ac:dyDescent="0.25">
      <c r="B25" s="2" t="s">
        <v>0</v>
      </c>
      <c r="C25" s="2" t="s">
        <v>21</v>
      </c>
      <c r="D25" s="2" t="s">
        <v>22</v>
      </c>
      <c r="E25" s="2" t="s">
        <v>113</v>
      </c>
      <c r="F25" s="2" t="s">
        <v>214</v>
      </c>
      <c r="G25" s="1"/>
      <c r="H25" s="15" t="s">
        <v>21</v>
      </c>
      <c r="I25" s="1"/>
      <c r="J25" s="17" t="str">
        <v>1Y20Y</v>
      </c>
      <c r="K25" s="6">
        <v>3.6999999999999999E-4</v>
      </c>
      <c r="L25" s="6">
        <v>1.6200000000000001E-3</v>
      </c>
      <c r="N25" s="9" t="str">
        <v>20Y</v>
      </c>
      <c r="O25" s="7">
        <v>8.9999999999999992E-5</v>
      </c>
      <c r="P25" s="7">
        <v>1.7000000000000001E-4</v>
      </c>
      <c r="Q25" s="7">
        <v>2.5999999999999998E-4</v>
      </c>
      <c r="R25" s="7">
        <v>3.4000000000000002E-4</v>
      </c>
      <c r="S25" s="7">
        <v>4.2000000000000002E-4</v>
      </c>
      <c r="T25" s="7">
        <v>4.8000000000000001E-4</v>
      </c>
      <c r="U25" s="7">
        <v>5.5000000000000003E-4</v>
      </c>
      <c r="V25" s="7">
        <v>6.0999999999999997E-4</v>
      </c>
      <c r="W25" s="7">
        <v>6.7000000000000002E-4</v>
      </c>
      <c r="X25" s="7">
        <v>7.2999999999999996E-4</v>
      </c>
      <c r="Y25" s="7">
        <v>9.2999999999999995E-4</v>
      </c>
      <c r="Z25" s="7">
        <v>1.06E-3</v>
      </c>
      <c r="AA25" s="7" t="e">
        <v>#N/A</v>
      </c>
      <c r="AB25" s="7" t="e">
        <v>#N/A</v>
      </c>
    </row>
    <row r="26" spans="2:28" x14ac:dyDescent="0.25">
      <c r="B26" s="2" t="s">
        <v>0</v>
      </c>
      <c r="C26" s="2" t="s">
        <v>23</v>
      </c>
      <c r="D26" s="2" t="s">
        <v>24</v>
      </c>
      <c r="E26" s="2" t="s">
        <v>114</v>
      </c>
      <c r="F26" s="2" t="s">
        <v>215</v>
      </c>
      <c r="G26" s="1"/>
      <c r="H26" s="15" t="s">
        <v>23</v>
      </c>
      <c r="I26" s="1"/>
      <c r="J26" s="17" t="str">
        <v>1Y25Y</v>
      </c>
      <c r="K26" s="6">
        <v>4.6999999999999999E-4</v>
      </c>
      <c r="L26" s="6">
        <v>1.5499999999999999E-3</v>
      </c>
      <c r="N26" s="9" t="str">
        <v>25Y</v>
      </c>
      <c r="O26" s="7">
        <v>8.0000000000000007E-5</v>
      </c>
      <c r="P26" s="7">
        <v>1.4999999999999999E-4</v>
      </c>
      <c r="Q26" s="7">
        <v>2.1999999999999998E-4</v>
      </c>
      <c r="R26" s="7">
        <v>2.9E-4</v>
      </c>
      <c r="S26" s="7">
        <v>3.5999999999999997E-4</v>
      </c>
      <c r="T26" s="7">
        <v>4.2000000000000002E-4</v>
      </c>
      <c r="U26" s="7">
        <v>4.8000000000000001E-4</v>
      </c>
      <c r="V26" s="7">
        <v>5.2999999999999998E-4</v>
      </c>
      <c r="W26" s="7">
        <v>5.8999999999999992E-4</v>
      </c>
      <c r="X26" s="7">
        <v>6.4000000000000005E-4</v>
      </c>
      <c r="Y26" s="7">
        <v>8.1999999999999998E-4</v>
      </c>
      <c r="Z26" s="7" t="e">
        <v>#N/A</v>
      </c>
      <c r="AA26" s="7" t="e">
        <v>#N/A</v>
      </c>
      <c r="AB26" s="7" t="e">
        <v>#N/A</v>
      </c>
    </row>
    <row r="27" spans="2:28" x14ac:dyDescent="0.25">
      <c r="B27" s="2" t="s">
        <v>0</v>
      </c>
      <c r="C27" s="2" t="s">
        <v>25</v>
      </c>
      <c r="D27" s="2" t="s">
        <v>26</v>
      </c>
      <c r="E27" s="2" t="s">
        <v>115</v>
      </c>
      <c r="F27" s="2" t="s">
        <v>216</v>
      </c>
      <c r="G27" s="1"/>
      <c r="H27" s="15" t="s">
        <v>25</v>
      </c>
      <c r="I27" s="1"/>
      <c r="J27" s="17" t="str">
        <v>1Y30Y</v>
      </c>
      <c r="K27" s="6">
        <v>5.6000000000000006E-4</v>
      </c>
      <c r="L27" s="6">
        <v>1.48E-3</v>
      </c>
      <c r="N27" s="9" t="str">
        <v>30Y</v>
      </c>
      <c r="O27" s="7">
        <v>7.0000000000000007E-5</v>
      </c>
      <c r="P27" s="7">
        <v>1.2999999999999999E-4</v>
      </c>
      <c r="Q27" s="7">
        <v>1.8999999999999998E-4</v>
      </c>
      <c r="R27" s="7">
        <v>2.5000000000000001E-4</v>
      </c>
      <c r="S27" s="7">
        <v>3.1E-4</v>
      </c>
      <c r="T27" s="7">
        <v>3.5999999999999997E-4</v>
      </c>
      <c r="U27" s="7">
        <v>4.0999999999999999E-4</v>
      </c>
      <c r="V27" s="7">
        <v>4.6000000000000001E-4</v>
      </c>
      <c r="W27" s="7">
        <v>5.0999999999999993E-4</v>
      </c>
      <c r="X27" s="7">
        <v>5.5000000000000003E-4</v>
      </c>
      <c r="Y27" s="7" t="e">
        <v>#N/A</v>
      </c>
      <c r="Z27" s="7" t="e">
        <v>#N/A</v>
      </c>
      <c r="AA27" s="7" t="e">
        <v>#N/A</v>
      </c>
      <c r="AB27" s="7" t="e">
        <v>#N/A</v>
      </c>
    </row>
    <row r="28" spans="2:28" x14ac:dyDescent="0.25">
      <c r="B28" s="2" t="s">
        <v>1</v>
      </c>
      <c r="C28" s="2" t="s">
        <v>0</v>
      </c>
      <c r="D28" s="2" t="s">
        <v>27</v>
      </c>
      <c r="E28" s="2" t="s">
        <v>102</v>
      </c>
      <c r="F28" s="2" t="s">
        <v>217</v>
      </c>
      <c r="G28" s="1"/>
      <c r="H28" s="1"/>
      <c r="I28" s="1"/>
      <c r="J28" s="17" t="str">
        <v>2Y1Y</v>
      </c>
      <c r="K28" s="6">
        <v>0</v>
      </c>
      <c r="L28" s="6">
        <v>1.0999999999999999E-4</v>
      </c>
    </row>
    <row r="29" spans="2:28" x14ac:dyDescent="0.25">
      <c r="B29" s="2" t="s">
        <v>1</v>
      </c>
      <c r="C29" s="2" t="s">
        <v>1</v>
      </c>
      <c r="D29" s="2" t="s">
        <v>28</v>
      </c>
      <c r="E29" s="2" t="s">
        <v>103</v>
      </c>
      <c r="F29" s="2" t="s">
        <v>218</v>
      </c>
      <c r="G29" s="1"/>
      <c r="H29" s="1"/>
      <c r="I29" s="1"/>
      <c r="J29" s="17" t="str">
        <v>2Y2Y</v>
      </c>
      <c r="K29" s="6">
        <v>1.0000000000000001E-5</v>
      </c>
      <c r="L29" s="6">
        <v>3.2000000000000003E-4</v>
      </c>
    </row>
    <row r="30" spans="2:28" x14ac:dyDescent="0.25">
      <c r="B30" s="2" t="s">
        <v>1</v>
      </c>
      <c r="C30" s="2" t="s">
        <v>3</v>
      </c>
      <c r="D30" s="2" t="s">
        <v>29</v>
      </c>
      <c r="E30" s="2" t="s">
        <v>103</v>
      </c>
      <c r="F30" s="2" t="s">
        <v>219</v>
      </c>
      <c r="G30" s="1"/>
      <c r="H30" s="1"/>
      <c r="I30" s="1"/>
      <c r="J30" s="17" t="str">
        <v>2Y3Y</v>
      </c>
      <c r="K30" s="6">
        <v>1.0000000000000001E-5</v>
      </c>
      <c r="L30" s="6">
        <v>5.8E-4</v>
      </c>
    </row>
    <row r="31" spans="2:28" x14ac:dyDescent="0.25">
      <c r="B31" s="2" t="s">
        <v>1</v>
      </c>
      <c r="C31" s="2" t="s">
        <v>5</v>
      </c>
      <c r="D31" s="2" t="s">
        <v>30</v>
      </c>
      <c r="E31" s="2" t="s">
        <v>102</v>
      </c>
      <c r="F31" s="2" t="s">
        <v>220</v>
      </c>
      <c r="G31" s="1"/>
      <c r="H31" s="1"/>
      <c r="I31" s="1"/>
      <c r="J31" s="17" t="str">
        <v>2Y4Y</v>
      </c>
      <c r="K31" s="6">
        <v>0</v>
      </c>
      <c r="L31" s="6">
        <v>8.7999999999999992E-4</v>
      </c>
      <c r="N31" s="8" t="str">
        <f>L13</f>
        <v>Model</v>
      </c>
      <c r="O31" s="9" t="str">
        <f t="array" ref="O31:AB31">TRANSPOSE($H$14:$H$27)</f>
        <v>1Y</v>
      </c>
      <c r="P31" s="9" t="str">
        <v>2Y</v>
      </c>
      <c r="Q31" s="9" t="str">
        <v>3Y</v>
      </c>
      <c r="R31" s="9" t="str">
        <v>4Y</v>
      </c>
      <c r="S31" s="9" t="str">
        <v>5Y</v>
      </c>
      <c r="T31" s="9" t="str">
        <v>6Y</v>
      </c>
      <c r="U31" s="9" t="str">
        <v>7Y</v>
      </c>
      <c r="V31" s="9" t="str">
        <v>8Y</v>
      </c>
      <c r="W31" s="9" t="str">
        <v>9Y</v>
      </c>
      <c r="X31" s="9" t="str">
        <v>10Y</v>
      </c>
      <c r="Y31" s="9" t="str">
        <v>15Y</v>
      </c>
      <c r="Z31" s="9" t="str">
        <v>20Y</v>
      </c>
      <c r="AA31" s="9" t="str">
        <v>25Y</v>
      </c>
      <c r="AB31" s="9" t="str">
        <v>30Y</v>
      </c>
    </row>
    <row r="32" spans="2:28" x14ac:dyDescent="0.25">
      <c r="B32" s="2" t="s">
        <v>1</v>
      </c>
      <c r="C32" s="2" t="s">
        <v>7</v>
      </c>
      <c r="D32" s="2" t="s">
        <v>31</v>
      </c>
      <c r="E32" s="2" t="s">
        <v>103</v>
      </c>
      <c r="F32" s="2" t="s">
        <v>221</v>
      </c>
      <c r="G32" s="1"/>
      <c r="H32" s="1"/>
      <c r="I32" s="1"/>
      <c r="J32" s="17" t="str">
        <v>2Y5Y</v>
      </c>
      <c r="K32" s="6">
        <v>1.0000000000000001E-5</v>
      </c>
      <c r="L32" s="6">
        <v>1.1799999999999998E-3</v>
      </c>
      <c r="N32" s="9" t="str">
        <f t="array" ref="N32:N45">$H$14:$H$27</f>
        <v>1Y</v>
      </c>
      <c r="O32" s="7">
        <f t="array" ref="O32:AB45">INDEX($L$14:$L$157,MATCH($N$32:$N$45&amp;$O$31:$AB$31,$J$14:$J$157,0))</f>
        <v>4.0000000000000003E-5</v>
      </c>
      <c r="P32" s="7">
        <v>1.4999999999999999E-4</v>
      </c>
      <c r="Q32" s="7">
        <v>3.5999999999999997E-4</v>
      </c>
      <c r="R32" s="7">
        <v>6.2E-4</v>
      </c>
      <c r="S32" s="7">
        <v>9.2000000000000003E-4</v>
      </c>
      <c r="T32" s="7">
        <v>1.2199999999999999E-3</v>
      </c>
      <c r="U32" s="7">
        <v>1.4599999999999999E-3</v>
      </c>
      <c r="V32" s="7">
        <v>1.66E-3</v>
      </c>
      <c r="W32" s="7">
        <v>1.8E-3</v>
      </c>
      <c r="X32" s="7">
        <v>1.8799999999999999E-3</v>
      </c>
      <c r="Y32" s="7">
        <v>1.82E-3</v>
      </c>
      <c r="Z32" s="7">
        <v>1.6200000000000001E-3</v>
      </c>
      <c r="AA32" s="7">
        <v>1.5499999999999999E-3</v>
      </c>
      <c r="AB32" s="7">
        <v>1.48E-3</v>
      </c>
    </row>
    <row r="33" spans="2:28" x14ac:dyDescent="0.25">
      <c r="B33" s="2" t="s">
        <v>1</v>
      </c>
      <c r="C33" s="2" t="s">
        <v>9</v>
      </c>
      <c r="D33" s="2" t="s">
        <v>32</v>
      </c>
      <c r="E33" s="2" t="s">
        <v>119</v>
      </c>
      <c r="F33" s="2" t="s">
        <v>222</v>
      </c>
      <c r="G33" s="1"/>
      <c r="H33" s="1"/>
      <c r="I33" s="1"/>
      <c r="J33" s="17" t="str">
        <v>2Y6Y</v>
      </c>
      <c r="K33" s="6">
        <v>3.0000000000000001E-5</v>
      </c>
      <c r="L33" s="6">
        <v>1.4299999999999998E-3</v>
      </c>
      <c r="N33" s="9" t="str">
        <v>2Y</v>
      </c>
      <c r="O33" s="7">
        <v>1.0999999999999999E-4</v>
      </c>
      <c r="P33" s="7">
        <v>3.2000000000000003E-4</v>
      </c>
      <c r="Q33" s="7">
        <v>5.8E-4</v>
      </c>
      <c r="R33" s="7">
        <v>8.7999999999999992E-4</v>
      </c>
      <c r="S33" s="7">
        <v>1.1799999999999998E-3</v>
      </c>
      <c r="T33" s="7">
        <v>1.4299999999999998E-3</v>
      </c>
      <c r="U33" s="7">
        <v>1.6300000000000002E-3</v>
      </c>
      <c r="V33" s="7">
        <v>1.7699999999999999E-3</v>
      </c>
      <c r="W33" s="7">
        <v>1.8500000000000001E-3</v>
      </c>
      <c r="X33" s="7">
        <v>1.91E-3</v>
      </c>
      <c r="Y33" s="7">
        <v>1.8500000000000001E-3</v>
      </c>
      <c r="Z33" s="7">
        <v>1.7299999999999998E-3</v>
      </c>
      <c r="AA33" s="7">
        <v>1.66E-3</v>
      </c>
      <c r="AB33" s="7">
        <v>1.6000000000000001E-3</v>
      </c>
    </row>
    <row r="34" spans="2:28" x14ac:dyDescent="0.25">
      <c r="B34" s="2" t="s">
        <v>1</v>
      </c>
      <c r="C34" s="2" t="s">
        <v>11</v>
      </c>
      <c r="D34" s="2" t="s">
        <v>33</v>
      </c>
      <c r="E34" s="2" t="s">
        <v>110</v>
      </c>
      <c r="F34" s="2" t="s">
        <v>223</v>
      </c>
      <c r="G34" s="1"/>
      <c r="H34" s="1"/>
      <c r="I34" s="1"/>
      <c r="J34" s="17" t="str">
        <v>2Y7Y</v>
      </c>
      <c r="K34" s="6">
        <v>6.0000000000000002E-5</v>
      </c>
      <c r="L34" s="6">
        <v>1.6300000000000002E-3</v>
      </c>
      <c r="N34" s="9" t="str">
        <v>3Y</v>
      </c>
      <c r="O34" s="7">
        <v>2.1000000000000001E-4</v>
      </c>
      <c r="P34" s="7">
        <v>4.6999999999999999E-4</v>
      </c>
      <c r="Q34" s="7">
        <v>7.6999999999999996E-4</v>
      </c>
      <c r="R34" s="7">
        <v>1.07E-3</v>
      </c>
      <c r="S34" s="7">
        <v>1.32E-3</v>
      </c>
      <c r="T34" s="7">
        <v>1.5199999999999999E-3</v>
      </c>
      <c r="U34" s="7">
        <v>1.66E-3</v>
      </c>
      <c r="V34" s="7">
        <v>1.7499999999999998E-3</v>
      </c>
      <c r="W34" s="7">
        <v>1.8E-3</v>
      </c>
      <c r="X34" s="7">
        <v>1.83E-3</v>
      </c>
      <c r="Y34" s="7">
        <v>1.7799999999999999E-3</v>
      </c>
      <c r="Z34" s="7">
        <v>1.65E-3</v>
      </c>
      <c r="AA34" s="7">
        <v>1.58E-3</v>
      </c>
      <c r="AB34" s="7">
        <v>1.5199999999999999E-3</v>
      </c>
    </row>
    <row r="35" spans="2:28" x14ac:dyDescent="0.25">
      <c r="B35" s="2" t="s">
        <v>1</v>
      </c>
      <c r="C35" s="2" t="s">
        <v>13</v>
      </c>
      <c r="D35" s="2" t="s">
        <v>34</v>
      </c>
      <c r="E35" s="2" t="s">
        <v>121</v>
      </c>
      <c r="F35" s="2" t="s">
        <v>224</v>
      </c>
      <c r="G35" s="1"/>
      <c r="H35" s="1"/>
      <c r="I35" s="1"/>
      <c r="J35" s="17" t="str">
        <v>2Y8Y</v>
      </c>
      <c r="K35" s="6">
        <v>1E-4</v>
      </c>
      <c r="L35" s="6">
        <v>1.7699999999999999E-3</v>
      </c>
      <c r="N35" s="9" t="str">
        <v>4Y</v>
      </c>
      <c r="O35" s="7">
        <v>2.5999999999999998E-4</v>
      </c>
      <c r="P35" s="7">
        <v>5.6000000000000006E-4</v>
      </c>
      <c r="Q35" s="7">
        <v>8.5999999999999998E-4</v>
      </c>
      <c r="R35" s="7">
        <v>1.1100000000000001E-3</v>
      </c>
      <c r="S35" s="7">
        <v>1.31E-3</v>
      </c>
      <c r="T35" s="7">
        <v>1.4599999999999999E-3</v>
      </c>
      <c r="U35" s="7">
        <v>1.5499999999999999E-3</v>
      </c>
      <c r="V35" s="7">
        <v>1.6000000000000001E-3</v>
      </c>
      <c r="W35" s="7">
        <v>1.6300000000000002E-3</v>
      </c>
      <c r="X35" s="7">
        <v>1.66E-3</v>
      </c>
      <c r="Y35" s="7">
        <v>1.6200000000000001E-3</v>
      </c>
      <c r="Z35" s="7">
        <v>1.48E-3</v>
      </c>
      <c r="AA35" s="7">
        <v>1.4099999999999998E-3</v>
      </c>
      <c r="AB35" s="7">
        <v>1.3500000000000001E-3</v>
      </c>
    </row>
    <row r="36" spans="2:28" x14ac:dyDescent="0.25">
      <c r="B36" s="2" t="s">
        <v>1</v>
      </c>
      <c r="C36" s="2" t="s">
        <v>15</v>
      </c>
      <c r="D36" s="2" t="s">
        <v>35</v>
      </c>
      <c r="E36" s="2" t="s">
        <v>122</v>
      </c>
      <c r="F36" s="2" t="s">
        <v>225</v>
      </c>
      <c r="G36" s="1"/>
      <c r="H36" s="1"/>
      <c r="I36" s="1"/>
      <c r="J36" s="17" t="str">
        <v>2Y9Y</v>
      </c>
      <c r="K36" s="6">
        <v>1.4000000000000001E-4</v>
      </c>
      <c r="L36" s="6">
        <v>1.8500000000000001E-3</v>
      </c>
      <c r="N36" s="9" t="str">
        <v>5Y</v>
      </c>
      <c r="O36" s="7">
        <v>2.9999999999999997E-4</v>
      </c>
      <c r="P36" s="7">
        <v>5.9999999999999995E-4</v>
      </c>
      <c r="Q36" s="7">
        <v>8.5000000000000006E-4</v>
      </c>
      <c r="R36" s="7">
        <v>1.06E-3</v>
      </c>
      <c r="S36" s="7">
        <v>1.2099999999999999E-3</v>
      </c>
      <c r="T36" s="7">
        <v>1.2900000000000001E-3</v>
      </c>
      <c r="U36" s="7">
        <v>1.3500000000000001E-3</v>
      </c>
      <c r="V36" s="7">
        <v>1.3800000000000002E-3</v>
      </c>
      <c r="W36" s="7">
        <v>1.4000000000000002E-3</v>
      </c>
      <c r="X36" s="7">
        <v>1.2800000000000001E-3</v>
      </c>
      <c r="Y36" s="7">
        <v>1.2199999999999999E-3</v>
      </c>
      <c r="Z36" s="7">
        <v>1.1999999999999999E-3</v>
      </c>
      <c r="AA36" s="7">
        <v>1.15E-3</v>
      </c>
      <c r="AB36" s="7">
        <v>1.1100000000000001E-3</v>
      </c>
    </row>
    <row r="37" spans="2:28" x14ac:dyDescent="0.25">
      <c r="B37" s="2" t="s">
        <v>1</v>
      </c>
      <c r="C37" s="2" t="s">
        <v>17</v>
      </c>
      <c r="D37" s="2" t="s">
        <v>226</v>
      </c>
      <c r="E37" s="2" t="s">
        <v>124</v>
      </c>
      <c r="F37" s="2" t="s">
        <v>227</v>
      </c>
      <c r="G37" s="1"/>
      <c r="H37" s="1"/>
      <c r="I37" s="1"/>
      <c r="J37" s="17" t="str">
        <v>2Y10Y</v>
      </c>
      <c r="K37" s="6">
        <v>1.7999999999999998E-4</v>
      </c>
      <c r="L37" s="6">
        <v>1.91E-3</v>
      </c>
      <c r="N37" s="9" t="str">
        <v>6Y</v>
      </c>
      <c r="O37" s="7" t="e">
        <v>#N/A</v>
      </c>
      <c r="P37" s="7" t="e">
        <v>#N/A</v>
      </c>
      <c r="Q37" s="7" t="e">
        <v>#N/A</v>
      </c>
      <c r="R37" s="7" t="e">
        <v>#N/A</v>
      </c>
      <c r="S37" s="7" t="e">
        <v>#N/A</v>
      </c>
      <c r="T37" s="7" t="e">
        <v>#N/A</v>
      </c>
      <c r="U37" s="7" t="e">
        <v>#N/A</v>
      </c>
      <c r="V37" s="7" t="e">
        <v>#N/A</v>
      </c>
      <c r="W37" s="7" t="e">
        <v>#N/A</v>
      </c>
      <c r="X37" s="7" t="e">
        <v>#N/A</v>
      </c>
      <c r="Y37" s="7" t="e">
        <v>#N/A</v>
      </c>
      <c r="Z37" s="7" t="e">
        <v>#N/A</v>
      </c>
      <c r="AA37" s="7" t="e">
        <v>#N/A</v>
      </c>
      <c r="AB37" s="7" t="e">
        <v>#N/A</v>
      </c>
    </row>
    <row r="38" spans="2:28" x14ac:dyDescent="0.25">
      <c r="B38" s="2" t="s">
        <v>1</v>
      </c>
      <c r="C38" s="2" t="s">
        <v>19</v>
      </c>
      <c r="D38" s="2" t="s">
        <v>35</v>
      </c>
      <c r="E38" s="2" t="s">
        <v>125</v>
      </c>
      <c r="F38" s="2" t="s">
        <v>228</v>
      </c>
      <c r="G38" s="1"/>
      <c r="H38" s="1"/>
      <c r="I38" s="1"/>
      <c r="J38" s="17" t="str">
        <v>2Y15Y</v>
      </c>
      <c r="K38" s="6">
        <v>3.8999999999999999E-4</v>
      </c>
      <c r="L38" s="6">
        <v>1.8500000000000001E-3</v>
      </c>
      <c r="N38" s="9" t="str">
        <v>7Y</v>
      </c>
      <c r="O38" s="7">
        <v>4.4999999999999999E-4</v>
      </c>
      <c r="P38" s="7">
        <v>5.8999999999999992E-4</v>
      </c>
      <c r="Q38" s="7">
        <v>7.000000000000001E-4</v>
      </c>
      <c r="R38" s="7">
        <v>7.6999999999999996E-4</v>
      </c>
      <c r="S38" s="7">
        <v>8.1999999999999998E-4</v>
      </c>
      <c r="T38" s="7">
        <v>8.5000000000000006E-4</v>
      </c>
      <c r="U38" s="7">
        <v>8.8999999999999995E-4</v>
      </c>
      <c r="V38" s="7">
        <v>8.1000000000000006E-4</v>
      </c>
      <c r="W38" s="7">
        <v>8.3000000000000001E-4</v>
      </c>
      <c r="X38" s="7">
        <v>8.7999999999999992E-4</v>
      </c>
      <c r="Y38" s="7">
        <v>9.1E-4</v>
      </c>
      <c r="Z38" s="7">
        <v>8.5999999999999998E-4</v>
      </c>
      <c r="AA38" s="7">
        <v>8.1999999999999998E-4</v>
      </c>
      <c r="AB38" s="7">
        <v>8.0000000000000004E-4</v>
      </c>
    </row>
    <row r="39" spans="2:28" x14ac:dyDescent="0.25">
      <c r="B39" s="2" t="s">
        <v>1</v>
      </c>
      <c r="C39" s="2" t="s">
        <v>21</v>
      </c>
      <c r="D39" s="2" t="s">
        <v>229</v>
      </c>
      <c r="E39" s="2" t="s">
        <v>115</v>
      </c>
      <c r="F39" s="2" t="s">
        <v>230</v>
      </c>
      <c r="G39" s="1"/>
      <c r="H39" s="1"/>
      <c r="I39" s="1"/>
      <c r="J39" s="17" t="str">
        <v>2Y20Y</v>
      </c>
      <c r="K39" s="6">
        <v>5.6000000000000006E-4</v>
      </c>
      <c r="L39" s="6">
        <v>1.7299999999999998E-3</v>
      </c>
      <c r="N39" s="9" t="str">
        <v>8Y</v>
      </c>
      <c r="O39" s="7" t="e">
        <v>#N/A</v>
      </c>
      <c r="P39" s="7" t="e">
        <v>#N/A</v>
      </c>
      <c r="Q39" s="7" t="e">
        <v>#N/A</v>
      </c>
      <c r="R39" s="7" t="e">
        <v>#N/A</v>
      </c>
      <c r="S39" s="7" t="e">
        <v>#N/A</v>
      </c>
      <c r="T39" s="7" t="e">
        <v>#N/A</v>
      </c>
      <c r="U39" s="7" t="e">
        <v>#N/A</v>
      </c>
      <c r="V39" s="7" t="e">
        <v>#N/A</v>
      </c>
      <c r="W39" s="7" t="e">
        <v>#N/A</v>
      </c>
      <c r="X39" s="7" t="e">
        <v>#N/A</v>
      </c>
      <c r="Y39" s="7" t="e">
        <v>#N/A</v>
      </c>
      <c r="Z39" s="7" t="e">
        <v>#N/A</v>
      </c>
      <c r="AA39" s="7" t="e">
        <v>#N/A</v>
      </c>
      <c r="AB39" s="7" t="e">
        <v>#N/A</v>
      </c>
    </row>
    <row r="40" spans="2:28" x14ac:dyDescent="0.25">
      <c r="B40" s="2" t="s">
        <v>1</v>
      </c>
      <c r="C40" s="2" t="s">
        <v>23</v>
      </c>
      <c r="D40" s="2" t="s">
        <v>14</v>
      </c>
      <c r="E40" s="2" t="s">
        <v>126</v>
      </c>
      <c r="F40" s="2" t="s">
        <v>231</v>
      </c>
      <c r="G40" s="1"/>
      <c r="H40" s="1"/>
      <c r="I40" s="1"/>
      <c r="J40" s="17" t="str">
        <v>2Y25Y</v>
      </c>
      <c r="K40" s="6">
        <v>7.000000000000001E-4</v>
      </c>
      <c r="L40" s="6">
        <v>1.66E-3</v>
      </c>
      <c r="N40" s="9" t="str">
        <v>9Y</v>
      </c>
      <c r="O40" s="7" t="e">
        <v>#N/A</v>
      </c>
      <c r="P40" s="7" t="e">
        <v>#N/A</v>
      </c>
      <c r="Q40" s="7" t="e">
        <v>#N/A</v>
      </c>
      <c r="R40" s="7" t="e">
        <v>#N/A</v>
      </c>
      <c r="S40" s="7" t="e">
        <v>#N/A</v>
      </c>
      <c r="T40" s="7" t="e">
        <v>#N/A</v>
      </c>
      <c r="U40" s="7" t="e">
        <v>#N/A</v>
      </c>
      <c r="V40" s="7" t="e">
        <v>#N/A</v>
      </c>
      <c r="W40" s="7" t="e">
        <v>#N/A</v>
      </c>
      <c r="X40" s="7" t="e">
        <v>#N/A</v>
      </c>
      <c r="Y40" s="7" t="e">
        <v>#N/A</v>
      </c>
      <c r="Z40" s="7" t="e">
        <v>#N/A</v>
      </c>
      <c r="AA40" s="7" t="e">
        <v>#N/A</v>
      </c>
      <c r="AB40" s="7" t="e">
        <v>#N/A</v>
      </c>
    </row>
    <row r="41" spans="2:28" x14ac:dyDescent="0.25">
      <c r="B41" s="2" t="s">
        <v>1</v>
      </c>
      <c r="C41" s="2" t="s">
        <v>25</v>
      </c>
      <c r="D41" s="2" t="s">
        <v>36</v>
      </c>
      <c r="E41" s="2" t="s">
        <v>127</v>
      </c>
      <c r="F41" s="2" t="s">
        <v>232</v>
      </c>
      <c r="G41" s="1"/>
      <c r="H41" s="1"/>
      <c r="I41" s="1"/>
      <c r="J41" s="17" t="str">
        <v>2Y30Y</v>
      </c>
      <c r="K41" s="6">
        <v>8.1000000000000006E-4</v>
      </c>
      <c r="L41" s="6">
        <v>1.6000000000000001E-3</v>
      </c>
      <c r="N41" s="9" t="str">
        <v>10Y</v>
      </c>
      <c r="O41" s="7">
        <v>3.5999999999999997E-4</v>
      </c>
      <c r="P41" s="7">
        <v>3.8999999999999999E-4</v>
      </c>
      <c r="Q41" s="7">
        <v>4.2000000000000002E-4</v>
      </c>
      <c r="R41" s="7">
        <v>4.4999999999999999E-4</v>
      </c>
      <c r="S41" s="7">
        <v>4.0000000000000002E-4</v>
      </c>
      <c r="T41" s="7">
        <v>4.2999999999999999E-4</v>
      </c>
      <c r="U41" s="7">
        <v>4.6999999999999999E-4</v>
      </c>
      <c r="V41" s="7">
        <v>5.1999999999999995E-4</v>
      </c>
      <c r="W41" s="7">
        <v>5.6999999999999998E-4</v>
      </c>
      <c r="X41" s="7">
        <v>5.0000000000000001E-4</v>
      </c>
      <c r="Y41" s="7">
        <v>5.0999999999999993E-4</v>
      </c>
      <c r="Z41" s="7">
        <v>4.8000000000000001E-4</v>
      </c>
      <c r="AA41" s="7">
        <v>4.6000000000000001E-4</v>
      </c>
      <c r="AB41" s="7">
        <v>3.7999999999999997E-4</v>
      </c>
    </row>
    <row r="42" spans="2:28" x14ac:dyDescent="0.25">
      <c r="B42" s="2" t="s">
        <v>3</v>
      </c>
      <c r="C42" s="2" t="s">
        <v>0</v>
      </c>
      <c r="D42" s="2" t="s">
        <v>37</v>
      </c>
      <c r="E42" s="2" t="s">
        <v>102</v>
      </c>
      <c r="F42" s="2" t="s">
        <v>233</v>
      </c>
      <c r="G42" s="1"/>
      <c r="H42" s="1"/>
      <c r="I42" s="1"/>
      <c r="J42" s="17" t="str">
        <v>3Y1Y</v>
      </c>
      <c r="K42" s="6">
        <v>0</v>
      </c>
      <c r="L42" s="6">
        <v>2.1000000000000001E-4</v>
      </c>
      <c r="N42" s="9" t="str">
        <v>15Y</v>
      </c>
      <c r="O42" s="7">
        <v>8.0000000000000007E-5</v>
      </c>
      <c r="P42" s="7">
        <v>2.0000000000000001E-4</v>
      </c>
      <c r="Q42" s="7">
        <v>3.5000000000000005E-4</v>
      </c>
      <c r="R42" s="7">
        <v>5.0000000000000001E-4</v>
      </c>
      <c r="S42" s="7">
        <v>5.6000000000000006E-4</v>
      </c>
      <c r="T42" s="7">
        <v>7.000000000000001E-4</v>
      </c>
      <c r="U42" s="7">
        <v>8.0000000000000004E-4</v>
      </c>
      <c r="V42" s="7">
        <v>8.7999999999999992E-4</v>
      </c>
      <c r="W42" s="7">
        <v>9.2000000000000003E-4</v>
      </c>
      <c r="X42" s="7">
        <v>8.8999999999999995E-4</v>
      </c>
      <c r="Y42" s="7">
        <v>8.5999999999999998E-4</v>
      </c>
      <c r="Z42" s="7">
        <v>8.5000000000000006E-4</v>
      </c>
      <c r="AA42" s="7">
        <v>7.5000000000000002E-4</v>
      </c>
      <c r="AB42" s="7" t="e">
        <v>#N/A</v>
      </c>
    </row>
    <row r="43" spans="2:28" x14ac:dyDescent="0.25">
      <c r="B43" s="2" t="s">
        <v>3</v>
      </c>
      <c r="C43" s="2" t="s">
        <v>1</v>
      </c>
      <c r="D43" s="2" t="s">
        <v>38</v>
      </c>
      <c r="E43" s="2" t="s">
        <v>102</v>
      </c>
      <c r="F43" s="2" t="s">
        <v>234</v>
      </c>
      <c r="G43" s="1"/>
      <c r="H43" s="1"/>
      <c r="I43" s="1"/>
      <c r="J43" s="17" t="str">
        <v>3Y2Y</v>
      </c>
      <c r="K43" s="6">
        <v>0</v>
      </c>
      <c r="L43" s="6">
        <v>4.6999999999999999E-4</v>
      </c>
      <c r="N43" s="9" t="str">
        <v>20Y</v>
      </c>
      <c r="O43" s="7">
        <v>1.7999999999999998E-4</v>
      </c>
      <c r="P43" s="7">
        <v>3.5999999999999997E-4</v>
      </c>
      <c r="Q43" s="7">
        <v>5.1999999999999995E-4</v>
      </c>
      <c r="R43" s="7">
        <v>6.6E-4</v>
      </c>
      <c r="S43" s="7">
        <v>7.1999999999999994E-4</v>
      </c>
      <c r="T43" s="7">
        <v>8.0000000000000004E-4</v>
      </c>
      <c r="U43" s="7">
        <v>8.699999999999999E-4</v>
      </c>
      <c r="V43" s="7">
        <v>9.2000000000000003E-4</v>
      </c>
      <c r="W43" s="7">
        <v>9.5E-4</v>
      </c>
      <c r="X43" s="7">
        <v>9.2999999999999995E-4</v>
      </c>
      <c r="Y43" s="7">
        <v>9.1E-4</v>
      </c>
      <c r="Z43" s="7">
        <v>8.1000000000000006E-4</v>
      </c>
      <c r="AA43" s="7" t="e">
        <v>#N/A</v>
      </c>
      <c r="AB43" s="7" t="e">
        <v>#N/A</v>
      </c>
    </row>
    <row r="44" spans="2:28" x14ac:dyDescent="0.25">
      <c r="B44" s="2" t="s">
        <v>3</v>
      </c>
      <c r="C44" s="2" t="s">
        <v>3</v>
      </c>
      <c r="D44" s="2" t="s">
        <v>39</v>
      </c>
      <c r="E44" s="2" t="s">
        <v>103</v>
      </c>
      <c r="F44" s="2" t="s">
        <v>235</v>
      </c>
      <c r="G44" s="1"/>
      <c r="H44" s="1"/>
      <c r="I44" s="1"/>
      <c r="J44" s="17" t="str">
        <v>3Y3Y</v>
      </c>
      <c r="K44" s="6">
        <v>1.0000000000000001E-5</v>
      </c>
      <c r="L44" s="6">
        <v>7.6999999999999996E-4</v>
      </c>
      <c r="N44" s="9" t="str">
        <v>25Y</v>
      </c>
      <c r="O44" s="7">
        <v>1.4999999999999999E-4</v>
      </c>
      <c r="P44" s="7">
        <v>2.8000000000000003E-4</v>
      </c>
      <c r="Q44" s="7">
        <v>3.7999999999999997E-4</v>
      </c>
      <c r="R44" s="7">
        <v>4.4999999999999999E-4</v>
      </c>
      <c r="S44" s="7">
        <v>4.2999999999999999E-4</v>
      </c>
      <c r="T44" s="7">
        <v>4.2999999999999999E-4</v>
      </c>
      <c r="U44" s="7">
        <v>4.2999999999999999E-4</v>
      </c>
      <c r="V44" s="7">
        <v>4.2999999999999999E-4</v>
      </c>
      <c r="W44" s="7">
        <v>4.2999999999999999E-4</v>
      </c>
      <c r="X44" s="7">
        <v>4.0999999999999999E-4</v>
      </c>
      <c r="Y44" s="7">
        <v>3.2000000000000003E-4</v>
      </c>
      <c r="Z44" s="7" t="e">
        <v>#N/A</v>
      </c>
      <c r="AA44" s="7" t="e">
        <v>#N/A</v>
      </c>
      <c r="AB44" s="7" t="e">
        <v>#N/A</v>
      </c>
    </row>
    <row r="45" spans="2:28" x14ac:dyDescent="0.25">
      <c r="B45" s="2" t="s">
        <v>3</v>
      </c>
      <c r="C45" s="2" t="s">
        <v>5</v>
      </c>
      <c r="D45" s="2" t="s">
        <v>40</v>
      </c>
      <c r="E45" s="2" t="s">
        <v>107</v>
      </c>
      <c r="F45" s="2" t="s">
        <v>236</v>
      </c>
      <c r="G45" s="1"/>
      <c r="H45" s="1"/>
      <c r="I45" s="1"/>
      <c r="J45" s="17" t="str">
        <v>3Y4Y</v>
      </c>
      <c r="K45" s="6">
        <v>2.0000000000000002E-5</v>
      </c>
      <c r="L45" s="6">
        <v>1.07E-3</v>
      </c>
      <c r="N45" s="9" t="str">
        <v>30Y</v>
      </c>
      <c r="O45" s="7">
        <v>0</v>
      </c>
      <c r="P45" s="7">
        <v>0</v>
      </c>
      <c r="Q45" s="7">
        <v>0</v>
      </c>
      <c r="R45" s="7">
        <v>1.0000000000000001E-5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 t="e">
        <v>#N/A</v>
      </c>
      <c r="Z45" s="7" t="e">
        <v>#N/A</v>
      </c>
      <c r="AA45" s="7" t="e">
        <v>#N/A</v>
      </c>
      <c r="AB45" s="7" t="e">
        <v>#N/A</v>
      </c>
    </row>
    <row r="46" spans="2:28" x14ac:dyDescent="0.25">
      <c r="B46" s="2" t="s">
        <v>3</v>
      </c>
      <c r="C46" s="2" t="s">
        <v>7</v>
      </c>
      <c r="D46" s="2" t="s">
        <v>41</v>
      </c>
      <c r="E46" s="2" t="s">
        <v>129</v>
      </c>
      <c r="F46" s="2" t="s">
        <v>237</v>
      </c>
      <c r="G46" s="1"/>
      <c r="H46" s="1"/>
      <c r="I46" s="1"/>
      <c r="J46" s="17" t="str">
        <v>3Y5Y</v>
      </c>
      <c r="K46" s="6">
        <v>5.0000000000000002E-5</v>
      </c>
      <c r="L46" s="6">
        <v>1.32E-3</v>
      </c>
    </row>
    <row r="47" spans="2:28" x14ac:dyDescent="0.25">
      <c r="B47" s="2" t="s">
        <v>3</v>
      </c>
      <c r="C47" s="2" t="s">
        <v>9</v>
      </c>
      <c r="D47" s="2" t="s">
        <v>42</v>
      </c>
      <c r="E47" s="2" t="s">
        <v>111</v>
      </c>
      <c r="F47" s="2" t="s">
        <v>238</v>
      </c>
      <c r="G47" s="1"/>
      <c r="H47" s="1"/>
      <c r="I47" s="1"/>
      <c r="J47" s="17" t="str">
        <v>3Y6Y</v>
      </c>
      <c r="K47" s="6">
        <v>8.9999999999999992E-5</v>
      </c>
      <c r="L47" s="6">
        <v>1.5199999999999999E-3</v>
      </c>
    </row>
    <row r="48" spans="2:28" x14ac:dyDescent="0.25">
      <c r="B48" s="2" t="s">
        <v>3</v>
      </c>
      <c r="C48" s="2" t="s">
        <v>11</v>
      </c>
      <c r="D48" s="2" t="s">
        <v>14</v>
      </c>
      <c r="E48" s="2" t="s">
        <v>130</v>
      </c>
      <c r="F48" s="2" t="s">
        <v>239</v>
      </c>
      <c r="G48" s="1"/>
      <c r="H48" s="1"/>
      <c r="I48" s="1"/>
      <c r="J48" s="17" t="str">
        <v>3Y7Y</v>
      </c>
      <c r="K48" s="6">
        <v>1.2999999999999999E-4</v>
      </c>
      <c r="L48" s="6">
        <v>1.66E-3</v>
      </c>
    </row>
    <row r="49" spans="2:12" x14ac:dyDescent="0.25">
      <c r="B49" s="2" t="s">
        <v>3</v>
      </c>
      <c r="C49" s="2" t="s">
        <v>13</v>
      </c>
      <c r="D49" s="2" t="s">
        <v>43</v>
      </c>
      <c r="E49" s="2" t="s">
        <v>124</v>
      </c>
      <c r="F49" s="2" t="s">
        <v>240</v>
      </c>
      <c r="G49" s="1"/>
      <c r="H49" s="1"/>
      <c r="I49" s="1"/>
      <c r="J49" s="17" t="str">
        <v>3Y8Y</v>
      </c>
      <c r="K49" s="6">
        <v>1.7999999999999998E-4</v>
      </c>
      <c r="L49" s="6">
        <v>1.7499999999999998E-3</v>
      </c>
    </row>
    <row r="50" spans="2:12" x14ac:dyDescent="0.25">
      <c r="B50" s="2" t="s">
        <v>3</v>
      </c>
      <c r="C50" s="2" t="s">
        <v>15</v>
      </c>
      <c r="D50" s="2" t="s">
        <v>16</v>
      </c>
      <c r="E50" s="2" t="s">
        <v>112</v>
      </c>
      <c r="F50" s="2" t="s">
        <v>241</v>
      </c>
      <c r="G50" s="1"/>
      <c r="H50" s="1"/>
      <c r="I50" s="1"/>
      <c r="J50" s="17" t="str">
        <v>3Y9Y</v>
      </c>
      <c r="K50" s="6">
        <v>2.4000000000000001E-4</v>
      </c>
      <c r="L50" s="6">
        <v>1.8E-3</v>
      </c>
    </row>
    <row r="51" spans="2:12" x14ac:dyDescent="0.25">
      <c r="B51" s="2" t="s">
        <v>3</v>
      </c>
      <c r="C51" s="2" t="s">
        <v>17</v>
      </c>
      <c r="D51" s="2" t="s">
        <v>242</v>
      </c>
      <c r="E51" s="2" t="s">
        <v>131</v>
      </c>
      <c r="F51" s="2" t="s">
        <v>243</v>
      </c>
      <c r="G51" s="1"/>
      <c r="H51" s="1"/>
      <c r="I51" s="1"/>
      <c r="J51" s="17" t="str">
        <v>3Y10Y</v>
      </c>
      <c r="K51" s="6">
        <v>2.9999999999999997E-4</v>
      </c>
      <c r="L51" s="6">
        <v>1.83E-3</v>
      </c>
    </row>
    <row r="52" spans="2:12" x14ac:dyDescent="0.25">
      <c r="B52" s="2" t="s">
        <v>3</v>
      </c>
      <c r="C52" s="2" t="s">
        <v>19</v>
      </c>
      <c r="D52" s="2" t="s">
        <v>244</v>
      </c>
      <c r="E52" s="2" t="s">
        <v>132</v>
      </c>
      <c r="F52" s="2" t="s">
        <v>245</v>
      </c>
      <c r="G52" s="1"/>
      <c r="H52" s="1"/>
      <c r="I52" s="1"/>
      <c r="J52" s="17" t="str">
        <v>3Y15Y</v>
      </c>
      <c r="K52" s="6">
        <v>5.4000000000000001E-4</v>
      </c>
      <c r="L52" s="6">
        <v>1.7799999999999999E-3</v>
      </c>
    </row>
    <row r="53" spans="2:12" x14ac:dyDescent="0.25">
      <c r="B53" s="2" t="s">
        <v>3</v>
      </c>
      <c r="C53" s="2" t="s">
        <v>21</v>
      </c>
      <c r="D53" s="2" t="s">
        <v>246</v>
      </c>
      <c r="E53" s="2" t="s">
        <v>133</v>
      </c>
      <c r="F53" s="2" t="s">
        <v>247</v>
      </c>
      <c r="G53" s="1"/>
      <c r="H53" s="1"/>
      <c r="I53" s="1"/>
      <c r="J53" s="17" t="str">
        <v>3Y20Y</v>
      </c>
      <c r="K53" s="6">
        <v>7.2999999999999996E-4</v>
      </c>
      <c r="L53" s="6">
        <v>1.65E-3</v>
      </c>
    </row>
    <row r="54" spans="2:12" x14ac:dyDescent="0.25">
      <c r="B54" s="2" t="s">
        <v>3</v>
      </c>
      <c r="C54" s="2" t="s">
        <v>23</v>
      </c>
      <c r="D54" s="2" t="s">
        <v>248</v>
      </c>
      <c r="E54" s="2" t="s">
        <v>135</v>
      </c>
      <c r="F54" s="2" t="s">
        <v>249</v>
      </c>
      <c r="G54" s="1"/>
      <c r="H54" s="1"/>
      <c r="I54" s="1"/>
      <c r="J54" s="17" t="str">
        <v>3Y25Y</v>
      </c>
      <c r="K54" s="6">
        <v>8.8999999999999995E-4</v>
      </c>
      <c r="L54" s="6">
        <v>1.58E-3</v>
      </c>
    </row>
    <row r="55" spans="2:12" x14ac:dyDescent="0.25">
      <c r="B55" s="2" t="s">
        <v>3</v>
      </c>
      <c r="C55" s="2" t="s">
        <v>25</v>
      </c>
      <c r="D55" s="2" t="s">
        <v>42</v>
      </c>
      <c r="E55" s="2" t="s">
        <v>136</v>
      </c>
      <c r="F55" s="2" t="s">
        <v>250</v>
      </c>
      <c r="G55" s="1"/>
      <c r="H55" s="1"/>
      <c r="I55" s="1"/>
      <c r="J55" s="17" t="str">
        <v>3Y30Y</v>
      </c>
      <c r="K55" s="6">
        <v>1.0199999999999999E-3</v>
      </c>
      <c r="L55" s="6">
        <v>1.5199999999999999E-3</v>
      </c>
    </row>
    <row r="56" spans="2:12" x14ac:dyDescent="0.25">
      <c r="B56" s="2" t="s">
        <v>5</v>
      </c>
      <c r="C56" s="2" t="s">
        <v>0</v>
      </c>
      <c r="D56" s="2" t="s">
        <v>44</v>
      </c>
      <c r="E56" s="2" t="s">
        <v>102</v>
      </c>
      <c r="F56" s="2" t="s">
        <v>251</v>
      </c>
      <c r="G56" s="1"/>
      <c r="H56" s="1"/>
      <c r="I56" s="1"/>
      <c r="J56" s="17" t="str">
        <v>4Y1Y</v>
      </c>
      <c r="K56" s="6">
        <v>0</v>
      </c>
      <c r="L56" s="6">
        <v>2.5999999999999998E-4</v>
      </c>
    </row>
    <row r="57" spans="2:12" x14ac:dyDescent="0.25">
      <c r="B57" s="2" t="s">
        <v>5</v>
      </c>
      <c r="C57" s="2" t="s">
        <v>1</v>
      </c>
      <c r="D57" s="2" t="s">
        <v>45</v>
      </c>
      <c r="E57" s="2" t="s">
        <v>103</v>
      </c>
      <c r="F57" s="2" t="s">
        <v>252</v>
      </c>
      <c r="G57" s="1"/>
      <c r="H57" s="1"/>
      <c r="I57" s="1"/>
      <c r="J57" s="17" t="str">
        <v>4Y2Y</v>
      </c>
      <c r="K57" s="6">
        <v>1.0000000000000001E-5</v>
      </c>
      <c r="L57" s="6">
        <v>5.6000000000000006E-4</v>
      </c>
    </row>
    <row r="58" spans="2:12" x14ac:dyDescent="0.25">
      <c r="B58" s="2" t="s">
        <v>5</v>
      </c>
      <c r="C58" s="2" t="s">
        <v>3</v>
      </c>
      <c r="D58" s="2" t="s">
        <v>46</v>
      </c>
      <c r="E58" s="2" t="s">
        <v>119</v>
      </c>
      <c r="F58" s="2" t="s">
        <v>253</v>
      </c>
      <c r="G58" s="1"/>
      <c r="H58" s="1"/>
      <c r="I58" s="1"/>
      <c r="J58" s="17" t="str">
        <v>4Y3Y</v>
      </c>
      <c r="K58" s="6">
        <v>3.0000000000000001E-5</v>
      </c>
      <c r="L58" s="6">
        <v>8.5999999999999998E-4</v>
      </c>
    </row>
    <row r="59" spans="2:12" x14ac:dyDescent="0.25">
      <c r="B59" s="2" t="s">
        <v>5</v>
      </c>
      <c r="C59" s="2" t="s">
        <v>5</v>
      </c>
      <c r="D59" s="2" t="s">
        <v>47</v>
      </c>
      <c r="E59" s="2" t="s">
        <v>137</v>
      </c>
      <c r="F59" s="2" t="s">
        <v>254</v>
      </c>
      <c r="G59" s="1"/>
      <c r="H59" s="1"/>
      <c r="I59" s="1"/>
      <c r="J59" s="17" t="str">
        <v>4Y4Y</v>
      </c>
      <c r="K59" s="6">
        <v>7.0000000000000007E-5</v>
      </c>
      <c r="L59" s="6">
        <v>1.1100000000000001E-3</v>
      </c>
    </row>
    <row r="60" spans="2:12" x14ac:dyDescent="0.25">
      <c r="B60" s="2" t="s">
        <v>5</v>
      </c>
      <c r="C60" s="2" t="s">
        <v>7</v>
      </c>
      <c r="D60" s="2" t="s">
        <v>48</v>
      </c>
      <c r="E60" s="2" t="s">
        <v>138</v>
      </c>
      <c r="F60" s="2" t="s">
        <v>255</v>
      </c>
      <c r="G60" s="1"/>
      <c r="H60" s="1"/>
      <c r="I60" s="1"/>
      <c r="J60" s="17" t="str">
        <v>4Y5Y</v>
      </c>
      <c r="K60" s="6">
        <v>1.0999999999999999E-4</v>
      </c>
      <c r="L60" s="6">
        <v>1.31E-3</v>
      </c>
    </row>
    <row r="61" spans="2:12" x14ac:dyDescent="0.25">
      <c r="B61" s="2" t="s">
        <v>5</v>
      </c>
      <c r="C61" s="2" t="s">
        <v>9</v>
      </c>
      <c r="D61" s="2" t="s">
        <v>12</v>
      </c>
      <c r="E61" s="2" t="s">
        <v>140</v>
      </c>
      <c r="F61" s="2" t="s">
        <v>256</v>
      </c>
      <c r="G61" s="1"/>
      <c r="H61" s="1"/>
      <c r="I61" s="1"/>
      <c r="J61" s="17" t="str">
        <v>4Y6Y</v>
      </c>
      <c r="K61" s="6">
        <v>1.7000000000000001E-4</v>
      </c>
      <c r="L61" s="6">
        <v>1.4599999999999999E-3</v>
      </c>
    </row>
    <row r="62" spans="2:12" x14ac:dyDescent="0.25">
      <c r="B62" s="2" t="s">
        <v>5</v>
      </c>
      <c r="C62" s="2" t="s">
        <v>11</v>
      </c>
      <c r="D62" s="2" t="s">
        <v>24</v>
      </c>
      <c r="E62" s="2" t="s">
        <v>141</v>
      </c>
      <c r="F62" s="2" t="s">
        <v>257</v>
      </c>
      <c r="G62" s="1"/>
      <c r="H62" s="1"/>
      <c r="I62" s="1"/>
      <c r="J62" s="17" t="str">
        <v>4Y7Y</v>
      </c>
      <c r="K62" s="6">
        <v>2.3000000000000001E-4</v>
      </c>
      <c r="L62" s="6">
        <v>1.5499999999999999E-3</v>
      </c>
    </row>
    <row r="63" spans="2:12" x14ac:dyDescent="0.25">
      <c r="B63" s="2" t="s">
        <v>5</v>
      </c>
      <c r="C63" s="2" t="s">
        <v>13</v>
      </c>
      <c r="D63" s="2" t="s">
        <v>36</v>
      </c>
      <c r="E63" s="2" t="s">
        <v>142</v>
      </c>
      <c r="F63" s="2" t="s">
        <v>258</v>
      </c>
      <c r="G63" s="1"/>
      <c r="H63" s="1"/>
      <c r="I63" s="1"/>
      <c r="J63" s="17" t="str">
        <v>4Y8Y</v>
      </c>
      <c r="K63" s="6">
        <v>2.9E-4</v>
      </c>
      <c r="L63" s="6">
        <v>1.6000000000000001E-3</v>
      </c>
    </row>
    <row r="64" spans="2:12" x14ac:dyDescent="0.25">
      <c r="B64" s="2" t="s">
        <v>5</v>
      </c>
      <c r="C64" s="2" t="s">
        <v>15</v>
      </c>
      <c r="D64" s="2" t="s">
        <v>33</v>
      </c>
      <c r="E64" s="2" t="s">
        <v>143</v>
      </c>
      <c r="F64" s="2" t="s">
        <v>259</v>
      </c>
      <c r="G64" s="1"/>
      <c r="H64" s="1"/>
      <c r="I64" s="1"/>
      <c r="J64" s="17" t="str">
        <v>4Y9Y</v>
      </c>
      <c r="K64" s="6">
        <v>3.5999999999999997E-4</v>
      </c>
      <c r="L64" s="6">
        <v>1.6300000000000002E-3</v>
      </c>
    </row>
    <row r="65" spans="2:12" x14ac:dyDescent="0.25">
      <c r="B65" s="2" t="s">
        <v>5</v>
      </c>
      <c r="C65" s="2" t="s">
        <v>17</v>
      </c>
      <c r="D65" s="2" t="s">
        <v>14</v>
      </c>
      <c r="E65" s="2" t="s">
        <v>144</v>
      </c>
      <c r="F65" s="2" t="s">
        <v>260</v>
      </c>
      <c r="G65" s="1"/>
      <c r="H65" s="1"/>
      <c r="I65" s="1"/>
      <c r="J65" s="17" t="str">
        <v>4Y10Y</v>
      </c>
      <c r="K65" s="6">
        <v>4.2999999999999999E-4</v>
      </c>
      <c r="L65" s="6">
        <v>1.66E-3</v>
      </c>
    </row>
    <row r="66" spans="2:12" x14ac:dyDescent="0.25">
      <c r="B66" s="2" t="s">
        <v>5</v>
      </c>
      <c r="C66" s="2" t="s">
        <v>19</v>
      </c>
      <c r="D66" s="2" t="s">
        <v>22</v>
      </c>
      <c r="E66" s="2" t="s">
        <v>146</v>
      </c>
      <c r="F66" s="2" t="s">
        <v>261</v>
      </c>
      <c r="G66" s="1"/>
      <c r="H66" s="1"/>
      <c r="I66" s="1"/>
      <c r="J66" s="17" t="str">
        <v>4Y15Y</v>
      </c>
      <c r="K66" s="6">
        <v>6.9000000000000008E-4</v>
      </c>
      <c r="L66" s="6">
        <v>1.6200000000000001E-3</v>
      </c>
    </row>
    <row r="67" spans="2:12" x14ac:dyDescent="0.25">
      <c r="B67" s="2" t="s">
        <v>5</v>
      </c>
      <c r="C67" s="2" t="s">
        <v>21</v>
      </c>
      <c r="D67" s="2" t="s">
        <v>26</v>
      </c>
      <c r="E67" s="2" t="s">
        <v>147</v>
      </c>
      <c r="F67" s="2" t="s">
        <v>262</v>
      </c>
      <c r="G67" s="1"/>
      <c r="H67" s="1"/>
      <c r="I67" s="1"/>
      <c r="J67" s="17" t="str">
        <v>4Y20Y</v>
      </c>
      <c r="K67" s="6">
        <v>8.9999999999999998E-4</v>
      </c>
      <c r="L67" s="6">
        <v>1.48E-3</v>
      </c>
    </row>
    <row r="68" spans="2:12" x14ac:dyDescent="0.25">
      <c r="B68" s="2" t="s">
        <v>5</v>
      </c>
      <c r="C68" s="2" t="s">
        <v>23</v>
      </c>
      <c r="D68" s="2" t="s">
        <v>263</v>
      </c>
      <c r="E68" s="2" t="s">
        <v>148</v>
      </c>
      <c r="F68" s="2" t="s">
        <v>264</v>
      </c>
      <c r="G68" s="1"/>
      <c r="H68" s="1"/>
      <c r="I68" s="1"/>
      <c r="J68" s="17" t="str">
        <v>4Y25Y</v>
      </c>
      <c r="K68" s="6">
        <v>1.06E-3</v>
      </c>
      <c r="L68" s="6">
        <v>1.4099999999999998E-3</v>
      </c>
    </row>
    <row r="69" spans="2:12" x14ac:dyDescent="0.25">
      <c r="B69" s="2" t="s">
        <v>5</v>
      </c>
      <c r="C69" s="2" t="s">
        <v>25</v>
      </c>
      <c r="D69" s="2" t="s">
        <v>171</v>
      </c>
      <c r="E69" s="2" t="s">
        <v>149</v>
      </c>
      <c r="F69" s="2" t="s">
        <v>265</v>
      </c>
      <c r="G69" s="1"/>
      <c r="H69" s="1"/>
      <c r="I69" s="1"/>
      <c r="J69" s="17" t="str">
        <v>4Y30Y</v>
      </c>
      <c r="K69" s="6">
        <v>1.1999999999999999E-3</v>
      </c>
      <c r="L69" s="6">
        <v>1.3500000000000001E-3</v>
      </c>
    </row>
    <row r="70" spans="2:12" x14ac:dyDescent="0.25">
      <c r="B70" s="2" t="s">
        <v>7</v>
      </c>
      <c r="C70" s="2" t="s">
        <v>0</v>
      </c>
      <c r="D70" s="2" t="s">
        <v>49</v>
      </c>
      <c r="E70" s="2" t="s">
        <v>103</v>
      </c>
      <c r="F70" s="2" t="s">
        <v>266</v>
      </c>
      <c r="G70" s="1"/>
      <c r="H70" s="1"/>
      <c r="I70" s="1"/>
      <c r="J70" s="17" t="str">
        <v>5Y1Y</v>
      </c>
      <c r="K70" s="6">
        <v>1.0000000000000001E-5</v>
      </c>
      <c r="L70" s="6">
        <v>2.9999999999999997E-4</v>
      </c>
    </row>
    <row r="71" spans="2:12" x14ac:dyDescent="0.25">
      <c r="B71" s="2" t="s">
        <v>7</v>
      </c>
      <c r="C71" s="2" t="s">
        <v>1</v>
      </c>
      <c r="D71" s="2" t="s">
        <v>50</v>
      </c>
      <c r="E71" s="2" t="s">
        <v>108</v>
      </c>
      <c r="F71" s="2" t="s">
        <v>267</v>
      </c>
      <c r="G71" s="1"/>
      <c r="H71" s="1"/>
      <c r="I71" s="1"/>
      <c r="J71" s="17" t="str">
        <v>5Y2Y</v>
      </c>
      <c r="K71" s="6">
        <v>4.0000000000000003E-5</v>
      </c>
      <c r="L71" s="6">
        <v>5.9999999999999995E-4</v>
      </c>
    </row>
    <row r="72" spans="2:12" x14ac:dyDescent="0.25">
      <c r="B72" s="2" t="s">
        <v>7</v>
      </c>
      <c r="C72" s="2" t="s">
        <v>3</v>
      </c>
      <c r="D72" s="2" t="s">
        <v>51</v>
      </c>
      <c r="E72" s="2" t="s">
        <v>150</v>
      </c>
      <c r="F72" s="2" t="s">
        <v>268</v>
      </c>
      <c r="G72" s="1"/>
      <c r="H72" s="1"/>
      <c r="I72" s="1"/>
      <c r="J72" s="17" t="str">
        <v>5Y3Y</v>
      </c>
      <c r="K72" s="6">
        <v>8.0000000000000007E-5</v>
      </c>
      <c r="L72" s="6">
        <v>8.5000000000000006E-4</v>
      </c>
    </row>
    <row r="73" spans="2:12" x14ac:dyDescent="0.25">
      <c r="B73" s="2" t="s">
        <v>7</v>
      </c>
      <c r="C73" s="2" t="s">
        <v>5</v>
      </c>
      <c r="D73" s="2" t="s">
        <v>52</v>
      </c>
      <c r="E73" s="2" t="s">
        <v>130</v>
      </c>
      <c r="F73" s="2" t="s">
        <v>269</v>
      </c>
      <c r="G73" s="1"/>
      <c r="H73" s="1"/>
      <c r="I73" s="1"/>
      <c r="J73" s="17" t="str">
        <v>5Y4Y</v>
      </c>
      <c r="K73" s="6">
        <v>1.2999999999999999E-4</v>
      </c>
      <c r="L73" s="6">
        <v>1.06E-3</v>
      </c>
    </row>
    <row r="74" spans="2:12" x14ac:dyDescent="0.25">
      <c r="B74" s="2" t="s">
        <v>7</v>
      </c>
      <c r="C74" s="2" t="s">
        <v>7</v>
      </c>
      <c r="D74" s="2" t="s">
        <v>53</v>
      </c>
      <c r="E74" s="2" t="s">
        <v>151</v>
      </c>
      <c r="F74" s="2" t="s">
        <v>270</v>
      </c>
      <c r="G74" s="1"/>
      <c r="H74" s="1"/>
      <c r="I74" s="1"/>
      <c r="J74" s="17" t="str">
        <v>5Y5Y</v>
      </c>
      <c r="K74" s="6">
        <v>1.8999999999999998E-4</v>
      </c>
      <c r="L74" s="6">
        <v>1.2099999999999999E-3</v>
      </c>
    </row>
    <row r="75" spans="2:12" x14ac:dyDescent="0.25">
      <c r="B75" s="2" t="s">
        <v>7</v>
      </c>
      <c r="C75" s="2" t="s">
        <v>9</v>
      </c>
      <c r="D75" s="2" t="s">
        <v>54</v>
      </c>
      <c r="E75" s="2" t="s">
        <v>152</v>
      </c>
      <c r="F75" s="2" t="s">
        <v>271</v>
      </c>
      <c r="G75" s="1"/>
      <c r="H75" s="1"/>
      <c r="I75" s="1"/>
      <c r="J75" s="17" t="str">
        <v>5Y6Y</v>
      </c>
      <c r="K75" s="6">
        <v>2.5999999999999998E-4</v>
      </c>
      <c r="L75" s="6">
        <v>1.2900000000000001E-3</v>
      </c>
    </row>
    <row r="76" spans="2:12" x14ac:dyDescent="0.25">
      <c r="B76" s="2" t="s">
        <v>7</v>
      </c>
      <c r="C76" s="2" t="s">
        <v>11</v>
      </c>
      <c r="D76" s="2" t="s">
        <v>171</v>
      </c>
      <c r="E76" s="2" t="s">
        <v>154</v>
      </c>
      <c r="F76" s="2" t="s">
        <v>272</v>
      </c>
      <c r="G76" s="1"/>
      <c r="H76" s="1"/>
      <c r="I76" s="1"/>
      <c r="J76" s="17" t="str">
        <v>5Y7Y</v>
      </c>
      <c r="K76" s="6">
        <v>3.3E-4</v>
      </c>
      <c r="L76" s="6">
        <v>1.3500000000000001E-3</v>
      </c>
    </row>
    <row r="77" spans="2:12" x14ac:dyDescent="0.25">
      <c r="B77" s="2" t="s">
        <v>7</v>
      </c>
      <c r="C77" s="2" t="s">
        <v>13</v>
      </c>
      <c r="D77" s="2" t="s">
        <v>55</v>
      </c>
      <c r="E77" s="2" t="s">
        <v>155</v>
      </c>
      <c r="F77" s="2" t="s">
        <v>273</v>
      </c>
      <c r="G77" s="1"/>
      <c r="H77" s="1"/>
      <c r="I77" s="1"/>
      <c r="J77" s="17" t="str">
        <v>5Y8Y</v>
      </c>
      <c r="K77" s="6">
        <v>4.0000000000000002E-4</v>
      </c>
      <c r="L77" s="6">
        <v>1.3800000000000002E-3</v>
      </c>
    </row>
    <row r="78" spans="2:12" x14ac:dyDescent="0.25">
      <c r="B78" s="2" t="s">
        <v>7</v>
      </c>
      <c r="C78" s="2" t="s">
        <v>15</v>
      </c>
      <c r="D78" s="2" t="s">
        <v>274</v>
      </c>
      <c r="E78" s="2" t="s">
        <v>156</v>
      </c>
      <c r="F78" s="2" t="s">
        <v>275</v>
      </c>
      <c r="G78" s="1"/>
      <c r="H78" s="1"/>
      <c r="I78" s="1"/>
      <c r="J78" s="17" t="str">
        <v>5Y9Y</v>
      </c>
      <c r="K78" s="6">
        <v>4.8000000000000001E-4</v>
      </c>
      <c r="L78" s="6">
        <v>1.4000000000000002E-3</v>
      </c>
    </row>
    <row r="79" spans="2:12" x14ac:dyDescent="0.25">
      <c r="B79" s="2" t="s">
        <v>7</v>
      </c>
      <c r="C79" s="2" t="s">
        <v>17</v>
      </c>
      <c r="D79" s="2" t="s">
        <v>162</v>
      </c>
      <c r="E79" s="2" t="s">
        <v>157</v>
      </c>
      <c r="F79" s="2" t="s">
        <v>276</v>
      </c>
      <c r="G79" s="1"/>
      <c r="H79" s="1"/>
      <c r="I79" s="1"/>
      <c r="J79" s="17" t="str">
        <v>5Y10Y</v>
      </c>
      <c r="K79" s="6">
        <v>5.5000000000000003E-4</v>
      </c>
      <c r="L79" s="6">
        <v>1.2800000000000001E-3</v>
      </c>
    </row>
    <row r="80" spans="2:12" x14ac:dyDescent="0.25">
      <c r="B80" s="2" t="s">
        <v>7</v>
      </c>
      <c r="C80" s="2" t="s">
        <v>19</v>
      </c>
      <c r="D80" s="2" t="s">
        <v>10</v>
      </c>
      <c r="E80" s="2" t="s">
        <v>158</v>
      </c>
      <c r="F80" s="2" t="s">
        <v>277</v>
      </c>
      <c r="G80" s="1"/>
      <c r="H80" s="1"/>
      <c r="I80" s="1"/>
      <c r="J80" s="17" t="str">
        <v>5Y15Y</v>
      </c>
      <c r="K80" s="6">
        <v>8.3000000000000001E-4</v>
      </c>
      <c r="L80" s="6">
        <v>1.2199999999999999E-3</v>
      </c>
    </row>
    <row r="81" spans="2:12" x14ac:dyDescent="0.25">
      <c r="B81" s="2" t="s">
        <v>7</v>
      </c>
      <c r="C81" s="2" t="s">
        <v>21</v>
      </c>
      <c r="D81" s="2" t="s">
        <v>153</v>
      </c>
      <c r="E81" s="2" t="s">
        <v>159</v>
      </c>
      <c r="F81" s="2" t="s">
        <v>278</v>
      </c>
      <c r="G81" s="1"/>
      <c r="H81" s="1"/>
      <c r="I81" s="1"/>
      <c r="J81" s="17" t="str">
        <v>5Y20Y</v>
      </c>
      <c r="K81" s="6">
        <v>1.0299999999999999E-3</v>
      </c>
      <c r="L81" s="6">
        <v>1.1999999999999999E-3</v>
      </c>
    </row>
    <row r="82" spans="2:12" x14ac:dyDescent="0.25">
      <c r="B82" s="2" t="s">
        <v>7</v>
      </c>
      <c r="C82" s="2" t="s">
        <v>23</v>
      </c>
      <c r="D82" s="2" t="s">
        <v>145</v>
      </c>
      <c r="E82" s="2" t="s">
        <v>149</v>
      </c>
      <c r="F82" s="2" t="s">
        <v>279</v>
      </c>
      <c r="G82" s="1"/>
      <c r="H82" s="1"/>
      <c r="I82" s="1"/>
      <c r="J82" s="17" t="str">
        <v>5Y25Y</v>
      </c>
      <c r="K82" s="6">
        <v>1.1999999999999999E-3</v>
      </c>
      <c r="L82" s="6">
        <v>1.15E-3</v>
      </c>
    </row>
    <row r="83" spans="2:12" x14ac:dyDescent="0.25">
      <c r="B83" s="2" t="s">
        <v>7</v>
      </c>
      <c r="C83" s="2" t="s">
        <v>25</v>
      </c>
      <c r="D83" s="2" t="s">
        <v>47</v>
      </c>
      <c r="E83" s="2" t="s">
        <v>160</v>
      </c>
      <c r="F83" s="2" t="s">
        <v>280</v>
      </c>
      <c r="G83" s="1"/>
      <c r="H83" s="1"/>
      <c r="I83" s="1"/>
      <c r="J83" s="17" t="str">
        <v>5Y30Y</v>
      </c>
      <c r="K83" s="6">
        <v>1.3500000000000001E-3</v>
      </c>
      <c r="L83" s="6">
        <v>1.1100000000000001E-3</v>
      </c>
    </row>
    <row r="84" spans="2:12" x14ac:dyDescent="0.25">
      <c r="B84" s="2" t="s">
        <v>11</v>
      </c>
      <c r="C84" s="2" t="s">
        <v>0</v>
      </c>
      <c r="D84" s="2" t="s">
        <v>128</v>
      </c>
      <c r="E84" s="2" t="s">
        <v>129</v>
      </c>
      <c r="F84" s="2" t="s">
        <v>281</v>
      </c>
      <c r="G84" s="1"/>
      <c r="H84" s="1"/>
      <c r="I84" s="1"/>
      <c r="J84" s="17" t="str">
        <v>7Y1Y</v>
      </c>
      <c r="K84" s="6">
        <v>5.0000000000000002E-5</v>
      </c>
      <c r="L84" s="6">
        <v>4.4999999999999999E-4</v>
      </c>
    </row>
    <row r="85" spans="2:12" x14ac:dyDescent="0.25">
      <c r="B85" s="2" t="s">
        <v>11</v>
      </c>
      <c r="C85" s="2" t="s">
        <v>1</v>
      </c>
      <c r="D85" s="2" t="s">
        <v>199</v>
      </c>
      <c r="E85" s="2" t="s">
        <v>138</v>
      </c>
      <c r="F85" s="2" t="s">
        <v>282</v>
      </c>
      <c r="G85" s="1"/>
      <c r="H85" s="1"/>
      <c r="I85" s="1"/>
      <c r="J85" s="17" t="str">
        <v>7Y2Y</v>
      </c>
      <c r="K85" s="6">
        <v>1.0999999999999999E-4</v>
      </c>
      <c r="L85" s="6">
        <v>5.8999999999999992E-4</v>
      </c>
    </row>
    <row r="86" spans="2:12" x14ac:dyDescent="0.25">
      <c r="B86" s="2" t="s">
        <v>11</v>
      </c>
      <c r="C86" s="2" t="s">
        <v>3</v>
      </c>
      <c r="D86" s="2" t="s">
        <v>56</v>
      </c>
      <c r="E86" s="2" t="s">
        <v>124</v>
      </c>
      <c r="F86" s="2" t="s">
        <v>283</v>
      </c>
      <c r="G86" s="1"/>
      <c r="H86" s="1"/>
      <c r="I86" s="1"/>
      <c r="J86" s="17" t="str">
        <v>7Y3Y</v>
      </c>
      <c r="K86" s="6">
        <v>1.7999999999999998E-4</v>
      </c>
      <c r="L86" s="6">
        <v>7.000000000000001E-4</v>
      </c>
    </row>
    <row r="87" spans="2:12" x14ac:dyDescent="0.25">
      <c r="B87" s="2" t="s">
        <v>11</v>
      </c>
      <c r="C87" s="2" t="s">
        <v>5</v>
      </c>
      <c r="D87" s="2" t="s">
        <v>39</v>
      </c>
      <c r="E87" s="2" t="s">
        <v>152</v>
      </c>
      <c r="F87" s="2" t="s">
        <v>284</v>
      </c>
      <c r="G87" s="1"/>
      <c r="H87" s="1"/>
      <c r="I87" s="1"/>
      <c r="J87" s="17" t="str">
        <v>7Y4Y</v>
      </c>
      <c r="K87" s="6">
        <v>2.5999999999999998E-4</v>
      </c>
      <c r="L87" s="6">
        <v>7.6999999999999996E-4</v>
      </c>
    </row>
    <row r="88" spans="2:12" x14ac:dyDescent="0.25">
      <c r="B88" s="2" t="s">
        <v>11</v>
      </c>
      <c r="C88" s="2" t="s">
        <v>7</v>
      </c>
      <c r="D88" s="2" t="s">
        <v>139</v>
      </c>
      <c r="E88" s="2" t="s">
        <v>163</v>
      </c>
      <c r="F88" s="2" t="s">
        <v>285</v>
      </c>
      <c r="G88" s="1"/>
      <c r="H88" s="1"/>
      <c r="I88" s="1"/>
      <c r="J88" s="17" t="str">
        <v>7Y5Y</v>
      </c>
      <c r="K88" s="6">
        <v>3.5000000000000005E-4</v>
      </c>
      <c r="L88" s="6">
        <v>8.1999999999999998E-4</v>
      </c>
    </row>
    <row r="89" spans="2:12" x14ac:dyDescent="0.25">
      <c r="B89" s="2" t="s">
        <v>11</v>
      </c>
      <c r="C89" s="2" t="s">
        <v>9</v>
      </c>
      <c r="D89" s="2" t="s">
        <v>51</v>
      </c>
      <c r="E89" s="2" t="s">
        <v>144</v>
      </c>
      <c r="F89" s="2" t="s">
        <v>286</v>
      </c>
      <c r="G89" s="1"/>
      <c r="H89" s="1"/>
      <c r="I89" s="1"/>
      <c r="J89" s="17" t="str">
        <v>7Y6Y</v>
      </c>
      <c r="K89" s="6">
        <v>4.2999999999999999E-4</v>
      </c>
      <c r="L89" s="6">
        <v>8.5000000000000006E-4</v>
      </c>
    </row>
    <row r="90" spans="2:12" x14ac:dyDescent="0.25">
      <c r="B90" s="2" t="s">
        <v>11</v>
      </c>
      <c r="C90" s="2" t="s">
        <v>11</v>
      </c>
      <c r="D90" s="2" t="s">
        <v>287</v>
      </c>
      <c r="E90" s="2" t="s">
        <v>164</v>
      </c>
      <c r="F90" s="2" t="s">
        <v>288</v>
      </c>
      <c r="G90" s="1"/>
      <c r="H90" s="1"/>
      <c r="I90" s="1"/>
      <c r="J90" s="17" t="str">
        <v>7Y7Y</v>
      </c>
      <c r="K90" s="6">
        <v>5.1999999999999995E-4</v>
      </c>
      <c r="L90" s="6">
        <v>8.8999999999999995E-4</v>
      </c>
    </row>
    <row r="91" spans="2:12" x14ac:dyDescent="0.25">
      <c r="B91" s="2" t="s">
        <v>11</v>
      </c>
      <c r="C91" s="2" t="s">
        <v>13</v>
      </c>
      <c r="D91" s="2" t="s">
        <v>161</v>
      </c>
      <c r="E91" s="2" t="s">
        <v>165</v>
      </c>
      <c r="F91" s="2" t="s">
        <v>289</v>
      </c>
      <c r="G91" s="1"/>
      <c r="H91" s="1"/>
      <c r="I91" s="1"/>
      <c r="J91" s="17" t="str">
        <v>7Y8Y</v>
      </c>
      <c r="K91" s="6">
        <v>6.0999999999999997E-4</v>
      </c>
      <c r="L91" s="6">
        <v>8.1000000000000006E-4</v>
      </c>
    </row>
    <row r="92" spans="2:12" x14ac:dyDescent="0.25">
      <c r="B92" s="2" t="s">
        <v>11</v>
      </c>
      <c r="C92" s="2" t="s">
        <v>15</v>
      </c>
      <c r="D92" s="2" t="s">
        <v>290</v>
      </c>
      <c r="E92" s="2" t="s">
        <v>146</v>
      </c>
      <c r="F92" s="2" t="s">
        <v>291</v>
      </c>
      <c r="G92" s="1"/>
      <c r="H92" s="1"/>
      <c r="I92" s="1"/>
      <c r="J92" s="17" t="str">
        <v>7Y9Y</v>
      </c>
      <c r="K92" s="6">
        <v>6.9000000000000008E-4</v>
      </c>
      <c r="L92" s="6">
        <v>8.3000000000000001E-4</v>
      </c>
    </row>
    <row r="93" spans="2:12" x14ac:dyDescent="0.25">
      <c r="B93" s="2" t="s">
        <v>11</v>
      </c>
      <c r="C93" s="2" t="s">
        <v>17</v>
      </c>
      <c r="D93" s="2" t="s">
        <v>30</v>
      </c>
      <c r="E93" s="2" t="s">
        <v>166</v>
      </c>
      <c r="F93" s="2" t="s">
        <v>292</v>
      </c>
      <c r="G93" s="1"/>
      <c r="H93" s="1"/>
      <c r="I93" s="1"/>
      <c r="J93" s="17" t="str">
        <v>7Y10Y</v>
      </c>
      <c r="K93" s="6">
        <v>7.5999999999999993E-4</v>
      </c>
      <c r="L93" s="6">
        <v>8.7999999999999992E-4</v>
      </c>
    </row>
    <row r="94" spans="2:12" x14ac:dyDescent="0.25">
      <c r="B94" s="2" t="s">
        <v>11</v>
      </c>
      <c r="C94" s="2" t="s">
        <v>19</v>
      </c>
      <c r="D94" s="2" t="s">
        <v>293</v>
      </c>
      <c r="E94" s="2" t="s">
        <v>136</v>
      </c>
      <c r="F94" s="2" t="s">
        <v>294</v>
      </c>
      <c r="G94" s="1"/>
      <c r="H94" s="1"/>
      <c r="I94" s="1"/>
      <c r="J94" s="17" t="str">
        <v>7Y15Y</v>
      </c>
      <c r="K94" s="6">
        <v>1.0199999999999999E-3</v>
      </c>
      <c r="L94" s="6">
        <v>9.1E-4</v>
      </c>
    </row>
    <row r="95" spans="2:12" x14ac:dyDescent="0.25">
      <c r="B95" s="2" t="s">
        <v>11</v>
      </c>
      <c r="C95" s="2" t="s">
        <v>21</v>
      </c>
      <c r="D95" s="2" t="s">
        <v>46</v>
      </c>
      <c r="E95" s="2" t="s">
        <v>167</v>
      </c>
      <c r="F95" s="2" t="s">
        <v>295</v>
      </c>
      <c r="G95" s="1"/>
      <c r="H95" s="1"/>
      <c r="I95" s="1"/>
      <c r="J95" s="17" t="str">
        <v>7Y20Y</v>
      </c>
      <c r="K95" s="6">
        <v>1.2199999999999999E-3</v>
      </c>
      <c r="L95" s="6">
        <v>8.5999999999999998E-4</v>
      </c>
    </row>
    <row r="96" spans="2:12" x14ac:dyDescent="0.25">
      <c r="B96" s="2" t="s">
        <v>11</v>
      </c>
      <c r="C96" s="2" t="s">
        <v>23</v>
      </c>
      <c r="D96" s="2" t="s">
        <v>139</v>
      </c>
      <c r="E96" s="2" t="s">
        <v>168</v>
      </c>
      <c r="F96" s="2" t="s">
        <v>296</v>
      </c>
      <c r="G96" s="1"/>
      <c r="H96" s="1"/>
      <c r="I96" s="1"/>
      <c r="J96" s="17" t="str">
        <v>7Y25Y</v>
      </c>
      <c r="K96" s="6">
        <v>1.3800000000000002E-3</v>
      </c>
      <c r="L96" s="6">
        <v>8.1999999999999998E-4</v>
      </c>
    </row>
    <row r="97" spans="2:12" x14ac:dyDescent="0.25">
      <c r="B97" s="2" t="s">
        <v>11</v>
      </c>
      <c r="C97" s="2" t="s">
        <v>25</v>
      </c>
      <c r="D97" s="2" t="s">
        <v>297</v>
      </c>
      <c r="E97" s="2" t="s">
        <v>169</v>
      </c>
      <c r="F97" s="2" t="s">
        <v>298</v>
      </c>
      <c r="G97" s="1"/>
      <c r="H97" s="1"/>
      <c r="I97" s="1"/>
      <c r="J97" s="17" t="str">
        <v>7Y30Y</v>
      </c>
      <c r="K97" s="6">
        <v>1.5299999999999999E-3</v>
      </c>
      <c r="L97" s="6">
        <v>8.0000000000000004E-4</v>
      </c>
    </row>
    <row r="98" spans="2:12" x14ac:dyDescent="0.25">
      <c r="B98" s="2" t="s">
        <v>17</v>
      </c>
      <c r="C98" s="2" t="s">
        <v>0</v>
      </c>
      <c r="D98" s="2" t="s">
        <v>4</v>
      </c>
      <c r="E98" s="2" t="s">
        <v>121</v>
      </c>
      <c r="F98" s="2" t="s">
        <v>299</v>
      </c>
      <c r="G98" s="1"/>
      <c r="H98" s="1"/>
      <c r="I98" s="1"/>
      <c r="J98" s="17" t="str">
        <v>10Y1Y</v>
      </c>
      <c r="K98" s="6">
        <v>1E-4</v>
      </c>
      <c r="L98" s="6">
        <v>3.5999999999999997E-4</v>
      </c>
    </row>
    <row r="99" spans="2:12" x14ac:dyDescent="0.25">
      <c r="B99" s="2" t="s">
        <v>17</v>
      </c>
      <c r="C99" s="2" t="s">
        <v>1</v>
      </c>
      <c r="D99" s="2" t="s">
        <v>117</v>
      </c>
      <c r="E99" s="2" t="s">
        <v>170</v>
      </c>
      <c r="F99" s="2" t="s">
        <v>300</v>
      </c>
      <c r="G99" s="1"/>
      <c r="H99" s="1"/>
      <c r="I99" s="1"/>
      <c r="J99" s="17" t="str">
        <v>10Y2Y</v>
      </c>
      <c r="K99" s="6">
        <v>2.0000000000000001E-4</v>
      </c>
      <c r="L99" s="6">
        <v>3.8999999999999999E-4</v>
      </c>
    </row>
    <row r="100" spans="2:12" x14ac:dyDescent="0.25">
      <c r="B100" s="2" t="s">
        <v>17</v>
      </c>
      <c r="C100" s="2" t="s">
        <v>3</v>
      </c>
      <c r="D100" s="2" t="s">
        <v>118</v>
      </c>
      <c r="E100" s="2" t="s">
        <v>131</v>
      </c>
      <c r="F100" s="2" t="s">
        <v>301</v>
      </c>
      <c r="G100" s="1"/>
      <c r="H100" s="1"/>
      <c r="I100" s="1"/>
      <c r="J100" s="17" t="str">
        <v>10Y3Y</v>
      </c>
      <c r="K100" s="6">
        <v>2.9999999999999997E-4</v>
      </c>
      <c r="L100" s="6">
        <v>4.2000000000000002E-4</v>
      </c>
    </row>
    <row r="101" spans="2:12" x14ac:dyDescent="0.25">
      <c r="B101" s="2" t="s">
        <v>17</v>
      </c>
      <c r="C101" s="2" t="s">
        <v>5</v>
      </c>
      <c r="D101" s="2" t="s">
        <v>128</v>
      </c>
      <c r="E101" s="2" t="s">
        <v>155</v>
      </c>
      <c r="F101" s="2" t="s">
        <v>302</v>
      </c>
      <c r="G101" s="1"/>
      <c r="H101" s="1"/>
      <c r="I101" s="1"/>
      <c r="J101" s="17" t="str">
        <v>10Y4Y</v>
      </c>
      <c r="K101" s="6">
        <v>4.0000000000000002E-4</v>
      </c>
      <c r="L101" s="6">
        <v>4.4999999999999999E-4</v>
      </c>
    </row>
    <row r="102" spans="2:12" x14ac:dyDescent="0.25">
      <c r="B102" s="2" t="s">
        <v>17</v>
      </c>
      <c r="C102" s="2" t="s">
        <v>7</v>
      </c>
      <c r="D102" s="2" t="s">
        <v>57</v>
      </c>
      <c r="E102" s="2" t="s">
        <v>172</v>
      </c>
      <c r="F102" s="2" t="s">
        <v>303</v>
      </c>
      <c r="G102" s="1"/>
      <c r="H102" s="1"/>
      <c r="I102" s="1"/>
      <c r="J102" s="17" t="str">
        <v>10Y5Y</v>
      </c>
      <c r="K102" s="6">
        <v>5.0999999999999993E-4</v>
      </c>
      <c r="L102" s="6">
        <v>4.0000000000000002E-4</v>
      </c>
    </row>
    <row r="103" spans="2:12" x14ac:dyDescent="0.25">
      <c r="B103" s="2" t="s">
        <v>17</v>
      </c>
      <c r="C103" s="2" t="s">
        <v>9</v>
      </c>
      <c r="D103" s="2" t="s">
        <v>304</v>
      </c>
      <c r="E103" s="2" t="s">
        <v>173</v>
      </c>
      <c r="F103" s="2" t="s">
        <v>305</v>
      </c>
      <c r="G103" s="1"/>
      <c r="H103" s="1"/>
      <c r="I103" s="1"/>
      <c r="J103" s="17" t="str">
        <v>10Y6Y</v>
      </c>
      <c r="K103" s="6">
        <v>5.8999999999999992E-4</v>
      </c>
      <c r="L103" s="6">
        <v>4.2999999999999999E-4</v>
      </c>
    </row>
    <row r="104" spans="2:12" x14ac:dyDescent="0.25">
      <c r="B104" s="2" t="s">
        <v>17</v>
      </c>
      <c r="C104" s="2" t="s">
        <v>11</v>
      </c>
      <c r="D104" s="2" t="s">
        <v>38</v>
      </c>
      <c r="E104" s="2" t="s">
        <v>174</v>
      </c>
      <c r="F104" s="2" t="s">
        <v>306</v>
      </c>
      <c r="G104" s="1"/>
      <c r="H104" s="1"/>
      <c r="I104" s="1"/>
      <c r="J104" s="17" t="str">
        <v>10Y7Y</v>
      </c>
      <c r="K104" s="6">
        <v>6.8000000000000005E-4</v>
      </c>
      <c r="L104" s="6">
        <v>4.6999999999999999E-4</v>
      </c>
    </row>
    <row r="105" spans="2:12" x14ac:dyDescent="0.25">
      <c r="B105" s="2" t="s">
        <v>17</v>
      </c>
      <c r="C105" s="2" t="s">
        <v>13</v>
      </c>
      <c r="D105" s="2" t="s">
        <v>106</v>
      </c>
      <c r="E105" s="2" t="s">
        <v>166</v>
      </c>
      <c r="F105" s="2" t="s">
        <v>307</v>
      </c>
      <c r="G105" s="1"/>
      <c r="H105" s="1"/>
      <c r="I105" s="1"/>
      <c r="J105" s="17" t="str">
        <v>10Y8Y</v>
      </c>
      <c r="K105" s="6">
        <v>7.5999999999999993E-4</v>
      </c>
      <c r="L105" s="6">
        <v>5.1999999999999995E-4</v>
      </c>
    </row>
    <row r="106" spans="2:12" x14ac:dyDescent="0.25">
      <c r="B106" s="2" t="s">
        <v>17</v>
      </c>
      <c r="C106" s="2" t="s">
        <v>15</v>
      </c>
      <c r="D106" s="2" t="s">
        <v>308</v>
      </c>
      <c r="E106" s="2" t="s">
        <v>175</v>
      </c>
      <c r="F106" s="2" t="s">
        <v>309</v>
      </c>
      <c r="G106" s="1"/>
      <c r="H106" s="1"/>
      <c r="I106" s="1"/>
      <c r="J106" s="17" t="str">
        <v>10Y9Y</v>
      </c>
      <c r="K106" s="6">
        <v>8.5000000000000006E-4</v>
      </c>
      <c r="L106" s="6">
        <v>5.6999999999999998E-4</v>
      </c>
    </row>
    <row r="107" spans="2:12" x14ac:dyDescent="0.25">
      <c r="B107" s="2" t="s">
        <v>17</v>
      </c>
      <c r="C107" s="2" t="s">
        <v>17</v>
      </c>
      <c r="D107" s="2" t="s">
        <v>109</v>
      </c>
      <c r="E107" s="2" t="s">
        <v>176</v>
      </c>
      <c r="F107" s="2" t="s">
        <v>310</v>
      </c>
      <c r="G107" s="1"/>
      <c r="H107" s="1"/>
      <c r="I107" s="1"/>
      <c r="J107" s="17" t="str">
        <v>10Y10Y</v>
      </c>
      <c r="K107" s="6">
        <v>9.2999999999999995E-4</v>
      </c>
      <c r="L107" s="6">
        <v>5.0000000000000001E-4</v>
      </c>
    </row>
    <row r="108" spans="2:12" x14ac:dyDescent="0.25">
      <c r="B108" s="2" t="s">
        <v>17</v>
      </c>
      <c r="C108" s="2" t="s">
        <v>19</v>
      </c>
      <c r="D108" s="2" t="s">
        <v>105</v>
      </c>
      <c r="E108" s="2" t="s">
        <v>177</v>
      </c>
      <c r="F108" s="2" t="s">
        <v>311</v>
      </c>
      <c r="G108" s="1"/>
      <c r="H108" s="1"/>
      <c r="I108" s="1"/>
      <c r="J108" s="17" t="str">
        <v>10Y15Y</v>
      </c>
      <c r="K108" s="6">
        <v>1.15E-3</v>
      </c>
      <c r="L108" s="6">
        <v>5.0999999999999993E-4</v>
      </c>
    </row>
    <row r="109" spans="2:12" x14ac:dyDescent="0.25">
      <c r="B109" s="2" t="s">
        <v>17</v>
      </c>
      <c r="C109" s="2" t="s">
        <v>21</v>
      </c>
      <c r="D109" s="2" t="s">
        <v>58</v>
      </c>
      <c r="E109" s="2" t="s">
        <v>178</v>
      </c>
      <c r="F109" s="2" t="s">
        <v>312</v>
      </c>
      <c r="G109" s="1"/>
      <c r="H109" s="1"/>
      <c r="I109" s="1"/>
      <c r="J109" s="17" t="str">
        <v>10Y20Y</v>
      </c>
      <c r="K109" s="6">
        <v>1.33E-3</v>
      </c>
      <c r="L109" s="6">
        <v>4.8000000000000001E-4</v>
      </c>
    </row>
    <row r="110" spans="2:12" x14ac:dyDescent="0.25">
      <c r="B110" s="2" t="s">
        <v>17</v>
      </c>
      <c r="C110" s="2" t="s">
        <v>23</v>
      </c>
      <c r="D110" s="2" t="s">
        <v>59</v>
      </c>
      <c r="E110" s="2" t="s">
        <v>179</v>
      </c>
      <c r="F110" s="2" t="s">
        <v>313</v>
      </c>
      <c r="G110" s="1"/>
      <c r="H110" s="1"/>
      <c r="I110" s="1"/>
      <c r="J110" s="17" t="str">
        <v>10Y25Y</v>
      </c>
      <c r="K110" s="6">
        <v>1.49E-3</v>
      </c>
      <c r="L110" s="6">
        <v>4.6000000000000001E-4</v>
      </c>
    </row>
    <row r="111" spans="2:12" x14ac:dyDescent="0.25">
      <c r="B111" s="2" t="s">
        <v>17</v>
      </c>
      <c r="C111" s="2" t="s">
        <v>25</v>
      </c>
      <c r="D111" s="2" t="s">
        <v>104</v>
      </c>
      <c r="E111" s="2" t="s">
        <v>180</v>
      </c>
      <c r="F111" s="2" t="s">
        <v>314</v>
      </c>
      <c r="G111" s="1"/>
      <c r="H111" s="1"/>
      <c r="I111" s="1"/>
      <c r="J111" s="17" t="str">
        <v>10Y30Y</v>
      </c>
      <c r="K111" s="6">
        <v>1.6300000000000002E-3</v>
      </c>
      <c r="L111" s="6">
        <v>3.7999999999999997E-4</v>
      </c>
    </row>
    <row r="112" spans="2:12" x14ac:dyDescent="0.25">
      <c r="B112" s="2" t="s">
        <v>19</v>
      </c>
      <c r="C112" s="2" t="s">
        <v>0</v>
      </c>
      <c r="D112" s="2" t="s">
        <v>60</v>
      </c>
      <c r="E112" s="2" t="s">
        <v>121</v>
      </c>
      <c r="F112" s="2" t="s">
        <v>315</v>
      </c>
      <c r="G112" s="1"/>
      <c r="H112" s="1"/>
      <c r="I112" s="1"/>
      <c r="J112" s="17" t="str">
        <v>15Y1Y</v>
      </c>
      <c r="K112" s="6">
        <v>1E-4</v>
      </c>
      <c r="L112" s="6">
        <v>8.0000000000000007E-5</v>
      </c>
    </row>
    <row r="113" spans="2:12" x14ac:dyDescent="0.25">
      <c r="B113" s="2" t="s">
        <v>19</v>
      </c>
      <c r="C113" s="2" t="s">
        <v>1</v>
      </c>
      <c r="D113" s="2" t="s">
        <v>116</v>
      </c>
      <c r="E113" s="2" t="s">
        <v>181</v>
      </c>
      <c r="F113" s="2" t="s">
        <v>316</v>
      </c>
      <c r="G113" s="1"/>
      <c r="H113" s="1"/>
      <c r="I113" s="1"/>
      <c r="J113" s="17" t="str">
        <v>15Y2Y</v>
      </c>
      <c r="K113" s="6">
        <v>2.1000000000000001E-4</v>
      </c>
      <c r="L113" s="6">
        <v>2.0000000000000001E-4</v>
      </c>
    </row>
    <row r="114" spans="2:12" x14ac:dyDescent="0.25">
      <c r="B114" s="2" t="s">
        <v>19</v>
      </c>
      <c r="C114" s="2" t="s">
        <v>3</v>
      </c>
      <c r="D114" s="2" t="s">
        <v>123</v>
      </c>
      <c r="E114" s="2" t="s">
        <v>182</v>
      </c>
      <c r="F114" s="2" t="s">
        <v>317</v>
      </c>
      <c r="G114" s="1"/>
      <c r="H114" s="1"/>
      <c r="I114" s="1"/>
      <c r="J114" s="17" t="str">
        <v>15Y3Y</v>
      </c>
      <c r="K114" s="6">
        <v>3.1E-4</v>
      </c>
      <c r="L114" s="6">
        <v>3.5000000000000005E-4</v>
      </c>
    </row>
    <row r="115" spans="2:12" x14ac:dyDescent="0.25">
      <c r="B115" s="2" t="s">
        <v>19</v>
      </c>
      <c r="C115" s="2" t="s">
        <v>5</v>
      </c>
      <c r="D115" s="2" t="s">
        <v>109</v>
      </c>
      <c r="E115" s="2" t="s">
        <v>183</v>
      </c>
      <c r="F115" s="2" t="s">
        <v>318</v>
      </c>
      <c r="G115" s="1"/>
      <c r="H115" s="1"/>
      <c r="I115" s="1"/>
      <c r="J115" s="17" t="str">
        <v>15Y4Y</v>
      </c>
      <c r="K115" s="6">
        <v>4.0999999999999999E-4</v>
      </c>
      <c r="L115" s="6">
        <v>5.0000000000000001E-4</v>
      </c>
    </row>
    <row r="116" spans="2:12" x14ac:dyDescent="0.25">
      <c r="B116" s="2" t="s">
        <v>19</v>
      </c>
      <c r="C116" s="2" t="s">
        <v>7</v>
      </c>
      <c r="D116" s="2" t="s">
        <v>45</v>
      </c>
      <c r="E116" s="2" t="s">
        <v>172</v>
      </c>
      <c r="F116" s="2" t="s">
        <v>319</v>
      </c>
      <c r="G116" s="1"/>
      <c r="H116" s="1"/>
      <c r="I116" s="1"/>
      <c r="J116" s="17" t="str">
        <v>15Y5Y</v>
      </c>
      <c r="K116" s="6">
        <v>5.0999999999999993E-4</v>
      </c>
      <c r="L116" s="6">
        <v>5.6000000000000006E-4</v>
      </c>
    </row>
    <row r="117" spans="2:12" x14ac:dyDescent="0.25">
      <c r="B117" s="2" t="s">
        <v>19</v>
      </c>
      <c r="C117" s="2" t="s">
        <v>9</v>
      </c>
      <c r="D117" s="2" t="s">
        <v>56</v>
      </c>
      <c r="E117" s="2" t="s">
        <v>184</v>
      </c>
      <c r="F117" s="2" t="s">
        <v>320</v>
      </c>
      <c r="G117" s="1"/>
      <c r="H117" s="1"/>
      <c r="I117" s="1"/>
      <c r="J117" s="17" t="str">
        <v>15Y6Y</v>
      </c>
      <c r="K117" s="6">
        <v>5.8E-4</v>
      </c>
      <c r="L117" s="6">
        <v>7.000000000000001E-4</v>
      </c>
    </row>
    <row r="118" spans="2:12" x14ac:dyDescent="0.25">
      <c r="B118" s="2" t="s">
        <v>19</v>
      </c>
      <c r="C118" s="2" t="s">
        <v>11</v>
      </c>
      <c r="D118" s="2" t="s">
        <v>297</v>
      </c>
      <c r="E118" s="2" t="s">
        <v>185</v>
      </c>
      <c r="F118" s="2" t="s">
        <v>321</v>
      </c>
      <c r="G118" s="1"/>
      <c r="H118" s="1"/>
      <c r="I118" s="1"/>
      <c r="J118" s="17" t="str">
        <v>15Y7Y</v>
      </c>
      <c r="K118" s="6">
        <v>6.6E-4</v>
      </c>
      <c r="L118" s="6">
        <v>8.0000000000000004E-4</v>
      </c>
    </row>
    <row r="119" spans="2:12" x14ac:dyDescent="0.25">
      <c r="B119" s="2" t="s">
        <v>19</v>
      </c>
      <c r="C119" s="2" t="s">
        <v>13</v>
      </c>
      <c r="D119" s="2" t="s">
        <v>30</v>
      </c>
      <c r="E119" s="2" t="s">
        <v>133</v>
      </c>
      <c r="F119" s="2" t="s">
        <v>322</v>
      </c>
      <c r="G119" s="1"/>
      <c r="H119" s="1"/>
      <c r="I119" s="1"/>
      <c r="J119" s="17" t="str">
        <v>15Y8Y</v>
      </c>
      <c r="K119" s="6">
        <v>7.2999999999999996E-4</v>
      </c>
      <c r="L119" s="6">
        <v>8.7999999999999992E-4</v>
      </c>
    </row>
    <row r="120" spans="2:12" x14ac:dyDescent="0.25">
      <c r="B120" s="2" t="s">
        <v>19</v>
      </c>
      <c r="C120" s="2" t="s">
        <v>15</v>
      </c>
      <c r="D120" s="2" t="s">
        <v>8</v>
      </c>
      <c r="E120" s="2" t="s">
        <v>186</v>
      </c>
      <c r="F120" s="2" t="s">
        <v>323</v>
      </c>
      <c r="G120" s="1"/>
      <c r="H120" s="1"/>
      <c r="I120" s="1"/>
      <c r="J120" s="17" t="str">
        <v>15Y9Y</v>
      </c>
      <c r="K120" s="6">
        <v>8.0000000000000004E-4</v>
      </c>
      <c r="L120" s="6">
        <v>9.2000000000000003E-4</v>
      </c>
    </row>
    <row r="121" spans="2:12" x14ac:dyDescent="0.25">
      <c r="B121" s="2" t="s">
        <v>19</v>
      </c>
      <c r="C121" s="2" t="s">
        <v>17</v>
      </c>
      <c r="D121" s="2" t="s">
        <v>287</v>
      </c>
      <c r="E121" s="2" t="s">
        <v>187</v>
      </c>
      <c r="F121" s="2" t="s">
        <v>324</v>
      </c>
      <c r="G121" s="1"/>
      <c r="H121" s="1"/>
      <c r="I121" s="1"/>
      <c r="J121" s="17" t="str">
        <v>15Y10Y</v>
      </c>
      <c r="K121" s="6">
        <v>8.5999999999999998E-4</v>
      </c>
      <c r="L121" s="6">
        <v>8.8999999999999995E-4</v>
      </c>
    </row>
    <row r="122" spans="2:12" x14ac:dyDescent="0.25">
      <c r="B122" s="2" t="s">
        <v>19</v>
      </c>
      <c r="C122" s="2" t="s">
        <v>19</v>
      </c>
      <c r="D122" s="2" t="s">
        <v>46</v>
      </c>
      <c r="E122" s="2" t="s">
        <v>188</v>
      </c>
      <c r="F122" s="2" t="s">
        <v>325</v>
      </c>
      <c r="G122" s="1"/>
      <c r="H122" s="1"/>
      <c r="I122" s="1"/>
      <c r="J122" s="17" t="str">
        <v>15Y15Y</v>
      </c>
      <c r="K122" s="6">
        <v>1.07E-3</v>
      </c>
      <c r="L122" s="6">
        <v>8.5999999999999998E-4</v>
      </c>
    </row>
    <row r="123" spans="2:12" x14ac:dyDescent="0.25">
      <c r="B123" s="2" t="s">
        <v>19</v>
      </c>
      <c r="C123" s="2" t="s">
        <v>21</v>
      </c>
      <c r="D123" s="2" t="s">
        <v>51</v>
      </c>
      <c r="E123" s="2" t="s">
        <v>167</v>
      </c>
      <c r="F123" s="2" t="s">
        <v>326</v>
      </c>
      <c r="G123" s="1"/>
      <c r="H123" s="1"/>
      <c r="I123" s="1"/>
      <c r="J123" s="17" t="str">
        <v>15Y20Y</v>
      </c>
      <c r="K123" s="6">
        <v>1.2199999999999999E-3</v>
      </c>
      <c r="L123" s="6">
        <v>8.5000000000000006E-4</v>
      </c>
    </row>
    <row r="124" spans="2:12" x14ac:dyDescent="0.25">
      <c r="B124" s="2" t="s">
        <v>19</v>
      </c>
      <c r="C124" s="2" t="s">
        <v>23</v>
      </c>
      <c r="D124" s="2" t="s">
        <v>61</v>
      </c>
      <c r="E124" s="2" t="s">
        <v>189</v>
      </c>
      <c r="F124" s="2" t="s">
        <v>327</v>
      </c>
      <c r="G124" s="1"/>
      <c r="H124" s="1"/>
      <c r="I124" s="1"/>
      <c r="J124" s="17" t="str">
        <v>15Y25Y</v>
      </c>
      <c r="K124" s="6">
        <v>1.3600000000000001E-3</v>
      </c>
      <c r="L124" s="6">
        <v>7.5000000000000002E-4</v>
      </c>
    </row>
    <row r="125" spans="2:12" x14ac:dyDescent="0.25">
      <c r="B125" s="2" t="s">
        <v>21</v>
      </c>
      <c r="C125" s="2" t="s">
        <v>0</v>
      </c>
      <c r="D125" s="2" t="s">
        <v>62</v>
      </c>
      <c r="E125" s="2" t="s">
        <v>111</v>
      </c>
      <c r="F125" s="2" t="s">
        <v>328</v>
      </c>
      <c r="G125" s="1"/>
      <c r="H125" s="1"/>
      <c r="I125" s="1"/>
      <c r="J125" s="17" t="str">
        <v>20Y1Y</v>
      </c>
      <c r="K125" s="6">
        <v>8.9999999999999992E-5</v>
      </c>
      <c r="L125" s="6">
        <v>1.7999999999999998E-4</v>
      </c>
    </row>
    <row r="126" spans="2:12" x14ac:dyDescent="0.25">
      <c r="B126" s="2" t="s">
        <v>21</v>
      </c>
      <c r="C126" s="2" t="s">
        <v>1</v>
      </c>
      <c r="D126" s="2" t="s">
        <v>4</v>
      </c>
      <c r="E126" s="2" t="s">
        <v>140</v>
      </c>
      <c r="F126" s="2" t="s">
        <v>329</v>
      </c>
      <c r="G126" s="1"/>
      <c r="H126" s="1"/>
      <c r="I126" s="1"/>
      <c r="J126" s="17" t="str">
        <v>20Y2Y</v>
      </c>
      <c r="K126" s="6">
        <v>1.7000000000000001E-4</v>
      </c>
      <c r="L126" s="6">
        <v>3.5999999999999997E-4</v>
      </c>
    </row>
    <row r="127" spans="2:12" x14ac:dyDescent="0.25">
      <c r="B127" s="2" t="s">
        <v>21</v>
      </c>
      <c r="C127" s="2" t="s">
        <v>3</v>
      </c>
      <c r="D127" s="2" t="s">
        <v>106</v>
      </c>
      <c r="E127" s="2" t="s">
        <v>152</v>
      </c>
      <c r="F127" s="2" t="s">
        <v>330</v>
      </c>
      <c r="G127" s="1"/>
      <c r="H127" s="1"/>
      <c r="I127" s="1"/>
      <c r="J127" s="17" t="str">
        <v>20Y3Y</v>
      </c>
      <c r="K127" s="6">
        <v>2.5999999999999998E-4</v>
      </c>
      <c r="L127" s="6">
        <v>5.1999999999999995E-4</v>
      </c>
    </row>
    <row r="128" spans="2:12" x14ac:dyDescent="0.25">
      <c r="B128" s="2" t="s">
        <v>21</v>
      </c>
      <c r="C128" s="2" t="s">
        <v>5</v>
      </c>
      <c r="D128" s="2" t="s">
        <v>63</v>
      </c>
      <c r="E128" s="2" t="s">
        <v>190</v>
      </c>
      <c r="F128" s="2" t="s">
        <v>331</v>
      </c>
      <c r="G128" s="1"/>
      <c r="H128" s="1"/>
      <c r="I128" s="1"/>
      <c r="J128" s="17" t="str">
        <v>20Y4Y</v>
      </c>
      <c r="K128" s="6">
        <v>3.4000000000000002E-4</v>
      </c>
      <c r="L128" s="6">
        <v>6.6E-4</v>
      </c>
    </row>
    <row r="129" spans="2:12" x14ac:dyDescent="0.25">
      <c r="B129" s="2" t="s">
        <v>21</v>
      </c>
      <c r="C129" s="2" t="s">
        <v>7</v>
      </c>
      <c r="D129" s="2" t="s">
        <v>332</v>
      </c>
      <c r="E129" s="2" t="s">
        <v>191</v>
      </c>
      <c r="F129" s="2" t="s">
        <v>333</v>
      </c>
      <c r="G129" s="1"/>
      <c r="H129" s="1"/>
      <c r="I129" s="1"/>
      <c r="J129" s="17" t="str">
        <v>20Y5Y</v>
      </c>
      <c r="K129" s="6">
        <v>4.2000000000000002E-4</v>
      </c>
      <c r="L129" s="6">
        <v>7.1999999999999994E-4</v>
      </c>
    </row>
    <row r="130" spans="2:12" x14ac:dyDescent="0.25">
      <c r="B130" s="2" t="s">
        <v>21</v>
      </c>
      <c r="C130" s="2" t="s">
        <v>9</v>
      </c>
      <c r="D130" s="2" t="s">
        <v>297</v>
      </c>
      <c r="E130" s="2" t="s">
        <v>156</v>
      </c>
      <c r="F130" s="2" t="s">
        <v>334</v>
      </c>
      <c r="G130" s="1"/>
      <c r="H130" s="1"/>
      <c r="I130" s="1"/>
      <c r="J130" s="17" t="str">
        <v>20Y6Y</v>
      </c>
      <c r="K130" s="6">
        <v>4.8000000000000001E-4</v>
      </c>
      <c r="L130" s="6">
        <v>8.0000000000000004E-4</v>
      </c>
    </row>
    <row r="131" spans="2:12" x14ac:dyDescent="0.25">
      <c r="B131" s="2" t="s">
        <v>21</v>
      </c>
      <c r="C131" s="2" t="s">
        <v>11</v>
      </c>
      <c r="D131" s="2" t="s">
        <v>335</v>
      </c>
      <c r="E131" s="2" t="s">
        <v>157</v>
      </c>
      <c r="F131" s="2" t="s">
        <v>336</v>
      </c>
      <c r="G131" s="1"/>
      <c r="H131" s="1"/>
      <c r="I131" s="1"/>
      <c r="J131" s="17" t="str">
        <v>20Y7Y</v>
      </c>
      <c r="K131" s="6">
        <v>5.5000000000000003E-4</v>
      </c>
      <c r="L131" s="6">
        <v>8.699999999999999E-4</v>
      </c>
    </row>
    <row r="132" spans="2:12" x14ac:dyDescent="0.25">
      <c r="B132" s="2" t="s">
        <v>21</v>
      </c>
      <c r="C132" s="2" t="s">
        <v>13</v>
      </c>
      <c r="D132" s="2" t="s">
        <v>8</v>
      </c>
      <c r="E132" s="2" t="s">
        <v>165</v>
      </c>
      <c r="F132" s="2" t="s">
        <v>337</v>
      </c>
      <c r="G132" s="1"/>
      <c r="H132" s="1"/>
      <c r="I132" s="1"/>
      <c r="J132" s="17" t="str">
        <v>20Y8Y</v>
      </c>
      <c r="K132" s="6">
        <v>6.0999999999999997E-4</v>
      </c>
      <c r="L132" s="6">
        <v>9.2000000000000003E-4</v>
      </c>
    </row>
    <row r="133" spans="2:12" x14ac:dyDescent="0.25">
      <c r="B133" s="2" t="s">
        <v>21</v>
      </c>
      <c r="C133" s="2" t="s">
        <v>15</v>
      </c>
      <c r="D133" s="2" t="s">
        <v>134</v>
      </c>
      <c r="E133" s="2" t="s">
        <v>192</v>
      </c>
      <c r="F133" s="2" t="s">
        <v>338</v>
      </c>
      <c r="G133" s="1"/>
      <c r="H133" s="1"/>
      <c r="I133" s="1"/>
      <c r="J133" s="17" t="str">
        <v>20Y9Y</v>
      </c>
      <c r="K133" s="6">
        <v>6.7000000000000002E-4</v>
      </c>
      <c r="L133" s="6">
        <v>9.5E-4</v>
      </c>
    </row>
    <row r="134" spans="2:12" x14ac:dyDescent="0.25">
      <c r="B134" s="2" t="s">
        <v>21</v>
      </c>
      <c r="C134" s="2" t="s">
        <v>17</v>
      </c>
      <c r="D134" s="2" t="s">
        <v>339</v>
      </c>
      <c r="E134" s="2" t="s">
        <v>133</v>
      </c>
      <c r="F134" s="2" t="s">
        <v>340</v>
      </c>
      <c r="G134" s="1"/>
      <c r="H134" s="1"/>
      <c r="I134" s="1"/>
      <c r="J134" s="17" t="str">
        <v>20Y10Y</v>
      </c>
      <c r="K134" s="6">
        <v>7.2999999999999996E-4</v>
      </c>
      <c r="L134" s="6">
        <v>9.2999999999999995E-4</v>
      </c>
    </row>
    <row r="135" spans="2:12" x14ac:dyDescent="0.25">
      <c r="B135" s="2" t="s">
        <v>21</v>
      </c>
      <c r="C135" s="2" t="s">
        <v>19</v>
      </c>
      <c r="D135" s="2" t="s">
        <v>293</v>
      </c>
      <c r="E135" s="2" t="s">
        <v>176</v>
      </c>
      <c r="F135" s="2" t="s">
        <v>341</v>
      </c>
      <c r="G135" s="1"/>
      <c r="H135" s="1"/>
      <c r="I135" s="1"/>
      <c r="J135" s="17" t="str">
        <v>20Y15Y</v>
      </c>
      <c r="K135" s="6">
        <v>9.2999999999999995E-4</v>
      </c>
      <c r="L135" s="6">
        <v>9.1E-4</v>
      </c>
    </row>
    <row r="136" spans="2:12" x14ac:dyDescent="0.25">
      <c r="B136" s="2" t="s">
        <v>21</v>
      </c>
      <c r="C136" s="2" t="s">
        <v>21</v>
      </c>
      <c r="D136" s="2" t="s">
        <v>161</v>
      </c>
      <c r="E136" s="2" t="s">
        <v>148</v>
      </c>
      <c r="F136" s="2" t="s">
        <v>342</v>
      </c>
      <c r="G136" s="1"/>
      <c r="H136" s="1"/>
      <c r="I136" s="1"/>
      <c r="J136" s="17" t="str">
        <v>20Y20Y</v>
      </c>
      <c r="K136" s="6">
        <v>1.06E-3</v>
      </c>
      <c r="L136" s="6">
        <v>8.1000000000000006E-4</v>
      </c>
    </row>
    <row r="137" spans="2:12" x14ac:dyDescent="0.25">
      <c r="B137" s="2" t="s">
        <v>23</v>
      </c>
      <c r="C137" s="2" t="s">
        <v>0</v>
      </c>
      <c r="D137" s="2" t="s">
        <v>2</v>
      </c>
      <c r="E137" s="2" t="s">
        <v>150</v>
      </c>
      <c r="F137" s="2" t="s">
        <v>343</v>
      </c>
      <c r="G137" s="1"/>
      <c r="H137" s="1"/>
      <c r="I137" s="1"/>
      <c r="J137" s="17" t="str">
        <v>25Y1Y</v>
      </c>
      <c r="K137" s="6">
        <v>8.0000000000000007E-5</v>
      </c>
      <c r="L137" s="6">
        <v>1.4999999999999999E-4</v>
      </c>
    </row>
    <row r="138" spans="2:12" x14ac:dyDescent="0.25">
      <c r="B138" s="2" t="s">
        <v>23</v>
      </c>
      <c r="C138" s="2" t="s">
        <v>1</v>
      </c>
      <c r="D138" s="2" t="s">
        <v>64</v>
      </c>
      <c r="E138" s="2" t="s">
        <v>193</v>
      </c>
      <c r="F138" s="2" t="s">
        <v>344</v>
      </c>
      <c r="G138" s="1"/>
      <c r="H138" s="1"/>
      <c r="I138" s="1"/>
      <c r="J138" s="17" t="str">
        <v>25Y2Y</v>
      </c>
      <c r="K138" s="6">
        <v>1.4999999999999999E-4</v>
      </c>
      <c r="L138" s="6">
        <v>2.8000000000000003E-4</v>
      </c>
    </row>
    <row r="139" spans="2:12" x14ac:dyDescent="0.25">
      <c r="B139" s="2" t="s">
        <v>23</v>
      </c>
      <c r="C139" s="2" t="s">
        <v>3</v>
      </c>
      <c r="D139" s="2" t="s">
        <v>104</v>
      </c>
      <c r="E139" s="2" t="s">
        <v>194</v>
      </c>
      <c r="F139" s="2" t="s">
        <v>345</v>
      </c>
      <c r="G139" s="1"/>
      <c r="H139" s="1"/>
      <c r="I139" s="1"/>
      <c r="J139" s="17" t="str">
        <v>25Y3Y</v>
      </c>
      <c r="K139" s="6">
        <v>2.1999999999999998E-4</v>
      </c>
      <c r="L139" s="6">
        <v>3.7999999999999997E-4</v>
      </c>
    </row>
    <row r="140" spans="2:12" x14ac:dyDescent="0.25">
      <c r="B140" s="2" t="s">
        <v>23</v>
      </c>
      <c r="C140" s="2" t="s">
        <v>5</v>
      </c>
      <c r="D140" s="2" t="s">
        <v>128</v>
      </c>
      <c r="E140" s="2" t="s">
        <v>142</v>
      </c>
      <c r="F140" s="2" t="s">
        <v>346</v>
      </c>
      <c r="G140" s="1"/>
      <c r="H140" s="1"/>
      <c r="I140" s="1"/>
      <c r="J140" s="17" t="str">
        <v>25Y4Y</v>
      </c>
      <c r="K140" s="6">
        <v>2.9E-4</v>
      </c>
      <c r="L140" s="6">
        <v>4.4999999999999999E-4</v>
      </c>
    </row>
    <row r="141" spans="2:12" x14ac:dyDescent="0.25">
      <c r="B141" s="2" t="s">
        <v>23</v>
      </c>
      <c r="C141" s="2" t="s">
        <v>7</v>
      </c>
      <c r="D141" s="2" t="s">
        <v>304</v>
      </c>
      <c r="E141" s="2" t="s">
        <v>143</v>
      </c>
      <c r="F141" s="2" t="s">
        <v>347</v>
      </c>
      <c r="G141" s="1"/>
      <c r="H141" s="1"/>
      <c r="I141" s="1"/>
      <c r="J141" s="17" t="str">
        <v>25Y5Y</v>
      </c>
      <c r="K141" s="6">
        <v>3.5999999999999997E-4</v>
      </c>
      <c r="L141" s="6">
        <v>4.2999999999999999E-4</v>
      </c>
    </row>
    <row r="142" spans="2:12" x14ac:dyDescent="0.25">
      <c r="B142" s="2" t="s">
        <v>23</v>
      </c>
      <c r="C142" s="2" t="s">
        <v>9</v>
      </c>
      <c r="D142" s="2" t="s">
        <v>304</v>
      </c>
      <c r="E142" s="2" t="s">
        <v>191</v>
      </c>
      <c r="F142" s="2" t="s">
        <v>348</v>
      </c>
      <c r="G142" s="1"/>
      <c r="H142" s="1"/>
      <c r="I142" s="1"/>
      <c r="J142" s="17" t="str">
        <v>25Y6Y</v>
      </c>
      <c r="K142" s="6">
        <v>4.2000000000000002E-4</v>
      </c>
      <c r="L142" s="6">
        <v>4.2999999999999999E-4</v>
      </c>
    </row>
    <row r="143" spans="2:12" x14ac:dyDescent="0.25">
      <c r="B143" s="2" t="s">
        <v>23</v>
      </c>
      <c r="C143" s="2" t="s">
        <v>11</v>
      </c>
      <c r="D143" s="2" t="s">
        <v>304</v>
      </c>
      <c r="E143" s="2" t="s">
        <v>156</v>
      </c>
      <c r="F143" s="2" t="s">
        <v>349</v>
      </c>
      <c r="G143" s="1"/>
      <c r="H143" s="1"/>
      <c r="I143" s="1"/>
      <c r="J143" s="17" t="str">
        <v>25Y7Y</v>
      </c>
      <c r="K143" s="6">
        <v>4.8000000000000001E-4</v>
      </c>
      <c r="L143" s="6">
        <v>4.2999999999999999E-4</v>
      </c>
    </row>
    <row r="144" spans="2:12" x14ac:dyDescent="0.25">
      <c r="B144" s="2" t="s">
        <v>23</v>
      </c>
      <c r="C144" s="2" t="s">
        <v>13</v>
      </c>
      <c r="D144" s="2" t="s">
        <v>304</v>
      </c>
      <c r="E144" s="2" t="s">
        <v>195</v>
      </c>
      <c r="F144" s="2" t="s">
        <v>350</v>
      </c>
      <c r="G144" s="1"/>
      <c r="H144" s="1"/>
      <c r="I144" s="1"/>
      <c r="J144" s="17" t="str">
        <v>25Y8Y</v>
      </c>
      <c r="K144" s="6">
        <v>5.2999999999999998E-4</v>
      </c>
      <c r="L144" s="6">
        <v>4.2999999999999999E-4</v>
      </c>
    </row>
    <row r="145" spans="2:12" x14ac:dyDescent="0.25">
      <c r="B145" s="2" t="s">
        <v>23</v>
      </c>
      <c r="C145" s="2" t="s">
        <v>15</v>
      </c>
      <c r="D145" s="2" t="s">
        <v>304</v>
      </c>
      <c r="E145" s="2" t="s">
        <v>173</v>
      </c>
      <c r="F145" s="2" t="s">
        <v>351</v>
      </c>
      <c r="G145" s="1"/>
      <c r="H145" s="1"/>
      <c r="I145" s="1"/>
      <c r="J145" s="17" t="str">
        <v>25Y9Y</v>
      </c>
      <c r="K145" s="6">
        <v>5.8999999999999992E-4</v>
      </c>
      <c r="L145" s="6">
        <v>4.2999999999999999E-4</v>
      </c>
    </row>
    <row r="146" spans="2:12" x14ac:dyDescent="0.25">
      <c r="B146" s="2" t="s">
        <v>23</v>
      </c>
      <c r="C146" s="2" t="s">
        <v>17</v>
      </c>
      <c r="D146" s="2" t="s">
        <v>120</v>
      </c>
      <c r="E146" s="2" t="s">
        <v>196</v>
      </c>
      <c r="F146" s="2" t="s">
        <v>352</v>
      </c>
      <c r="G146" s="1"/>
      <c r="H146" s="1"/>
      <c r="I146" s="1"/>
      <c r="J146" s="17" t="str">
        <v>25Y10Y</v>
      </c>
      <c r="K146" s="6">
        <v>6.4000000000000005E-4</v>
      </c>
      <c r="L146" s="6">
        <v>4.0999999999999999E-4</v>
      </c>
    </row>
    <row r="147" spans="2:12" x14ac:dyDescent="0.25">
      <c r="B147" s="2" t="s">
        <v>23</v>
      </c>
      <c r="C147" s="2" t="s">
        <v>19</v>
      </c>
      <c r="D147" s="2" t="s">
        <v>28</v>
      </c>
      <c r="E147" s="2" t="s">
        <v>197</v>
      </c>
      <c r="F147" s="2" t="s">
        <v>353</v>
      </c>
      <c r="G147" s="1"/>
      <c r="H147" s="1"/>
      <c r="I147" s="1"/>
      <c r="J147" s="17" t="str">
        <v>25Y15Y</v>
      </c>
      <c r="K147" s="6">
        <v>8.1999999999999998E-4</v>
      </c>
      <c r="L147" s="6">
        <v>3.2000000000000003E-4</v>
      </c>
    </row>
    <row r="148" spans="2:12" x14ac:dyDescent="0.25">
      <c r="B148" s="2" t="s">
        <v>25</v>
      </c>
      <c r="C148" s="2" t="s">
        <v>0</v>
      </c>
      <c r="D148" s="2" t="s">
        <v>65</v>
      </c>
      <c r="E148" s="2" t="s">
        <v>137</v>
      </c>
      <c r="F148" s="2" t="s">
        <v>354</v>
      </c>
      <c r="G148" s="1"/>
      <c r="H148" s="1"/>
      <c r="I148" s="1"/>
      <c r="J148" s="17" t="str">
        <v>30Y1Y</v>
      </c>
      <c r="K148" s="6">
        <v>7.0000000000000007E-5</v>
      </c>
      <c r="L148" s="6">
        <v>0</v>
      </c>
    </row>
    <row r="149" spans="2:12" x14ac:dyDescent="0.25">
      <c r="B149" s="2" t="s">
        <v>25</v>
      </c>
      <c r="C149" s="2" t="s">
        <v>1</v>
      </c>
      <c r="D149" s="2" t="s">
        <v>65</v>
      </c>
      <c r="E149" s="2" t="s">
        <v>130</v>
      </c>
      <c r="F149" s="2" t="s">
        <v>355</v>
      </c>
      <c r="G149" s="1"/>
      <c r="H149" s="1"/>
      <c r="I149" s="1"/>
      <c r="J149" s="17" t="str">
        <v>30Y2Y</v>
      </c>
      <c r="K149" s="6">
        <v>1.2999999999999999E-4</v>
      </c>
      <c r="L149" s="6">
        <v>0</v>
      </c>
    </row>
    <row r="150" spans="2:12" x14ac:dyDescent="0.25">
      <c r="B150" s="2" t="s">
        <v>25</v>
      </c>
      <c r="C150" s="2" t="s">
        <v>3</v>
      </c>
      <c r="D150" s="2" t="s">
        <v>65</v>
      </c>
      <c r="E150" s="2" t="s">
        <v>151</v>
      </c>
      <c r="F150" s="2" t="s">
        <v>356</v>
      </c>
      <c r="G150" s="1"/>
      <c r="H150" s="1"/>
      <c r="I150" s="1"/>
      <c r="J150" s="17" t="str">
        <v>30Y3Y</v>
      </c>
      <c r="K150" s="6">
        <v>1.8999999999999998E-4</v>
      </c>
      <c r="L150" s="6">
        <v>0</v>
      </c>
    </row>
    <row r="151" spans="2:12" x14ac:dyDescent="0.25">
      <c r="B151" s="2" t="s">
        <v>25</v>
      </c>
      <c r="C151" s="2" t="s">
        <v>5</v>
      </c>
      <c r="D151" s="2" t="s">
        <v>66</v>
      </c>
      <c r="E151" s="2" t="s">
        <v>198</v>
      </c>
      <c r="F151" s="2" t="s">
        <v>357</v>
      </c>
      <c r="G151" s="1"/>
      <c r="H151" s="1"/>
      <c r="I151" s="1"/>
      <c r="J151" s="17" t="str">
        <v>30Y4Y</v>
      </c>
      <c r="K151" s="6">
        <v>2.5000000000000001E-4</v>
      </c>
      <c r="L151" s="6">
        <v>1.0000000000000001E-5</v>
      </c>
    </row>
    <row r="152" spans="2:12" x14ac:dyDescent="0.25">
      <c r="B152" s="2" t="s">
        <v>25</v>
      </c>
      <c r="C152" s="2" t="s">
        <v>7</v>
      </c>
      <c r="D152" s="2" t="s">
        <v>65</v>
      </c>
      <c r="E152" s="2" t="s">
        <v>182</v>
      </c>
      <c r="F152" s="2" t="s">
        <v>358</v>
      </c>
      <c r="G152" s="1"/>
      <c r="H152" s="1"/>
      <c r="I152" s="1"/>
      <c r="J152" s="17" t="str">
        <v>30Y5Y</v>
      </c>
      <c r="K152" s="6">
        <v>3.1E-4</v>
      </c>
      <c r="L152" s="6">
        <v>0</v>
      </c>
    </row>
    <row r="153" spans="2:12" x14ac:dyDescent="0.25">
      <c r="B153" s="2" t="s">
        <v>25</v>
      </c>
      <c r="C153" s="2" t="s">
        <v>9</v>
      </c>
      <c r="D153" s="2" t="s">
        <v>65</v>
      </c>
      <c r="E153" s="2" t="s">
        <v>143</v>
      </c>
      <c r="F153" s="2" t="s">
        <v>359</v>
      </c>
      <c r="G153" s="1"/>
      <c r="H153" s="1"/>
      <c r="I153" s="1"/>
      <c r="J153" s="17" t="str">
        <v>30Y6Y</v>
      </c>
      <c r="K153" s="6">
        <v>3.5999999999999997E-4</v>
      </c>
      <c r="L153" s="6">
        <v>0</v>
      </c>
    </row>
    <row r="154" spans="2:12" x14ac:dyDescent="0.25">
      <c r="B154" s="2" t="s">
        <v>25</v>
      </c>
      <c r="C154" s="2" t="s">
        <v>11</v>
      </c>
      <c r="D154" s="2" t="s">
        <v>65</v>
      </c>
      <c r="E154" s="2" t="s">
        <v>183</v>
      </c>
      <c r="F154" s="2" t="s">
        <v>360</v>
      </c>
      <c r="G154" s="1"/>
      <c r="H154" s="1"/>
      <c r="I154" s="1"/>
      <c r="J154" s="17" t="str">
        <v>30Y7Y</v>
      </c>
      <c r="K154" s="6">
        <v>4.0999999999999999E-4</v>
      </c>
      <c r="L154" s="6">
        <v>0</v>
      </c>
    </row>
    <row r="155" spans="2:12" x14ac:dyDescent="0.25">
      <c r="B155" s="2" t="s">
        <v>25</v>
      </c>
      <c r="C155" s="2" t="s">
        <v>13</v>
      </c>
      <c r="D155" s="2" t="s">
        <v>65</v>
      </c>
      <c r="E155" s="2" t="s">
        <v>200</v>
      </c>
      <c r="F155" s="2" t="s">
        <v>361</v>
      </c>
      <c r="G155" s="1"/>
      <c r="H155" s="1"/>
      <c r="I155" s="1"/>
      <c r="J155" s="17" t="str">
        <v>30Y8Y</v>
      </c>
      <c r="K155" s="6">
        <v>4.6000000000000001E-4</v>
      </c>
      <c r="L155" s="6">
        <v>0</v>
      </c>
    </row>
    <row r="156" spans="2:12" x14ac:dyDescent="0.25">
      <c r="B156" s="2" t="s">
        <v>25</v>
      </c>
      <c r="C156" s="2" t="s">
        <v>15</v>
      </c>
      <c r="D156" s="2" t="s">
        <v>65</v>
      </c>
      <c r="E156" s="2" t="s">
        <v>172</v>
      </c>
      <c r="F156" s="2" t="s">
        <v>362</v>
      </c>
      <c r="G156" s="1"/>
      <c r="H156" s="1"/>
      <c r="I156" s="1"/>
      <c r="J156" s="17" t="str">
        <v>30Y9Y</v>
      </c>
      <c r="K156" s="6">
        <v>5.0999999999999993E-4</v>
      </c>
      <c r="L156" s="6">
        <v>0</v>
      </c>
    </row>
    <row r="157" spans="2:12" x14ac:dyDescent="0.25">
      <c r="B157" s="2" t="s">
        <v>25</v>
      </c>
      <c r="C157" s="2" t="s">
        <v>17</v>
      </c>
      <c r="D157" s="2" t="s">
        <v>65</v>
      </c>
      <c r="E157" s="2" t="s">
        <v>157</v>
      </c>
      <c r="F157" s="2" t="s">
        <v>363</v>
      </c>
      <c r="J157" s="14" t="str">
        <v>30Y10Y</v>
      </c>
      <c r="K157" s="4">
        <v>5.5000000000000003E-4</v>
      </c>
      <c r="L157" s="4">
        <v>0</v>
      </c>
    </row>
  </sheetData>
  <mergeCells count="2">
    <mergeCell ref="A3:F7"/>
    <mergeCell ref="B13:F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157"/>
  <sheetViews>
    <sheetView showGridLines="0" workbookViewId="0">
      <selection activeCell="B14" sqref="B14:F157"/>
    </sheetView>
  </sheetViews>
  <sheetFormatPr defaultRowHeight="15" x14ac:dyDescent="0.25"/>
  <cols>
    <col min="1" max="1" width="2.85546875" customWidth="1"/>
    <col min="2" max="3" width="3.28515625" bestFit="1" customWidth="1"/>
    <col min="4" max="5" width="9.85546875" bestFit="1" customWidth="1"/>
    <col min="6" max="6" width="15.140625" bestFit="1" customWidth="1"/>
    <col min="7" max="7" width="2.85546875" customWidth="1"/>
    <col min="8" max="8" width="15.140625" customWidth="1"/>
    <col min="9" max="9" width="2.85546875" customWidth="1"/>
    <col min="10" max="10" width="15.140625" customWidth="1"/>
    <col min="13" max="13" width="2.7109375" customWidth="1"/>
  </cols>
  <sheetData>
    <row r="3" spans="1:28" x14ac:dyDescent="0.25">
      <c r="A3" s="23" t="s">
        <v>202</v>
      </c>
      <c r="B3" s="23"/>
      <c r="C3" s="23"/>
      <c r="D3" s="23"/>
      <c r="E3" s="23"/>
      <c r="F3" s="23"/>
    </row>
    <row r="4" spans="1:28" x14ac:dyDescent="0.25">
      <c r="A4" s="23"/>
      <c r="B4" s="23"/>
      <c r="C4" s="23"/>
      <c r="D4" s="23"/>
      <c r="E4" s="23"/>
      <c r="F4" s="23"/>
    </row>
    <row r="5" spans="1:28" x14ac:dyDescent="0.25">
      <c r="A5" s="23"/>
      <c r="B5" s="23"/>
      <c r="C5" s="23"/>
      <c r="D5" s="23"/>
      <c r="E5" s="23"/>
      <c r="F5" s="23"/>
    </row>
    <row r="6" spans="1:28" x14ac:dyDescent="0.25">
      <c r="A6" s="23"/>
      <c r="B6" s="23"/>
      <c r="C6" s="23"/>
      <c r="D6" s="23"/>
      <c r="E6" s="23"/>
      <c r="F6" s="23"/>
    </row>
    <row r="7" spans="1:28" x14ac:dyDescent="0.25">
      <c r="A7" s="23"/>
      <c r="B7" s="23"/>
      <c r="C7" s="23"/>
      <c r="D7" s="23"/>
      <c r="E7" s="23"/>
      <c r="F7" s="23"/>
      <c r="J7" s="12"/>
      <c r="K7" s="3"/>
      <c r="L7" s="3"/>
    </row>
    <row r="8" spans="1:28" x14ac:dyDescent="0.25">
      <c r="J8" s="13" t="s">
        <v>67</v>
      </c>
      <c r="K8" s="16">
        <v>9</v>
      </c>
      <c r="L8" s="16">
        <v>8</v>
      </c>
    </row>
    <row r="9" spans="1:28" x14ac:dyDescent="0.25">
      <c r="J9" s="13" t="s">
        <v>68</v>
      </c>
      <c r="K9" s="16">
        <v>6</v>
      </c>
      <c r="L9" s="16">
        <v>6</v>
      </c>
    </row>
    <row r="11" spans="1:28" x14ac:dyDescent="0.25">
      <c r="B11" s="10" t="s">
        <v>99</v>
      </c>
      <c r="C11" s="10"/>
      <c r="D11" s="10"/>
      <c r="E11" s="10"/>
      <c r="F11" s="10"/>
      <c r="H11" s="10" t="s">
        <v>100</v>
      </c>
      <c r="I11" s="10"/>
      <c r="J11" s="10"/>
      <c r="K11" s="10"/>
      <c r="L11" s="10"/>
      <c r="N11" s="10" t="s">
        <v>97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3" spans="1:28" x14ac:dyDescent="0.25">
      <c r="B13" s="25" t="s">
        <v>98</v>
      </c>
      <c r="C13" s="25"/>
      <c r="D13" s="25"/>
      <c r="E13" s="25"/>
      <c r="F13" s="25"/>
      <c r="H13" s="3" t="s">
        <v>69</v>
      </c>
      <c r="J13" s="3"/>
      <c r="K13" s="3" t="str">
        <f>LEFT(E14,K9)</f>
        <v xml:space="preserve"> Targe</v>
      </c>
      <c r="L13" s="3" t="str">
        <f>LEFT(D14,5)</f>
        <v>Model</v>
      </c>
      <c r="N13" s="8" t="str">
        <f>K13</f>
        <v xml:space="preserve"> Targe</v>
      </c>
      <c r="O13" s="9" t="str">
        <f t="array" ref="O13:AB13">TRANSPOSE($H$14:$H$27)</f>
        <v>1Y</v>
      </c>
      <c r="P13" s="9" t="str">
        <v>2Y</v>
      </c>
      <c r="Q13" s="9" t="str">
        <v>3Y</v>
      </c>
      <c r="R13" s="9" t="str">
        <v>4Y</v>
      </c>
      <c r="S13" s="9" t="str">
        <v>5Y</v>
      </c>
      <c r="T13" s="9" t="str">
        <v>6Y</v>
      </c>
      <c r="U13" s="9" t="str">
        <v>7Y</v>
      </c>
      <c r="V13" s="9" t="str">
        <v>8Y</v>
      </c>
      <c r="W13" s="9" t="str">
        <v>9Y</v>
      </c>
      <c r="X13" s="9" t="str">
        <v>10Y</v>
      </c>
      <c r="Y13" s="9" t="str">
        <v>15Y</v>
      </c>
      <c r="Z13" s="9" t="str">
        <v>20Y</v>
      </c>
      <c r="AA13" s="9" t="str">
        <v>25Y</v>
      </c>
      <c r="AB13" s="9" t="str">
        <v>30Y</v>
      </c>
    </row>
    <row r="14" spans="1:28" x14ac:dyDescent="0.25">
      <c r="B14" s="2" t="s">
        <v>0</v>
      </c>
      <c r="C14" s="2" t="s">
        <v>0</v>
      </c>
      <c r="D14" s="2" t="s">
        <v>70</v>
      </c>
      <c r="E14" s="2" t="s">
        <v>102</v>
      </c>
      <c r="F14" s="2" t="s">
        <v>203</v>
      </c>
      <c r="G14" s="1"/>
      <c r="H14" s="5" t="s">
        <v>0</v>
      </c>
      <c r="I14" s="1"/>
      <c r="J14" s="4" t="str">
        <f t="array" ref="J14:J157">B14:B157&amp;C14:C157</f>
        <v>1Y1Y</v>
      </c>
      <c r="K14" s="6">
        <f t="array" ref="K14:K157">_xlfn.NUMBERVALUE(MID(E14:E157,K8,K9))/100</f>
        <v>0</v>
      </c>
      <c r="L14" s="6">
        <f t="array" ref="L14:L157">_xlfn.NUMBERVALUE(MID(D14:D157,L8,L9))/100</f>
        <v>4.0000000000000003E-5</v>
      </c>
      <c r="N14" s="9" t="str">
        <f t="array" ref="N14:N27">$H$14:$H$27</f>
        <v>1Y</v>
      </c>
      <c r="O14" s="7">
        <f t="array" ref="O14:AB27">INDEX($K$14:$K$157,MATCH($N$14:$N$27&amp;$O$13:$AB$13,$J$14:$J$157,0))</f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2.0000000000000001E-4</v>
      </c>
      <c r="Z14" s="7">
        <v>2.9999999999999997E-4</v>
      </c>
      <c r="AA14" s="7">
        <v>4.0000000000000002E-4</v>
      </c>
      <c r="AB14" s="7">
        <v>5.0000000000000001E-4</v>
      </c>
    </row>
    <row r="15" spans="1:28" x14ac:dyDescent="0.25">
      <c r="B15" s="2" t="s">
        <v>0</v>
      </c>
      <c r="C15" s="2" t="s">
        <v>1</v>
      </c>
      <c r="D15" s="2" t="s">
        <v>2</v>
      </c>
      <c r="E15" s="2" t="s">
        <v>102</v>
      </c>
      <c r="F15" s="2" t="s">
        <v>204</v>
      </c>
      <c r="G15" s="1"/>
      <c r="H15" s="5" t="s">
        <v>1</v>
      </c>
      <c r="I15" s="1"/>
      <c r="J15" s="5" t="str">
        <v>1Y2Y</v>
      </c>
      <c r="K15" s="6">
        <v>0</v>
      </c>
      <c r="L15" s="6">
        <v>1.4999999999999999E-4</v>
      </c>
      <c r="N15" s="9" t="str">
        <v>2Y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1E-4</v>
      </c>
      <c r="W15" s="7">
        <v>1E-4</v>
      </c>
      <c r="X15" s="7">
        <v>1E-4</v>
      </c>
      <c r="Y15" s="7">
        <v>2.9999999999999997E-4</v>
      </c>
      <c r="Z15" s="7">
        <v>5.0000000000000001E-4</v>
      </c>
      <c r="AA15" s="7">
        <v>7.000000000000001E-4</v>
      </c>
      <c r="AB15" s="7">
        <v>8.0000000000000004E-4</v>
      </c>
    </row>
    <row r="16" spans="1:28" x14ac:dyDescent="0.25">
      <c r="B16" s="2" t="s">
        <v>0</v>
      </c>
      <c r="C16" s="2" t="s">
        <v>3</v>
      </c>
      <c r="D16" s="2" t="s">
        <v>4</v>
      </c>
      <c r="E16" s="2" t="s">
        <v>103</v>
      </c>
      <c r="F16" s="2" t="s">
        <v>205</v>
      </c>
      <c r="G16" s="1"/>
      <c r="H16" s="5" t="s">
        <v>3</v>
      </c>
      <c r="I16" s="1"/>
      <c r="J16" s="5" t="str">
        <v>1Y3Y</v>
      </c>
      <c r="K16" s="6">
        <v>0</v>
      </c>
      <c r="L16" s="6">
        <v>3.5999999999999997E-4</v>
      </c>
      <c r="N16" s="9" t="str">
        <v>3Y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1E-4</v>
      </c>
      <c r="V16" s="7">
        <v>1E-4</v>
      </c>
      <c r="W16" s="7">
        <v>2.0000000000000001E-4</v>
      </c>
      <c r="X16" s="7">
        <v>2.9999999999999997E-4</v>
      </c>
      <c r="Y16" s="7">
        <v>5.0000000000000001E-4</v>
      </c>
      <c r="Z16" s="7">
        <v>7.000000000000001E-4</v>
      </c>
      <c r="AA16" s="7">
        <v>8.0000000000000004E-4</v>
      </c>
      <c r="AB16" s="7">
        <v>1E-3</v>
      </c>
    </row>
    <row r="17" spans="2:28" x14ac:dyDescent="0.25">
      <c r="B17" s="2" t="s">
        <v>0</v>
      </c>
      <c r="C17" s="2" t="s">
        <v>5</v>
      </c>
      <c r="D17" s="2" t="s">
        <v>6</v>
      </c>
      <c r="E17" s="2" t="s">
        <v>103</v>
      </c>
      <c r="F17" s="2" t="s">
        <v>206</v>
      </c>
      <c r="G17" s="1"/>
      <c r="H17" s="5" t="s">
        <v>5</v>
      </c>
      <c r="I17" s="1"/>
      <c r="J17" s="5" t="str">
        <v>1Y4Y</v>
      </c>
      <c r="K17" s="6">
        <v>0</v>
      </c>
      <c r="L17" s="6">
        <v>6.2E-4</v>
      </c>
      <c r="N17" s="9" t="str">
        <v>4Y</v>
      </c>
      <c r="O17" s="7">
        <v>0</v>
      </c>
      <c r="P17" s="7">
        <v>0</v>
      </c>
      <c r="Q17" s="7">
        <v>0</v>
      </c>
      <c r="R17" s="7">
        <v>0</v>
      </c>
      <c r="S17" s="7">
        <v>1E-4</v>
      </c>
      <c r="T17" s="7">
        <v>1E-4</v>
      </c>
      <c r="U17" s="7">
        <v>2.0000000000000001E-4</v>
      </c>
      <c r="V17" s="7">
        <v>2.0000000000000001E-4</v>
      </c>
      <c r="W17" s="7">
        <v>2.9999999999999997E-4</v>
      </c>
      <c r="X17" s="7">
        <v>4.0000000000000002E-4</v>
      </c>
      <c r="Y17" s="7">
        <v>5.9999999999999995E-4</v>
      </c>
      <c r="Z17" s="7">
        <v>8.9999999999999998E-4</v>
      </c>
      <c r="AA17" s="7">
        <v>1E-3</v>
      </c>
      <c r="AB17" s="7">
        <v>1.1999999999999999E-3</v>
      </c>
    </row>
    <row r="18" spans="2:28" x14ac:dyDescent="0.25">
      <c r="B18" s="2" t="s">
        <v>0</v>
      </c>
      <c r="C18" s="2" t="s">
        <v>7</v>
      </c>
      <c r="D18" s="2" t="s">
        <v>8</v>
      </c>
      <c r="E18" s="2" t="s">
        <v>102</v>
      </c>
      <c r="F18" s="2" t="s">
        <v>207</v>
      </c>
      <c r="G18" s="1"/>
      <c r="H18" s="5" t="s">
        <v>7</v>
      </c>
      <c r="I18" s="1"/>
      <c r="J18" s="5" t="str">
        <v>1Y5Y</v>
      </c>
      <c r="K18" s="6">
        <v>0</v>
      </c>
      <c r="L18" s="6">
        <v>9.2000000000000003E-4</v>
      </c>
      <c r="N18" s="9" t="str">
        <v>5Y</v>
      </c>
      <c r="O18" s="7">
        <v>0</v>
      </c>
      <c r="P18" s="7">
        <v>0</v>
      </c>
      <c r="Q18" s="7">
        <v>0</v>
      </c>
      <c r="R18" s="7">
        <v>1E-4</v>
      </c>
      <c r="S18" s="7">
        <v>1E-4</v>
      </c>
      <c r="T18" s="7">
        <v>2.0000000000000001E-4</v>
      </c>
      <c r="U18" s="7">
        <v>2.9999999999999997E-4</v>
      </c>
      <c r="V18" s="7">
        <v>4.0000000000000002E-4</v>
      </c>
      <c r="W18" s="7">
        <v>4.0000000000000002E-4</v>
      </c>
      <c r="X18" s="7">
        <v>5.0000000000000001E-4</v>
      </c>
      <c r="Y18" s="7">
        <v>8.0000000000000004E-4</v>
      </c>
      <c r="Z18" s="7">
        <v>1E-3</v>
      </c>
      <c r="AA18" s="7">
        <v>1.1999999999999999E-3</v>
      </c>
      <c r="AB18" s="7">
        <v>1.2999999999999999E-3</v>
      </c>
    </row>
    <row r="19" spans="2:28" x14ac:dyDescent="0.25">
      <c r="B19" s="2" t="s">
        <v>0</v>
      </c>
      <c r="C19" s="2" t="s">
        <v>9</v>
      </c>
      <c r="D19" s="2" t="s">
        <v>10</v>
      </c>
      <c r="E19" s="2" t="s">
        <v>102</v>
      </c>
      <c r="F19" s="2" t="s">
        <v>208</v>
      </c>
      <c r="G19" s="1"/>
      <c r="H19" s="5" t="s">
        <v>9</v>
      </c>
      <c r="I19" s="1"/>
      <c r="J19" s="5" t="str">
        <v>1Y6Y</v>
      </c>
      <c r="K19" s="6">
        <v>0</v>
      </c>
      <c r="L19" s="6">
        <v>1.2199999999999999E-3</v>
      </c>
      <c r="N19" s="9" t="str">
        <v>6Y</v>
      </c>
      <c r="O19" s="7" t="e">
        <v>#N/A</v>
      </c>
      <c r="P19" s="7" t="e">
        <v>#N/A</v>
      </c>
      <c r="Q19" s="7" t="e">
        <v>#N/A</v>
      </c>
      <c r="R19" s="7" t="e">
        <v>#N/A</v>
      </c>
      <c r="S19" s="7" t="e">
        <v>#N/A</v>
      </c>
      <c r="T19" s="7" t="e">
        <v>#N/A</v>
      </c>
      <c r="U19" s="7" t="e">
        <v>#N/A</v>
      </c>
      <c r="V19" s="7" t="e">
        <v>#N/A</v>
      </c>
      <c r="W19" s="7" t="e">
        <v>#N/A</v>
      </c>
      <c r="X19" s="7" t="e">
        <v>#N/A</v>
      </c>
      <c r="Y19" s="7" t="e">
        <v>#N/A</v>
      </c>
      <c r="Z19" s="7" t="e">
        <v>#N/A</v>
      </c>
      <c r="AA19" s="7" t="e">
        <v>#N/A</v>
      </c>
      <c r="AB19" s="7" t="e">
        <v>#N/A</v>
      </c>
    </row>
    <row r="20" spans="2:28" x14ac:dyDescent="0.25">
      <c r="B20" s="2" t="s">
        <v>0</v>
      </c>
      <c r="C20" s="2" t="s">
        <v>11</v>
      </c>
      <c r="D20" s="2" t="s">
        <v>12</v>
      </c>
      <c r="E20" s="2" t="s">
        <v>107</v>
      </c>
      <c r="F20" s="2" t="s">
        <v>209</v>
      </c>
      <c r="G20" s="1"/>
      <c r="H20" s="5" t="s">
        <v>11</v>
      </c>
      <c r="I20" s="1"/>
      <c r="J20" s="5" t="str">
        <v>1Y7Y</v>
      </c>
      <c r="K20" s="6">
        <v>0</v>
      </c>
      <c r="L20" s="6">
        <v>1.4599999999999999E-3</v>
      </c>
      <c r="N20" s="9" t="str">
        <v>7Y</v>
      </c>
      <c r="O20" s="7">
        <v>0</v>
      </c>
      <c r="P20" s="7">
        <v>1E-4</v>
      </c>
      <c r="Q20" s="7">
        <v>1E-4</v>
      </c>
      <c r="R20" s="7">
        <v>2.0000000000000001E-4</v>
      </c>
      <c r="S20" s="7">
        <v>2.9999999999999997E-4</v>
      </c>
      <c r="T20" s="7">
        <v>4.0000000000000002E-4</v>
      </c>
      <c r="U20" s="7">
        <v>5.0000000000000001E-4</v>
      </c>
      <c r="V20" s="7">
        <v>5.9999999999999995E-4</v>
      </c>
      <c r="W20" s="7">
        <v>5.9999999999999995E-4</v>
      </c>
      <c r="X20" s="7">
        <v>7.000000000000001E-4</v>
      </c>
      <c r="Y20" s="7">
        <v>1E-3</v>
      </c>
      <c r="Z20" s="7">
        <v>1.1999999999999999E-3</v>
      </c>
      <c r="AA20" s="7">
        <v>1.2999999999999999E-3</v>
      </c>
      <c r="AB20" s="7">
        <v>1.5E-3</v>
      </c>
    </row>
    <row r="21" spans="2:28" x14ac:dyDescent="0.25">
      <c r="B21" s="2" t="s">
        <v>0</v>
      </c>
      <c r="C21" s="2" t="s">
        <v>13</v>
      </c>
      <c r="D21" s="2" t="s">
        <v>14</v>
      </c>
      <c r="E21" s="2" t="s">
        <v>108</v>
      </c>
      <c r="F21" s="2" t="s">
        <v>210</v>
      </c>
      <c r="G21" s="1"/>
      <c r="H21" s="5" t="s">
        <v>13</v>
      </c>
      <c r="I21" s="1"/>
      <c r="J21" s="5" t="str">
        <v>1Y8Y</v>
      </c>
      <c r="K21" s="6">
        <v>0</v>
      </c>
      <c r="L21" s="6">
        <v>1.66E-3</v>
      </c>
      <c r="N21" s="9" t="str">
        <v>8Y</v>
      </c>
      <c r="O21" s="7" t="e">
        <v>#N/A</v>
      </c>
      <c r="P21" s="7" t="e">
        <v>#N/A</v>
      </c>
      <c r="Q21" s="7" t="e">
        <v>#N/A</v>
      </c>
      <c r="R21" s="7" t="e">
        <v>#N/A</v>
      </c>
      <c r="S21" s="7" t="e">
        <v>#N/A</v>
      </c>
      <c r="T21" s="7" t="e">
        <v>#N/A</v>
      </c>
      <c r="U21" s="7" t="e">
        <v>#N/A</v>
      </c>
      <c r="V21" s="7" t="e">
        <v>#N/A</v>
      </c>
      <c r="W21" s="7" t="e">
        <v>#N/A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</row>
    <row r="22" spans="2:28" x14ac:dyDescent="0.25">
      <c r="B22" s="2" t="s">
        <v>0</v>
      </c>
      <c r="C22" s="2" t="s">
        <v>15</v>
      </c>
      <c r="D22" s="2" t="s">
        <v>16</v>
      </c>
      <c r="E22" s="2" t="s">
        <v>110</v>
      </c>
      <c r="F22" s="2" t="s">
        <v>211</v>
      </c>
      <c r="G22" s="1"/>
      <c r="H22" s="5" t="s">
        <v>15</v>
      </c>
      <c r="I22" s="1"/>
      <c r="J22" s="5" t="str">
        <v>1Y9Y</v>
      </c>
      <c r="K22" s="6">
        <v>0</v>
      </c>
      <c r="L22" s="6">
        <v>1.8E-3</v>
      </c>
      <c r="N22" s="9" t="str">
        <v>9Y</v>
      </c>
      <c r="O22" s="7" t="e">
        <v>#N/A</v>
      </c>
      <c r="P22" s="7" t="e">
        <v>#N/A</v>
      </c>
      <c r="Q22" s="7" t="e">
        <v>#N/A</v>
      </c>
      <c r="R22" s="7" t="e">
        <v>#N/A</v>
      </c>
      <c r="S22" s="7" t="e">
        <v>#N/A</v>
      </c>
      <c r="T22" s="7" t="e">
        <v>#N/A</v>
      </c>
      <c r="U22" s="7" t="e">
        <v>#N/A</v>
      </c>
      <c r="V22" s="7" t="e">
        <v>#N/A</v>
      </c>
      <c r="W22" s="7" t="e">
        <v>#N/A</v>
      </c>
      <c r="X22" s="7" t="e">
        <v>#N/A</v>
      </c>
      <c r="Y22" s="7" t="e">
        <v>#N/A</v>
      </c>
      <c r="Z22" s="7" t="e">
        <v>#N/A</v>
      </c>
      <c r="AA22" s="7" t="e">
        <v>#N/A</v>
      </c>
      <c r="AB22" s="7" t="e">
        <v>#N/A</v>
      </c>
    </row>
    <row r="23" spans="2:28" x14ac:dyDescent="0.25">
      <c r="B23" s="2" t="s">
        <v>0</v>
      </c>
      <c r="C23" s="2" t="s">
        <v>17</v>
      </c>
      <c r="D23" s="2" t="s">
        <v>18</v>
      </c>
      <c r="E23" s="2" t="s">
        <v>111</v>
      </c>
      <c r="F23" s="2" t="s">
        <v>212</v>
      </c>
      <c r="G23" s="1"/>
      <c r="H23" s="5" t="s">
        <v>17</v>
      </c>
      <c r="I23" s="1"/>
      <c r="J23" s="5" t="str">
        <v>1Y10Y</v>
      </c>
      <c r="K23" s="6">
        <v>0</v>
      </c>
      <c r="L23" s="6">
        <v>1.8799999999999999E-3</v>
      </c>
      <c r="N23" s="9" t="str">
        <v>10Y</v>
      </c>
      <c r="O23" s="7">
        <v>1E-4</v>
      </c>
      <c r="P23" s="7">
        <v>2.0000000000000001E-4</v>
      </c>
      <c r="Q23" s="7">
        <v>2.9999999999999997E-4</v>
      </c>
      <c r="R23" s="7">
        <v>4.0000000000000002E-4</v>
      </c>
      <c r="S23" s="7">
        <v>5.0000000000000001E-4</v>
      </c>
      <c r="T23" s="7">
        <v>5.0000000000000001E-4</v>
      </c>
      <c r="U23" s="7">
        <v>5.9999999999999995E-4</v>
      </c>
      <c r="V23" s="7">
        <v>7.000000000000001E-4</v>
      </c>
      <c r="W23" s="7">
        <v>8.0000000000000004E-4</v>
      </c>
      <c r="X23" s="7">
        <v>8.9999999999999998E-4</v>
      </c>
      <c r="Y23" s="7">
        <v>1.1000000000000001E-3</v>
      </c>
      <c r="Z23" s="7">
        <v>1.2999999999999999E-3</v>
      </c>
      <c r="AA23" s="7">
        <v>1.4000000000000002E-3</v>
      </c>
      <c r="AB23" s="7">
        <v>1.6000000000000001E-3</v>
      </c>
    </row>
    <row r="24" spans="2:28" x14ac:dyDescent="0.25">
      <c r="B24" s="2" t="s">
        <v>0</v>
      </c>
      <c r="C24" s="2" t="s">
        <v>19</v>
      </c>
      <c r="D24" s="2" t="s">
        <v>20</v>
      </c>
      <c r="E24" s="2" t="s">
        <v>112</v>
      </c>
      <c r="F24" s="2" t="s">
        <v>213</v>
      </c>
      <c r="G24" s="1"/>
      <c r="H24" s="5" t="s">
        <v>19</v>
      </c>
      <c r="I24" s="1"/>
      <c r="J24" s="5" t="str">
        <v>1Y15Y</v>
      </c>
      <c r="K24" s="6">
        <v>2.0000000000000001E-4</v>
      </c>
      <c r="L24" s="6">
        <v>1.82E-3</v>
      </c>
      <c r="N24" s="9" t="str">
        <v>15Y</v>
      </c>
      <c r="O24" s="7">
        <v>1E-4</v>
      </c>
      <c r="P24" s="7">
        <v>2.0000000000000001E-4</v>
      </c>
      <c r="Q24" s="7">
        <v>2.9999999999999997E-4</v>
      </c>
      <c r="R24" s="7">
        <v>4.0000000000000002E-4</v>
      </c>
      <c r="S24" s="7">
        <v>5.0000000000000001E-4</v>
      </c>
      <c r="T24" s="7">
        <v>5.0000000000000001E-4</v>
      </c>
      <c r="U24" s="7">
        <v>5.9999999999999995E-4</v>
      </c>
      <c r="V24" s="7">
        <v>7.000000000000001E-4</v>
      </c>
      <c r="W24" s="7">
        <v>8.0000000000000004E-4</v>
      </c>
      <c r="X24" s="7">
        <v>8.0000000000000004E-4</v>
      </c>
      <c r="Y24" s="7">
        <v>1E-3</v>
      </c>
      <c r="Z24" s="7">
        <v>1.1999999999999999E-3</v>
      </c>
      <c r="AA24" s="7">
        <v>1.2999999999999999E-3</v>
      </c>
      <c r="AB24" s="7" t="e">
        <v>#N/A</v>
      </c>
    </row>
    <row r="25" spans="2:28" x14ac:dyDescent="0.25">
      <c r="B25" s="2" t="s">
        <v>0</v>
      </c>
      <c r="C25" s="2" t="s">
        <v>21</v>
      </c>
      <c r="D25" s="2" t="s">
        <v>22</v>
      </c>
      <c r="E25" s="2" t="s">
        <v>113</v>
      </c>
      <c r="F25" s="2" t="s">
        <v>214</v>
      </c>
      <c r="G25" s="1"/>
      <c r="H25" s="5" t="s">
        <v>21</v>
      </c>
      <c r="I25" s="1"/>
      <c r="J25" s="5" t="str">
        <v>1Y20Y</v>
      </c>
      <c r="K25" s="6">
        <v>2.9999999999999997E-4</v>
      </c>
      <c r="L25" s="6">
        <v>1.6200000000000001E-3</v>
      </c>
      <c r="N25" s="9" t="str">
        <v>20Y</v>
      </c>
      <c r="O25" s="7">
        <v>0</v>
      </c>
      <c r="P25" s="7">
        <v>1E-4</v>
      </c>
      <c r="Q25" s="7">
        <v>2.0000000000000001E-4</v>
      </c>
      <c r="R25" s="7">
        <v>2.9999999999999997E-4</v>
      </c>
      <c r="S25" s="7">
        <v>4.0000000000000002E-4</v>
      </c>
      <c r="T25" s="7">
        <v>4.0000000000000002E-4</v>
      </c>
      <c r="U25" s="7">
        <v>5.0000000000000001E-4</v>
      </c>
      <c r="V25" s="7">
        <v>5.9999999999999995E-4</v>
      </c>
      <c r="W25" s="7">
        <v>5.9999999999999995E-4</v>
      </c>
      <c r="X25" s="7">
        <v>7.000000000000001E-4</v>
      </c>
      <c r="Y25" s="7">
        <v>8.9999999999999998E-4</v>
      </c>
      <c r="Z25" s="7">
        <v>1E-3</v>
      </c>
      <c r="AA25" s="7" t="e">
        <v>#N/A</v>
      </c>
      <c r="AB25" s="7" t="e">
        <v>#N/A</v>
      </c>
    </row>
    <row r="26" spans="2:28" x14ac:dyDescent="0.25">
      <c r="B26" s="2" t="s">
        <v>0</v>
      </c>
      <c r="C26" s="2" t="s">
        <v>23</v>
      </c>
      <c r="D26" s="2" t="s">
        <v>24</v>
      </c>
      <c r="E26" s="2" t="s">
        <v>114</v>
      </c>
      <c r="F26" s="2" t="s">
        <v>215</v>
      </c>
      <c r="G26" s="1"/>
      <c r="H26" s="5" t="s">
        <v>23</v>
      </c>
      <c r="I26" s="1"/>
      <c r="J26" s="5" t="str">
        <v>1Y25Y</v>
      </c>
      <c r="K26" s="6">
        <v>4.0000000000000002E-4</v>
      </c>
      <c r="L26" s="6">
        <v>1.5499999999999999E-3</v>
      </c>
      <c r="N26" s="9" t="str">
        <v>25Y</v>
      </c>
      <c r="O26" s="7">
        <v>0</v>
      </c>
      <c r="P26" s="7">
        <v>1E-4</v>
      </c>
      <c r="Q26" s="7">
        <v>2.0000000000000001E-4</v>
      </c>
      <c r="R26" s="7">
        <v>2.0000000000000001E-4</v>
      </c>
      <c r="S26" s="7">
        <v>2.9999999999999997E-4</v>
      </c>
      <c r="T26" s="7">
        <v>4.0000000000000002E-4</v>
      </c>
      <c r="U26" s="7">
        <v>4.0000000000000002E-4</v>
      </c>
      <c r="V26" s="7">
        <v>5.0000000000000001E-4</v>
      </c>
      <c r="W26" s="7">
        <v>5.0000000000000001E-4</v>
      </c>
      <c r="X26" s="7">
        <v>5.9999999999999995E-4</v>
      </c>
      <c r="Y26" s="7">
        <v>8.0000000000000004E-4</v>
      </c>
      <c r="Z26" s="7" t="e">
        <v>#N/A</v>
      </c>
      <c r="AA26" s="7" t="e">
        <v>#N/A</v>
      </c>
      <c r="AB26" s="7" t="e">
        <v>#N/A</v>
      </c>
    </row>
    <row r="27" spans="2:28" x14ac:dyDescent="0.25">
      <c r="B27" s="2" t="s">
        <v>0</v>
      </c>
      <c r="C27" s="2" t="s">
        <v>25</v>
      </c>
      <c r="D27" s="2" t="s">
        <v>26</v>
      </c>
      <c r="E27" s="2" t="s">
        <v>115</v>
      </c>
      <c r="F27" s="2" t="s">
        <v>216</v>
      </c>
      <c r="G27" s="1"/>
      <c r="H27" s="5" t="s">
        <v>25</v>
      </c>
      <c r="I27" s="1"/>
      <c r="J27" s="5" t="str">
        <v>1Y30Y</v>
      </c>
      <c r="K27" s="6">
        <v>5.0000000000000001E-4</v>
      </c>
      <c r="L27" s="6">
        <v>1.48E-3</v>
      </c>
      <c r="N27" s="9" t="str">
        <v>30Y</v>
      </c>
      <c r="O27" s="7">
        <v>0</v>
      </c>
      <c r="P27" s="7">
        <v>1E-4</v>
      </c>
      <c r="Q27" s="7">
        <v>1E-4</v>
      </c>
      <c r="R27" s="7">
        <v>2.0000000000000001E-4</v>
      </c>
      <c r="S27" s="7">
        <v>2.9999999999999997E-4</v>
      </c>
      <c r="T27" s="7">
        <v>2.9999999999999997E-4</v>
      </c>
      <c r="U27" s="7">
        <v>4.0000000000000002E-4</v>
      </c>
      <c r="V27" s="7">
        <v>4.0000000000000002E-4</v>
      </c>
      <c r="W27" s="7">
        <v>5.0000000000000001E-4</v>
      </c>
      <c r="X27" s="7">
        <v>5.0000000000000001E-4</v>
      </c>
      <c r="Y27" s="7" t="e">
        <v>#N/A</v>
      </c>
      <c r="Z27" s="7" t="e">
        <v>#N/A</v>
      </c>
      <c r="AA27" s="7" t="e">
        <v>#N/A</v>
      </c>
      <c r="AB27" s="7" t="e">
        <v>#N/A</v>
      </c>
    </row>
    <row r="28" spans="2:28" x14ac:dyDescent="0.25">
      <c r="B28" s="2" t="s">
        <v>1</v>
      </c>
      <c r="C28" s="2" t="s">
        <v>0</v>
      </c>
      <c r="D28" s="2" t="s">
        <v>27</v>
      </c>
      <c r="E28" s="2" t="s">
        <v>102</v>
      </c>
      <c r="F28" s="2" t="s">
        <v>217</v>
      </c>
      <c r="G28" s="1"/>
      <c r="H28" s="1"/>
      <c r="I28" s="1"/>
      <c r="J28" s="5" t="str">
        <v>2Y1Y</v>
      </c>
      <c r="K28" s="6">
        <v>0</v>
      </c>
      <c r="L28" s="6">
        <v>1.0999999999999999E-4</v>
      </c>
    </row>
    <row r="29" spans="2:28" x14ac:dyDescent="0.25">
      <c r="B29" s="2" t="s">
        <v>1</v>
      </c>
      <c r="C29" s="2" t="s">
        <v>1</v>
      </c>
      <c r="D29" s="2" t="s">
        <v>28</v>
      </c>
      <c r="E29" s="2" t="s">
        <v>103</v>
      </c>
      <c r="F29" s="2" t="s">
        <v>218</v>
      </c>
      <c r="G29" s="1"/>
      <c r="H29" s="1"/>
      <c r="I29" s="1"/>
      <c r="J29" s="5" t="str">
        <v>2Y2Y</v>
      </c>
      <c r="K29" s="6">
        <v>0</v>
      </c>
      <c r="L29" s="6">
        <v>3.2000000000000003E-4</v>
      </c>
    </row>
    <row r="30" spans="2:28" x14ac:dyDescent="0.25">
      <c r="B30" s="2" t="s">
        <v>1</v>
      </c>
      <c r="C30" s="2" t="s">
        <v>3</v>
      </c>
      <c r="D30" s="2" t="s">
        <v>29</v>
      </c>
      <c r="E30" s="2" t="s">
        <v>103</v>
      </c>
      <c r="F30" s="2" t="s">
        <v>219</v>
      </c>
      <c r="G30" s="1"/>
      <c r="H30" s="1"/>
      <c r="I30" s="1"/>
      <c r="J30" s="5" t="str">
        <v>2Y3Y</v>
      </c>
      <c r="K30" s="6">
        <v>0</v>
      </c>
      <c r="L30" s="6">
        <v>5.8E-4</v>
      </c>
    </row>
    <row r="31" spans="2:28" x14ac:dyDescent="0.25">
      <c r="B31" s="2" t="s">
        <v>1</v>
      </c>
      <c r="C31" s="2" t="s">
        <v>5</v>
      </c>
      <c r="D31" s="2" t="s">
        <v>30</v>
      </c>
      <c r="E31" s="2" t="s">
        <v>102</v>
      </c>
      <c r="F31" s="2" t="s">
        <v>220</v>
      </c>
      <c r="G31" s="1"/>
      <c r="H31" s="1"/>
      <c r="I31" s="1"/>
      <c r="J31" s="5" t="str">
        <v>2Y4Y</v>
      </c>
      <c r="K31" s="6">
        <v>0</v>
      </c>
      <c r="L31" s="6">
        <v>8.7999999999999992E-4</v>
      </c>
      <c r="N31" s="8" t="str">
        <f>L13</f>
        <v>Model</v>
      </c>
      <c r="O31" s="9" t="str">
        <f t="array" ref="O31:AB31">TRANSPOSE($H$14:$H$27)</f>
        <v>1Y</v>
      </c>
      <c r="P31" s="9" t="str">
        <v>2Y</v>
      </c>
      <c r="Q31" s="9" t="str">
        <v>3Y</v>
      </c>
      <c r="R31" s="9" t="str">
        <v>4Y</v>
      </c>
      <c r="S31" s="9" t="str">
        <v>5Y</v>
      </c>
      <c r="T31" s="9" t="str">
        <v>6Y</v>
      </c>
      <c r="U31" s="9" t="str">
        <v>7Y</v>
      </c>
      <c r="V31" s="9" t="str">
        <v>8Y</v>
      </c>
      <c r="W31" s="9" t="str">
        <v>9Y</v>
      </c>
      <c r="X31" s="9" t="str">
        <v>10Y</v>
      </c>
      <c r="Y31" s="9" t="str">
        <v>15Y</v>
      </c>
      <c r="Z31" s="9" t="str">
        <v>20Y</v>
      </c>
      <c r="AA31" s="9" t="str">
        <v>25Y</v>
      </c>
      <c r="AB31" s="9" t="str">
        <v>30Y</v>
      </c>
    </row>
    <row r="32" spans="2:28" x14ac:dyDescent="0.25">
      <c r="B32" s="2" t="s">
        <v>1</v>
      </c>
      <c r="C32" s="2" t="s">
        <v>7</v>
      </c>
      <c r="D32" s="2" t="s">
        <v>31</v>
      </c>
      <c r="E32" s="2" t="s">
        <v>103</v>
      </c>
      <c r="F32" s="2" t="s">
        <v>221</v>
      </c>
      <c r="G32" s="1"/>
      <c r="H32" s="1"/>
      <c r="I32" s="1"/>
      <c r="J32" s="5" t="str">
        <v>2Y5Y</v>
      </c>
      <c r="K32" s="6">
        <v>0</v>
      </c>
      <c r="L32" s="6">
        <v>1.1799999999999998E-3</v>
      </c>
      <c r="N32" s="9" t="str">
        <f t="array" ref="N32:N45">$H$14:$H$27</f>
        <v>1Y</v>
      </c>
      <c r="O32" s="7">
        <f t="array" ref="O32:AB45">INDEX($L$14:$L$157,MATCH($N$32:$N$45&amp;$O$31:$AB$31,$J$14:$J$157,0))</f>
        <v>4.0000000000000003E-5</v>
      </c>
      <c r="P32" s="7">
        <v>1.4999999999999999E-4</v>
      </c>
      <c r="Q32" s="7">
        <v>3.5999999999999997E-4</v>
      </c>
      <c r="R32" s="7">
        <v>6.2E-4</v>
      </c>
      <c r="S32" s="7">
        <v>9.2000000000000003E-4</v>
      </c>
      <c r="T32" s="7">
        <v>1.2199999999999999E-3</v>
      </c>
      <c r="U32" s="7">
        <v>1.4599999999999999E-3</v>
      </c>
      <c r="V32" s="7">
        <v>1.66E-3</v>
      </c>
      <c r="W32" s="7">
        <v>1.8E-3</v>
      </c>
      <c r="X32" s="7">
        <v>1.8799999999999999E-3</v>
      </c>
      <c r="Y32" s="7">
        <v>1.82E-3</v>
      </c>
      <c r="Z32" s="7">
        <v>1.6200000000000001E-3</v>
      </c>
      <c r="AA32" s="7">
        <v>1.5499999999999999E-3</v>
      </c>
      <c r="AB32" s="7">
        <v>1.48E-3</v>
      </c>
    </row>
    <row r="33" spans="2:28" x14ac:dyDescent="0.25">
      <c r="B33" s="2" t="s">
        <v>1</v>
      </c>
      <c r="C33" s="2" t="s">
        <v>9</v>
      </c>
      <c r="D33" s="2" t="s">
        <v>32</v>
      </c>
      <c r="E33" s="2" t="s">
        <v>119</v>
      </c>
      <c r="F33" s="2" t="s">
        <v>222</v>
      </c>
      <c r="G33" s="1"/>
      <c r="H33" s="1"/>
      <c r="I33" s="1"/>
      <c r="J33" s="5" t="str">
        <v>2Y6Y</v>
      </c>
      <c r="K33" s="6">
        <v>0</v>
      </c>
      <c r="L33" s="6">
        <v>1.4299999999999998E-3</v>
      </c>
      <c r="N33" s="9" t="str">
        <v>2Y</v>
      </c>
      <c r="O33" s="7">
        <v>1.0999999999999999E-4</v>
      </c>
      <c r="P33" s="7">
        <v>3.2000000000000003E-4</v>
      </c>
      <c r="Q33" s="7">
        <v>5.8E-4</v>
      </c>
      <c r="R33" s="7">
        <v>8.7999999999999992E-4</v>
      </c>
      <c r="S33" s="7">
        <v>1.1799999999999998E-3</v>
      </c>
      <c r="T33" s="7">
        <v>1.4299999999999998E-3</v>
      </c>
      <c r="U33" s="7">
        <v>1.6300000000000002E-3</v>
      </c>
      <c r="V33" s="7">
        <v>1.7699999999999999E-3</v>
      </c>
      <c r="W33" s="7">
        <v>1.8500000000000001E-3</v>
      </c>
      <c r="X33" s="7">
        <v>1.91E-3</v>
      </c>
      <c r="Y33" s="7">
        <v>1.9599999999999999E-3</v>
      </c>
      <c r="Z33" s="7">
        <v>2.1099999999999999E-3</v>
      </c>
      <c r="AA33" s="7">
        <v>2.0499999999999997E-3</v>
      </c>
      <c r="AB33" s="7">
        <v>2E-3</v>
      </c>
    </row>
    <row r="34" spans="2:28" x14ac:dyDescent="0.25">
      <c r="B34" s="2" t="s">
        <v>1</v>
      </c>
      <c r="C34" s="2" t="s">
        <v>11</v>
      </c>
      <c r="D34" s="2" t="s">
        <v>33</v>
      </c>
      <c r="E34" s="2" t="s">
        <v>110</v>
      </c>
      <c r="F34" s="2" t="s">
        <v>223</v>
      </c>
      <c r="G34" s="1"/>
      <c r="H34" s="1"/>
      <c r="I34" s="1"/>
      <c r="J34" s="5" t="str">
        <v>2Y7Y</v>
      </c>
      <c r="K34" s="6">
        <v>0</v>
      </c>
      <c r="L34" s="6">
        <v>1.6300000000000002E-3</v>
      </c>
      <c r="N34" s="9" t="str">
        <v>3Y</v>
      </c>
      <c r="O34" s="7">
        <v>2.1000000000000001E-4</v>
      </c>
      <c r="P34" s="7">
        <v>4.6999999999999999E-4</v>
      </c>
      <c r="Q34" s="7">
        <v>7.6999999999999996E-4</v>
      </c>
      <c r="R34" s="7">
        <v>1.07E-3</v>
      </c>
      <c r="S34" s="7">
        <v>1.32E-3</v>
      </c>
      <c r="T34" s="7">
        <v>1.5199999999999999E-3</v>
      </c>
      <c r="U34" s="7">
        <v>1.66E-3</v>
      </c>
      <c r="V34" s="7">
        <v>1.7499999999999998E-3</v>
      </c>
      <c r="W34" s="7">
        <v>1.81E-3</v>
      </c>
      <c r="X34" s="7">
        <v>1.8400000000000001E-3</v>
      </c>
      <c r="Y34" s="7">
        <v>1.9500000000000001E-3</v>
      </c>
      <c r="Z34" s="7">
        <v>2.0399999999999997E-3</v>
      </c>
      <c r="AA34" s="7">
        <v>1.99E-3</v>
      </c>
      <c r="AB34" s="7">
        <v>1.9400000000000001E-3</v>
      </c>
    </row>
    <row r="35" spans="2:28" x14ac:dyDescent="0.25">
      <c r="B35" s="2" t="s">
        <v>1</v>
      </c>
      <c r="C35" s="2" t="s">
        <v>13</v>
      </c>
      <c r="D35" s="2" t="s">
        <v>34</v>
      </c>
      <c r="E35" s="2" t="s">
        <v>121</v>
      </c>
      <c r="F35" s="2" t="s">
        <v>224</v>
      </c>
      <c r="G35" s="1"/>
      <c r="H35" s="1"/>
      <c r="I35" s="1"/>
      <c r="J35" s="5" t="str">
        <v>2Y8Y</v>
      </c>
      <c r="K35" s="6">
        <v>1E-4</v>
      </c>
      <c r="L35" s="6">
        <v>1.7699999999999999E-3</v>
      </c>
      <c r="N35" s="9" t="str">
        <v>4Y</v>
      </c>
      <c r="O35" s="7">
        <v>2.5999999999999998E-4</v>
      </c>
      <c r="P35" s="7">
        <v>5.6000000000000006E-4</v>
      </c>
      <c r="Q35" s="7">
        <v>8.5999999999999998E-4</v>
      </c>
      <c r="R35" s="7">
        <v>1.1100000000000001E-3</v>
      </c>
      <c r="S35" s="7">
        <v>1.31E-3</v>
      </c>
      <c r="T35" s="7">
        <v>1.4599999999999999E-3</v>
      </c>
      <c r="U35" s="7">
        <v>1.5499999999999999E-3</v>
      </c>
      <c r="V35" s="7">
        <v>1.6100000000000001E-3</v>
      </c>
      <c r="W35" s="7">
        <v>1.65E-3</v>
      </c>
      <c r="X35" s="7">
        <v>1.6800000000000001E-3</v>
      </c>
      <c r="Y35" s="7">
        <v>1.8699999999999999E-3</v>
      </c>
      <c r="Z35" s="7">
        <v>1.91E-3</v>
      </c>
      <c r="AA35" s="7">
        <v>1.8599999999999999E-3</v>
      </c>
      <c r="AB35" s="7">
        <v>1.81E-3</v>
      </c>
    </row>
    <row r="36" spans="2:28" x14ac:dyDescent="0.25">
      <c r="B36" s="2" t="s">
        <v>1</v>
      </c>
      <c r="C36" s="2" t="s">
        <v>15</v>
      </c>
      <c r="D36" s="2" t="s">
        <v>35</v>
      </c>
      <c r="E36" s="2" t="s">
        <v>122</v>
      </c>
      <c r="F36" s="2" t="s">
        <v>225</v>
      </c>
      <c r="G36" s="1"/>
      <c r="H36" s="1"/>
      <c r="I36" s="1"/>
      <c r="J36" s="5" t="str">
        <v>2Y9Y</v>
      </c>
      <c r="K36" s="6">
        <v>1E-4</v>
      </c>
      <c r="L36" s="6">
        <v>1.8500000000000001E-3</v>
      </c>
      <c r="N36" s="9" t="str">
        <v>5Y</v>
      </c>
      <c r="O36" s="7">
        <v>2.9999999999999997E-4</v>
      </c>
      <c r="P36" s="7">
        <v>5.9999999999999995E-4</v>
      </c>
      <c r="Q36" s="7">
        <v>8.5000000000000006E-4</v>
      </c>
      <c r="R36" s="7">
        <v>1.06E-3</v>
      </c>
      <c r="S36" s="7">
        <v>1.2099999999999999E-3</v>
      </c>
      <c r="T36" s="7">
        <v>1.2900000000000001E-3</v>
      </c>
      <c r="U36" s="7">
        <v>1.3600000000000001E-3</v>
      </c>
      <c r="V36" s="7">
        <v>1.4000000000000002E-3</v>
      </c>
      <c r="W36" s="7">
        <v>1.4299999999999998E-3</v>
      </c>
      <c r="X36" s="7">
        <v>1.3500000000000001E-3</v>
      </c>
      <c r="Y36" s="7">
        <v>1.6100000000000001E-3</v>
      </c>
      <c r="Z36" s="7">
        <v>1.6800000000000001E-3</v>
      </c>
      <c r="AA36" s="7">
        <v>1.64E-3</v>
      </c>
      <c r="AB36" s="7">
        <v>1.6200000000000001E-3</v>
      </c>
    </row>
    <row r="37" spans="2:28" x14ac:dyDescent="0.25">
      <c r="B37" s="2" t="s">
        <v>1</v>
      </c>
      <c r="C37" s="2" t="s">
        <v>17</v>
      </c>
      <c r="D37" s="2" t="s">
        <v>226</v>
      </c>
      <c r="E37" s="2" t="s">
        <v>124</v>
      </c>
      <c r="F37" s="2" t="s">
        <v>367</v>
      </c>
      <c r="G37" s="1"/>
      <c r="H37" s="1"/>
      <c r="I37" s="1"/>
      <c r="J37" s="5" t="str">
        <v>2Y10Y</v>
      </c>
      <c r="K37" s="6">
        <v>1E-4</v>
      </c>
      <c r="L37" s="6">
        <v>1.91E-3</v>
      </c>
      <c r="N37" s="9" t="str">
        <v>6Y</v>
      </c>
      <c r="O37" s="7" t="e">
        <v>#N/A</v>
      </c>
      <c r="P37" s="7" t="e">
        <v>#N/A</v>
      </c>
      <c r="Q37" s="7" t="e">
        <v>#N/A</v>
      </c>
      <c r="R37" s="7" t="e">
        <v>#N/A</v>
      </c>
      <c r="S37" s="7" t="e">
        <v>#N/A</v>
      </c>
      <c r="T37" s="7" t="e">
        <v>#N/A</v>
      </c>
      <c r="U37" s="7" t="e">
        <v>#N/A</v>
      </c>
      <c r="V37" s="7" t="e">
        <v>#N/A</v>
      </c>
      <c r="W37" s="7" t="e">
        <v>#N/A</v>
      </c>
      <c r="X37" s="7" t="e">
        <v>#N/A</v>
      </c>
      <c r="Y37" s="7" t="e">
        <v>#N/A</v>
      </c>
      <c r="Z37" s="7" t="e">
        <v>#N/A</v>
      </c>
      <c r="AA37" s="7" t="e">
        <v>#N/A</v>
      </c>
      <c r="AB37" s="7" t="e">
        <v>#N/A</v>
      </c>
    </row>
    <row r="38" spans="2:28" x14ac:dyDescent="0.25">
      <c r="B38" s="2" t="s">
        <v>1</v>
      </c>
      <c r="C38" s="2" t="s">
        <v>19</v>
      </c>
      <c r="D38" s="2" t="s">
        <v>368</v>
      </c>
      <c r="E38" s="2" t="s">
        <v>125</v>
      </c>
      <c r="F38" s="2" t="s">
        <v>369</v>
      </c>
      <c r="G38" s="1"/>
      <c r="H38" s="1"/>
      <c r="I38" s="1"/>
      <c r="J38" s="5" t="str">
        <v>2Y15Y</v>
      </c>
      <c r="K38" s="6">
        <v>2.9999999999999997E-4</v>
      </c>
      <c r="L38" s="6">
        <v>1.9599999999999999E-3</v>
      </c>
      <c r="N38" s="9" t="str">
        <v>7Y</v>
      </c>
      <c r="O38" s="7">
        <v>6.3000000000000003E-4</v>
      </c>
      <c r="P38" s="7">
        <v>7.5999999999999993E-4</v>
      </c>
      <c r="Q38" s="7">
        <v>8.5999999999999998E-4</v>
      </c>
      <c r="R38" s="7">
        <v>9.2000000000000003E-4</v>
      </c>
      <c r="S38" s="7">
        <v>9.7000000000000005E-4</v>
      </c>
      <c r="T38" s="7">
        <v>1.0199999999999999E-3</v>
      </c>
      <c r="U38" s="7">
        <v>1.08E-3</v>
      </c>
      <c r="V38" s="7">
        <v>1.06E-3</v>
      </c>
      <c r="W38" s="7">
        <v>1.1299999999999999E-3</v>
      </c>
      <c r="X38" s="7">
        <v>1.2199999999999999E-3</v>
      </c>
      <c r="Y38" s="7">
        <v>1.49E-3</v>
      </c>
      <c r="Z38" s="7">
        <v>1.4499999999999999E-3</v>
      </c>
      <c r="AA38" s="7">
        <v>1.4199999999999998E-3</v>
      </c>
      <c r="AB38" s="7">
        <v>1.4000000000000002E-3</v>
      </c>
    </row>
    <row r="39" spans="2:28" x14ac:dyDescent="0.25">
      <c r="B39" s="2" t="s">
        <v>1</v>
      </c>
      <c r="C39" s="2" t="s">
        <v>21</v>
      </c>
      <c r="D39" s="2" t="s">
        <v>370</v>
      </c>
      <c r="E39" s="2" t="s">
        <v>115</v>
      </c>
      <c r="F39" s="2" t="s">
        <v>371</v>
      </c>
      <c r="G39" s="1"/>
      <c r="H39" s="1"/>
      <c r="I39" s="1"/>
      <c r="J39" s="5" t="str">
        <v>2Y20Y</v>
      </c>
      <c r="K39" s="6">
        <v>5.0000000000000001E-4</v>
      </c>
      <c r="L39" s="6">
        <v>2.1099999999999999E-3</v>
      </c>
      <c r="N39" s="9" t="str">
        <v>8Y</v>
      </c>
      <c r="O39" s="7" t="e">
        <v>#N/A</v>
      </c>
      <c r="P39" s="7" t="e">
        <v>#N/A</v>
      </c>
      <c r="Q39" s="7" t="e">
        <v>#N/A</v>
      </c>
      <c r="R39" s="7" t="e">
        <v>#N/A</v>
      </c>
      <c r="S39" s="7" t="e">
        <v>#N/A</v>
      </c>
      <c r="T39" s="7" t="e">
        <v>#N/A</v>
      </c>
      <c r="U39" s="7" t="e">
        <v>#N/A</v>
      </c>
      <c r="V39" s="7" t="e">
        <v>#N/A</v>
      </c>
      <c r="W39" s="7" t="e">
        <v>#N/A</v>
      </c>
      <c r="X39" s="7" t="e">
        <v>#N/A</v>
      </c>
      <c r="Y39" s="7" t="e">
        <v>#N/A</v>
      </c>
      <c r="Z39" s="7" t="e">
        <v>#N/A</v>
      </c>
      <c r="AA39" s="7" t="e">
        <v>#N/A</v>
      </c>
      <c r="AB39" s="7" t="e">
        <v>#N/A</v>
      </c>
    </row>
    <row r="40" spans="2:28" x14ac:dyDescent="0.25">
      <c r="B40" s="2" t="s">
        <v>1</v>
      </c>
      <c r="C40" s="2" t="s">
        <v>23</v>
      </c>
      <c r="D40" s="2" t="s">
        <v>372</v>
      </c>
      <c r="E40" s="2" t="s">
        <v>126</v>
      </c>
      <c r="F40" s="2" t="s">
        <v>373</v>
      </c>
      <c r="G40" s="1"/>
      <c r="H40" s="1"/>
      <c r="I40" s="1"/>
      <c r="J40" s="5" t="str">
        <v>2Y25Y</v>
      </c>
      <c r="K40" s="6">
        <v>7.000000000000001E-4</v>
      </c>
      <c r="L40" s="6">
        <v>2.0499999999999997E-3</v>
      </c>
      <c r="N40" s="9" t="str">
        <v>9Y</v>
      </c>
      <c r="O40" s="7" t="e">
        <v>#N/A</v>
      </c>
      <c r="P40" s="7" t="e">
        <v>#N/A</v>
      </c>
      <c r="Q40" s="7" t="e">
        <v>#N/A</v>
      </c>
      <c r="R40" s="7" t="e">
        <v>#N/A</v>
      </c>
      <c r="S40" s="7" t="e">
        <v>#N/A</v>
      </c>
      <c r="T40" s="7" t="e">
        <v>#N/A</v>
      </c>
      <c r="U40" s="7" t="e">
        <v>#N/A</v>
      </c>
      <c r="V40" s="7" t="e">
        <v>#N/A</v>
      </c>
      <c r="W40" s="7" t="e">
        <v>#N/A</v>
      </c>
      <c r="X40" s="7" t="e">
        <v>#N/A</v>
      </c>
      <c r="Y40" s="7" t="e">
        <v>#N/A</v>
      </c>
      <c r="Z40" s="7" t="e">
        <v>#N/A</v>
      </c>
      <c r="AA40" s="7" t="e">
        <v>#N/A</v>
      </c>
      <c r="AB40" s="7" t="e">
        <v>#N/A</v>
      </c>
    </row>
    <row r="41" spans="2:28" x14ac:dyDescent="0.25">
      <c r="B41" s="2" t="s">
        <v>1</v>
      </c>
      <c r="C41" s="2" t="s">
        <v>25</v>
      </c>
      <c r="D41" s="2" t="s">
        <v>374</v>
      </c>
      <c r="E41" s="2" t="s">
        <v>127</v>
      </c>
      <c r="F41" s="2" t="s">
        <v>375</v>
      </c>
      <c r="G41" s="1"/>
      <c r="H41" s="1"/>
      <c r="I41" s="1"/>
      <c r="J41" s="5" t="str">
        <v>2Y30Y</v>
      </c>
      <c r="K41" s="6">
        <v>8.0000000000000004E-4</v>
      </c>
      <c r="L41" s="6">
        <v>2E-3</v>
      </c>
      <c r="N41" s="9" t="str">
        <v>10Y</v>
      </c>
      <c r="O41" s="7">
        <v>5.5000000000000003E-4</v>
      </c>
      <c r="P41" s="7">
        <v>5.8999999999999992E-4</v>
      </c>
      <c r="Q41" s="7">
        <v>6.3000000000000003E-4</v>
      </c>
      <c r="R41" s="7">
        <v>6.9000000000000008E-4</v>
      </c>
      <c r="S41" s="7">
        <v>6.7000000000000002E-4</v>
      </c>
      <c r="T41" s="7">
        <v>7.3999999999999999E-4</v>
      </c>
      <c r="U41" s="7">
        <v>8.3000000000000001E-4</v>
      </c>
      <c r="V41" s="7">
        <v>9.2999999999999995E-4</v>
      </c>
      <c r="W41" s="7">
        <v>1.0299999999999999E-3</v>
      </c>
      <c r="X41" s="7">
        <v>1.01E-3</v>
      </c>
      <c r="Y41" s="7">
        <v>1.1000000000000001E-3</v>
      </c>
      <c r="Z41" s="7">
        <v>1.07E-3</v>
      </c>
      <c r="AA41" s="7">
        <v>1.0499999999999999E-3</v>
      </c>
      <c r="AB41" s="7">
        <v>9.5E-4</v>
      </c>
    </row>
    <row r="42" spans="2:28" x14ac:dyDescent="0.25">
      <c r="B42" s="2" t="s">
        <v>3</v>
      </c>
      <c r="C42" s="2" t="s">
        <v>0</v>
      </c>
      <c r="D42" s="2" t="s">
        <v>37</v>
      </c>
      <c r="E42" s="2" t="s">
        <v>102</v>
      </c>
      <c r="F42" s="2" t="s">
        <v>233</v>
      </c>
      <c r="G42" s="1"/>
      <c r="H42" s="1"/>
      <c r="I42" s="1"/>
      <c r="J42" s="5" t="str">
        <v>3Y1Y</v>
      </c>
      <c r="K42" s="6">
        <v>0</v>
      </c>
      <c r="L42" s="6">
        <v>2.1000000000000001E-4</v>
      </c>
      <c r="N42" s="9" t="str">
        <v>15Y</v>
      </c>
      <c r="O42" s="7">
        <v>1.2999999999999999E-4</v>
      </c>
      <c r="P42" s="7">
        <v>2.9999999999999997E-4</v>
      </c>
      <c r="Q42" s="7">
        <v>4.6999999999999999E-4</v>
      </c>
      <c r="R42" s="7">
        <v>6.6E-4</v>
      </c>
      <c r="S42" s="7">
        <v>7.5000000000000002E-4</v>
      </c>
      <c r="T42" s="7">
        <v>9.2000000000000003E-4</v>
      </c>
      <c r="U42" s="7">
        <v>1.0299999999999999E-3</v>
      </c>
      <c r="V42" s="7">
        <v>1.1000000000000001E-3</v>
      </c>
      <c r="W42" s="7">
        <v>1.14E-3</v>
      </c>
      <c r="X42" s="7">
        <v>1.1100000000000001E-3</v>
      </c>
      <c r="Y42" s="7">
        <v>1.08E-3</v>
      </c>
      <c r="Z42" s="7">
        <v>1.06E-3</v>
      </c>
      <c r="AA42" s="7">
        <v>9.6000000000000002E-4</v>
      </c>
      <c r="AB42" s="7" t="e">
        <v>#N/A</v>
      </c>
    </row>
    <row r="43" spans="2:28" x14ac:dyDescent="0.25">
      <c r="B43" s="2" t="s">
        <v>3</v>
      </c>
      <c r="C43" s="2" t="s">
        <v>1</v>
      </c>
      <c r="D43" s="2" t="s">
        <v>38</v>
      </c>
      <c r="E43" s="2" t="s">
        <v>102</v>
      </c>
      <c r="F43" s="2" t="s">
        <v>234</v>
      </c>
      <c r="G43" s="1"/>
      <c r="H43" s="1"/>
      <c r="I43" s="1"/>
      <c r="J43" s="5" t="str">
        <v>3Y2Y</v>
      </c>
      <c r="K43" s="6">
        <v>0</v>
      </c>
      <c r="L43" s="6">
        <v>4.6999999999999999E-4</v>
      </c>
      <c r="N43" s="9" t="str">
        <v>20Y</v>
      </c>
      <c r="O43" s="7">
        <v>2.1000000000000001E-4</v>
      </c>
      <c r="P43" s="7">
        <v>4.0000000000000002E-4</v>
      </c>
      <c r="Q43" s="7">
        <v>5.6999999999999998E-4</v>
      </c>
      <c r="R43" s="7">
        <v>7.1999999999999994E-4</v>
      </c>
      <c r="S43" s="7">
        <v>7.7999999999999999E-4</v>
      </c>
      <c r="T43" s="7">
        <v>8.699999999999999E-4</v>
      </c>
      <c r="U43" s="7">
        <v>9.3999999999999997E-4</v>
      </c>
      <c r="V43" s="7">
        <v>9.8999999999999999E-4</v>
      </c>
      <c r="W43" s="7">
        <v>1.0299999999999999E-3</v>
      </c>
      <c r="X43" s="7">
        <v>1E-3</v>
      </c>
      <c r="Y43" s="7">
        <v>9.8999999999999999E-4</v>
      </c>
      <c r="Z43" s="7">
        <v>8.8999999999999995E-4</v>
      </c>
      <c r="AA43" s="7" t="e">
        <v>#N/A</v>
      </c>
      <c r="AB43" s="7" t="e">
        <v>#N/A</v>
      </c>
    </row>
    <row r="44" spans="2:28" x14ac:dyDescent="0.25">
      <c r="B44" s="2" t="s">
        <v>3</v>
      </c>
      <c r="C44" s="2" t="s">
        <v>3</v>
      </c>
      <c r="D44" s="2" t="s">
        <v>39</v>
      </c>
      <c r="E44" s="2" t="s">
        <v>103</v>
      </c>
      <c r="F44" s="2" t="s">
        <v>235</v>
      </c>
      <c r="G44" s="1"/>
      <c r="H44" s="1"/>
      <c r="I44" s="1"/>
      <c r="J44" s="5" t="str">
        <v>3Y3Y</v>
      </c>
      <c r="K44" s="6">
        <v>0</v>
      </c>
      <c r="L44" s="6">
        <v>7.6999999999999996E-4</v>
      </c>
      <c r="N44" s="9" t="str">
        <v>25Y</v>
      </c>
      <c r="O44" s="7">
        <v>1.6000000000000001E-4</v>
      </c>
      <c r="P44" s="7">
        <v>2.9999999999999997E-4</v>
      </c>
      <c r="Q44" s="7">
        <v>4.0999999999999999E-4</v>
      </c>
      <c r="R44" s="7">
        <v>4.8000000000000001E-4</v>
      </c>
      <c r="S44" s="7">
        <v>4.6000000000000001E-4</v>
      </c>
      <c r="T44" s="7">
        <v>4.6000000000000001E-4</v>
      </c>
      <c r="U44" s="7">
        <v>4.6000000000000001E-4</v>
      </c>
      <c r="V44" s="7">
        <v>4.6000000000000001E-4</v>
      </c>
      <c r="W44" s="7">
        <v>4.6999999999999999E-4</v>
      </c>
      <c r="X44" s="7">
        <v>4.3999999999999996E-4</v>
      </c>
      <c r="Y44" s="7">
        <v>3.5000000000000005E-4</v>
      </c>
      <c r="Z44" s="7" t="e">
        <v>#N/A</v>
      </c>
      <c r="AA44" s="7" t="e">
        <v>#N/A</v>
      </c>
      <c r="AB44" s="7" t="e">
        <v>#N/A</v>
      </c>
    </row>
    <row r="45" spans="2:28" x14ac:dyDescent="0.25">
      <c r="B45" s="2" t="s">
        <v>3</v>
      </c>
      <c r="C45" s="2" t="s">
        <v>5</v>
      </c>
      <c r="D45" s="2" t="s">
        <v>40</v>
      </c>
      <c r="E45" s="2" t="s">
        <v>107</v>
      </c>
      <c r="F45" s="2" t="s">
        <v>236</v>
      </c>
      <c r="G45" s="1"/>
      <c r="H45" s="1"/>
      <c r="I45" s="1"/>
      <c r="J45" s="5" t="str">
        <v>3Y4Y</v>
      </c>
      <c r="K45" s="6">
        <v>0</v>
      </c>
      <c r="L45" s="6">
        <v>1.07E-3</v>
      </c>
      <c r="N45" s="9" t="str">
        <v>30Y</v>
      </c>
      <c r="O45" s="7">
        <v>0</v>
      </c>
      <c r="P45" s="7">
        <v>0</v>
      </c>
      <c r="Q45" s="7">
        <v>0</v>
      </c>
      <c r="R45" s="7">
        <v>1.0000000000000001E-5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 t="e">
        <v>#N/A</v>
      </c>
      <c r="Z45" s="7" t="e">
        <v>#N/A</v>
      </c>
      <c r="AA45" s="7" t="e">
        <v>#N/A</v>
      </c>
      <c r="AB45" s="7" t="e">
        <v>#N/A</v>
      </c>
    </row>
    <row r="46" spans="2:28" x14ac:dyDescent="0.25">
      <c r="B46" s="2" t="s">
        <v>3</v>
      </c>
      <c r="C46" s="2" t="s">
        <v>7</v>
      </c>
      <c r="D46" s="2" t="s">
        <v>41</v>
      </c>
      <c r="E46" s="2" t="s">
        <v>129</v>
      </c>
      <c r="F46" s="2" t="s">
        <v>237</v>
      </c>
      <c r="G46" s="1"/>
      <c r="H46" s="1"/>
      <c r="I46" s="1"/>
      <c r="J46" s="5" t="str">
        <v>3Y5Y</v>
      </c>
      <c r="K46" s="6">
        <v>0</v>
      </c>
      <c r="L46" s="6">
        <v>1.32E-3</v>
      </c>
    </row>
    <row r="47" spans="2:28" x14ac:dyDescent="0.25">
      <c r="B47" s="2" t="s">
        <v>3</v>
      </c>
      <c r="C47" s="2" t="s">
        <v>9</v>
      </c>
      <c r="D47" s="2" t="s">
        <v>42</v>
      </c>
      <c r="E47" s="2" t="s">
        <v>111</v>
      </c>
      <c r="F47" s="2" t="s">
        <v>238</v>
      </c>
      <c r="G47" s="1"/>
      <c r="H47" s="1"/>
      <c r="I47" s="1"/>
      <c r="J47" s="5" t="str">
        <v>3Y6Y</v>
      </c>
      <c r="K47" s="6">
        <v>0</v>
      </c>
      <c r="L47" s="6">
        <v>1.5199999999999999E-3</v>
      </c>
    </row>
    <row r="48" spans="2:28" x14ac:dyDescent="0.25">
      <c r="B48" s="2" t="s">
        <v>3</v>
      </c>
      <c r="C48" s="2" t="s">
        <v>11</v>
      </c>
      <c r="D48" s="2" t="s">
        <v>14</v>
      </c>
      <c r="E48" s="2" t="s">
        <v>130</v>
      </c>
      <c r="F48" s="2" t="s">
        <v>239</v>
      </c>
      <c r="G48" s="1"/>
      <c r="H48" s="1"/>
      <c r="I48" s="1"/>
      <c r="J48" s="5" t="str">
        <v>3Y7Y</v>
      </c>
      <c r="K48" s="6">
        <v>1E-4</v>
      </c>
      <c r="L48" s="6">
        <v>1.66E-3</v>
      </c>
    </row>
    <row r="49" spans="2:12" x14ac:dyDescent="0.25">
      <c r="B49" s="2" t="s">
        <v>3</v>
      </c>
      <c r="C49" s="2" t="s">
        <v>13</v>
      </c>
      <c r="D49" s="2" t="s">
        <v>43</v>
      </c>
      <c r="E49" s="2" t="s">
        <v>124</v>
      </c>
      <c r="F49" s="2" t="s">
        <v>240</v>
      </c>
      <c r="G49" s="1"/>
      <c r="H49" s="1"/>
      <c r="I49" s="1"/>
      <c r="J49" s="5" t="str">
        <v>3Y8Y</v>
      </c>
      <c r="K49" s="6">
        <v>1E-4</v>
      </c>
      <c r="L49" s="6">
        <v>1.7499999999999998E-3</v>
      </c>
    </row>
    <row r="50" spans="2:12" x14ac:dyDescent="0.25">
      <c r="B50" s="2" t="s">
        <v>3</v>
      </c>
      <c r="C50" s="2" t="s">
        <v>15</v>
      </c>
      <c r="D50" s="2" t="s">
        <v>72</v>
      </c>
      <c r="E50" s="2" t="s">
        <v>112</v>
      </c>
      <c r="F50" s="2" t="s">
        <v>376</v>
      </c>
      <c r="G50" s="1"/>
      <c r="H50" s="1"/>
      <c r="I50" s="1"/>
      <c r="J50" s="5" t="str">
        <v>3Y9Y</v>
      </c>
      <c r="K50" s="6">
        <v>2.0000000000000001E-4</v>
      </c>
      <c r="L50" s="6">
        <v>1.81E-3</v>
      </c>
    </row>
    <row r="51" spans="2:12" x14ac:dyDescent="0.25">
      <c r="B51" s="2" t="s">
        <v>3</v>
      </c>
      <c r="C51" s="2" t="s">
        <v>17</v>
      </c>
      <c r="D51" s="2" t="s">
        <v>377</v>
      </c>
      <c r="E51" s="2" t="s">
        <v>131</v>
      </c>
      <c r="F51" s="2" t="s">
        <v>378</v>
      </c>
      <c r="G51" s="1"/>
      <c r="H51" s="1"/>
      <c r="I51" s="1"/>
      <c r="J51" s="5" t="str">
        <v>3Y10Y</v>
      </c>
      <c r="K51" s="6">
        <v>2.9999999999999997E-4</v>
      </c>
      <c r="L51" s="6">
        <v>1.8400000000000001E-3</v>
      </c>
    </row>
    <row r="52" spans="2:12" x14ac:dyDescent="0.25">
      <c r="B52" s="2" t="s">
        <v>3</v>
      </c>
      <c r="C52" s="2" t="s">
        <v>19</v>
      </c>
      <c r="D52" s="2" t="s">
        <v>379</v>
      </c>
      <c r="E52" s="2" t="s">
        <v>132</v>
      </c>
      <c r="F52" s="2" t="s">
        <v>380</v>
      </c>
      <c r="G52" s="1"/>
      <c r="H52" s="1"/>
      <c r="I52" s="1"/>
      <c r="J52" s="5" t="str">
        <v>3Y15Y</v>
      </c>
      <c r="K52" s="6">
        <v>5.0000000000000001E-4</v>
      </c>
      <c r="L52" s="6">
        <v>1.9500000000000001E-3</v>
      </c>
    </row>
    <row r="53" spans="2:12" x14ac:dyDescent="0.25">
      <c r="B53" s="2" t="s">
        <v>3</v>
      </c>
      <c r="C53" s="2" t="s">
        <v>21</v>
      </c>
      <c r="D53" s="2" t="s">
        <v>381</v>
      </c>
      <c r="E53" s="2" t="s">
        <v>133</v>
      </c>
      <c r="F53" s="2" t="s">
        <v>382</v>
      </c>
      <c r="G53" s="1"/>
      <c r="H53" s="1"/>
      <c r="I53" s="1"/>
      <c r="J53" s="5" t="str">
        <v>3Y20Y</v>
      </c>
      <c r="K53" s="6">
        <v>7.000000000000001E-4</v>
      </c>
      <c r="L53" s="6">
        <v>2.0399999999999997E-3</v>
      </c>
    </row>
    <row r="54" spans="2:12" x14ac:dyDescent="0.25">
      <c r="B54" s="2" t="s">
        <v>3</v>
      </c>
      <c r="C54" s="2" t="s">
        <v>23</v>
      </c>
      <c r="D54" s="2" t="s">
        <v>383</v>
      </c>
      <c r="E54" s="2" t="s">
        <v>135</v>
      </c>
      <c r="F54" s="2" t="s">
        <v>384</v>
      </c>
      <c r="G54" s="1"/>
      <c r="H54" s="1"/>
      <c r="I54" s="1"/>
      <c r="J54" s="5" t="str">
        <v>3Y25Y</v>
      </c>
      <c r="K54" s="6">
        <v>8.0000000000000004E-4</v>
      </c>
      <c r="L54" s="6">
        <v>1.99E-3</v>
      </c>
    </row>
    <row r="55" spans="2:12" x14ac:dyDescent="0.25">
      <c r="B55" s="2" t="s">
        <v>3</v>
      </c>
      <c r="C55" s="2" t="s">
        <v>25</v>
      </c>
      <c r="D55" s="2" t="s">
        <v>385</v>
      </c>
      <c r="E55" s="2" t="s">
        <v>136</v>
      </c>
      <c r="F55" s="2" t="s">
        <v>386</v>
      </c>
      <c r="G55" s="1"/>
      <c r="H55" s="1"/>
      <c r="I55" s="1"/>
      <c r="J55" s="5" t="str">
        <v>3Y30Y</v>
      </c>
      <c r="K55" s="6">
        <v>1E-3</v>
      </c>
      <c r="L55" s="6">
        <v>1.9400000000000001E-3</v>
      </c>
    </row>
    <row r="56" spans="2:12" x14ac:dyDescent="0.25">
      <c r="B56" s="2" t="s">
        <v>5</v>
      </c>
      <c r="C56" s="2" t="s">
        <v>0</v>
      </c>
      <c r="D56" s="2" t="s">
        <v>44</v>
      </c>
      <c r="E56" s="2" t="s">
        <v>102</v>
      </c>
      <c r="F56" s="2" t="s">
        <v>251</v>
      </c>
      <c r="G56" s="1"/>
      <c r="H56" s="1"/>
      <c r="I56" s="1"/>
      <c r="J56" s="5" t="str">
        <v>4Y1Y</v>
      </c>
      <c r="K56" s="6">
        <v>0</v>
      </c>
      <c r="L56" s="6">
        <v>2.5999999999999998E-4</v>
      </c>
    </row>
    <row r="57" spans="2:12" x14ac:dyDescent="0.25">
      <c r="B57" s="2" t="s">
        <v>5</v>
      </c>
      <c r="C57" s="2" t="s">
        <v>1</v>
      </c>
      <c r="D57" s="2" t="s">
        <v>45</v>
      </c>
      <c r="E57" s="2" t="s">
        <v>103</v>
      </c>
      <c r="F57" s="2" t="s">
        <v>252</v>
      </c>
      <c r="G57" s="1"/>
      <c r="H57" s="1"/>
      <c r="I57" s="1"/>
      <c r="J57" s="5" t="str">
        <v>4Y2Y</v>
      </c>
      <c r="K57" s="6">
        <v>0</v>
      </c>
      <c r="L57" s="6">
        <v>5.6000000000000006E-4</v>
      </c>
    </row>
    <row r="58" spans="2:12" x14ac:dyDescent="0.25">
      <c r="B58" s="2" t="s">
        <v>5</v>
      </c>
      <c r="C58" s="2" t="s">
        <v>3</v>
      </c>
      <c r="D58" s="2" t="s">
        <v>46</v>
      </c>
      <c r="E58" s="2" t="s">
        <v>119</v>
      </c>
      <c r="F58" s="2" t="s">
        <v>253</v>
      </c>
      <c r="G58" s="1"/>
      <c r="H58" s="1"/>
      <c r="I58" s="1"/>
      <c r="J58" s="5" t="str">
        <v>4Y3Y</v>
      </c>
      <c r="K58" s="6">
        <v>0</v>
      </c>
      <c r="L58" s="6">
        <v>8.5999999999999998E-4</v>
      </c>
    </row>
    <row r="59" spans="2:12" x14ac:dyDescent="0.25">
      <c r="B59" s="2" t="s">
        <v>5</v>
      </c>
      <c r="C59" s="2" t="s">
        <v>5</v>
      </c>
      <c r="D59" s="2" t="s">
        <v>47</v>
      </c>
      <c r="E59" s="2" t="s">
        <v>137</v>
      </c>
      <c r="F59" s="2" t="s">
        <v>254</v>
      </c>
      <c r="G59" s="1"/>
      <c r="H59" s="1"/>
      <c r="I59" s="1"/>
      <c r="J59" s="5" t="str">
        <v>4Y4Y</v>
      </c>
      <c r="K59" s="6">
        <v>0</v>
      </c>
      <c r="L59" s="6">
        <v>1.1100000000000001E-3</v>
      </c>
    </row>
    <row r="60" spans="2:12" x14ac:dyDescent="0.25">
      <c r="B60" s="2" t="s">
        <v>5</v>
      </c>
      <c r="C60" s="2" t="s">
        <v>7</v>
      </c>
      <c r="D60" s="2" t="s">
        <v>48</v>
      </c>
      <c r="E60" s="2" t="s">
        <v>138</v>
      </c>
      <c r="F60" s="2" t="s">
        <v>255</v>
      </c>
      <c r="G60" s="1"/>
      <c r="H60" s="1"/>
      <c r="I60" s="1"/>
      <c r="J60" s="5" t="str">
        <v>4Y5Y</v>
      </c>
      <c r="K60" s="6">
        <v>1E-4</v>
      </c>
      <c r="L60" s="6">
        <v>1.31E-3</v>
      </c>
    </row>
    <row r="61" spans="2:12" x14ac:dyDescent="0.25">
      <c r="B61" s="2" t="s">
        <v>5</v>
      </c>
      <c r="C61" s="2" t="s">
        <v>9</v>
      </c>
      <c r="D61" s="2" t="s">
        <v>12</v>
      </c>
      <c r="E61" s="2" t="s">
        <v>140</v>
      </c>
      <c r="F61" s="2" t="s">
        <v>256</v>
      </c>
      <c r="G61" s="1"/>
      <c r="H61" s="1"/>
      <c r="I61" s="1"/>
      <c r="J61" s="5" t="str">
        <v>4Y6Y</v>
      </c>
      <c r="K61" s="6">
        <v>1E-4</v>
      </c>
      <c r="L61" s="6">
        <v>1.4599999999999999E-3</v>
      </c>
    </row>
    <row r="62" spans="2:12" x14ac:dyDescent="0.25">
      <c r="B62" s="2" t="s">
        <v>5</v>
      </c>
      <c r="C62" s="2" t="s">
        <v>11</v>
      </c>
      <c r="D62" s="2" t="s">
        <v>24</v>
      </c>
      <c r="E62" s="2" t="s">
        <v>141</v>
      </c>
      <c r="F62" s="2" t="s">
        <v>257</v>
      </c>
      <c r="G62" s="1"/>
      <c r="H62" s="1"/>
      <c r="I62" s="1"/>
      <c r="J62" s="5" t="str">
        <v>4Y7Y</v>
      </c>
      <c r="K62" s="6">
        <v>2.0000000000000001E-4</v>
      </c>
      <c r="L62" s="6">
        <v>1.5499999999999999E-3</v>
      </c>
    </row>
    <row r="63" spans="2:12" x14ac:dyDescent="0.25">
      <c r="B63" s="2" t="s">
        <v>5</v>
      </c>
      <c r="C63" s="2" t="s">
        <v>13</v>
      </c>
      <c r="D63" s="2" t="s">
        <v>73</v>
      </c>
      <c r="E63" s="2" t="s">
        <v>142</v>
      </c>
      <c r="F63" s="2" t="s">
        <v>387</v>
      </c>
      <c r="G63" s="1"/>
      <c r="H63" s="1"/>
      <c r="I63" s="1"/>
      <c r="J63" s="5" t="str">
        <v>4Y8Y</v>
      </c>
      <c r="K63" s="6">
        <v>2.0000000000000001E-4</v>
      </c>
      <c r="L63" s="6">
        <v>1.6100000000000001E-3</v>
      </c>
    </row>
    <row r="64" spans="2:12" x14ac:dyDescent="0.25">
      <c r="B64" s="2" t="s">
        <v>5</v>
      </c>
      <c r="C64" s="2" t="s">
        <v>15</v>
      </c>
      <c r="D64" s="2" t="s">
        <v>246</v>
      </c>
      <c r="E64" s="2" t="s">
        <v>143</v>
      </c>
      <c r="F64" s="2" t="s">
        <v>388</v>
      </c>
      <c r="G64" s="1"/>
      <c r="H64" s="1"/>
      <c r="I64" s="1"/>
      <c r="J64" s="5" t="str">
        <v>4Y9Y</v>
      </c>
      <c r="K64" s="6">
        <v>2.9999999999999997E-4</v>
      </c>
      <c r="L64" s="6">
        <v>1.65E-3</v>
      </c>
    </row>
    <row r="65" spans="2:12" x14ac:dyDescent="0.25">
      <c r="B65" s="2" t="s">
        <v>5</v>
      </c>
      <c r="C65" s="2" t="s">
        <v>17</v>
      </c>
      <c r="D65" s="2" t="s">
        <v>389</v>
      </c>
      <c r="E65" s="2" t="s">
        <v>144</v>
      </c>
      <c r="F65" s="2" t="s">
        <v>390</v>
      </c>
      <c r="G65" s="1"/>
      <c r="H65" s="1"/>
      <c r="I65" s="1"/>
      <c r="J65" s="5" t="str">
        <v>4Y10Y</v>
      </c>
      <c r="K65" s="6">
        <v>4.0000000000000002E-4</v>
      </c>
      <c r="L65" s="6">
        <v>1.6800000000000001E-3</v>
      </c>
    </row>
    <row r="66" spans="2:12" x14ac:dyDescent="0.25">
      <c r="B66" s="2" t="s">
        <v>5</v>
      </c>
      <c r="C66" s="2" t="s">
        <v>19</v>
      </c>
      <c r="D66" s="2" t="s">
        <v>391</v>
      </c>
      <c r="E66" s="2" t="s">
        <v>146</v>
      </c>
      <c r="F66" s="2" t="s">
        <v>392</v>
      </c>
      <c r="G66" s="1"/>
      <c r="H66" s="1"/>
      <c r="I66" s="1"/>
      <c r="J66" s="5" t="str">
        <v>4Y15Y</v>
      </c>
      <c r="K66" s="6">
        <v>5.9999999999999995E-4</v>
      </c>
      <c r="L66" s="6">
        <v>1.8699999999999999E-3</v>
      </c>
    </row>
    <row r="67" spans="2:12" x14ac:dyDescent="0.25">
      <c r="B67" s="2" t="s">
        <v>5</v>
      </c>
      <c r="C67" s="2" t="s">
        <v>21</v>
      </c>
      <c r="D67" s="2" t="s">
        <v>226</v>
      </c>
      <c r="E67" s="2" t="s">
        <v>147</v>
      </c>
      <c r="F67" s="2" t="s">
        <v>393</v>
      </c>
      <c r="G67" s="1"/>
      <c r="H67" s="1"/>
      <c r="I67" s="1"/>
      <c r="J67" s="5" t="str">
        <v>4Y20Y</v>
      </c>
      <c r="K67" s="6">
        <v>8.9999999999999998E-4</v>
      </c>
      <c r="L67" s="6">
        <v>1.91E-3</v>
      </c>
    </row>
    <row r="68" spans="2:12" x14ac:dyDescent="0.25">
      <c r="B68" s="2" t="s">
        <v>5</v>
      </c>
      <c r="C68" s="2" t="s">
        <v>23</v>
      </c>
      <c r="D68" s="2" t="s">
        <v>394</v>
      </c>
      <c r="E68" s="2" t="s">
        <v>148</v>
      </c>
      <c r="F68" s="2" t="s">
        <v>395</v>
      </c>
      <c r="G68" s="1"/>
      <c r="H68" s="1"/>
      <c r="I68" s="1"/>
      <c r="J68" s="5" t="str">
        <v>4Y25Y</v>
      </c>
      <c r="K68" s="6">
        <v>1E-3</v>
      </c>
      <c r="L68" s="6">
        <v>1.8599999999999999E-3</v>
      </c>
    </row>
    <row r="69" spans="2:12" x14ac:dyDescent="0.25">
      <c r="B69" s="2" t="s">
        <v>5</v>
      </c>
      <c r="C69" s="2" t="s">
        <v>25</v>
      </c>
      <c r="D69" s="2" t="s">
        <v>72</v>
      </c>
      <c r="E69" s="2" t="s">
        <v>149</v>
      </c>
      <c r="F69" s="2" t="s">
        <v>396</v>
      </c>
      <c r="G69" s="1"/>
      <c r="H69" s="1"/>
      <c r="I69" s="1"/>
      <c r="J69" s="5" t="str">
        <v>4Y30Y</v>
      </c>
      <c r="K69" s="6">
        <v>1.1999999999999999E-3</v>
      </c>
      <c r="L69" s="6">
        <v>1.81E-3</v>
      </c>
    </row>
    <row r="70" spans="2:12" x14ac:dyDescent="0.25">
      <c r="B70" s="2" t="s">
        <v>7</v>
      </c>
      <c r="C70" s="2" t="s">
        <v>0</v>
      </c>
      <c r="D70" s="2" t="s">
        <v>49</v>
      </c>
      <c r="E70" s="2" t="s">
        <v>103</v>
      </c>
      <c r="F70" s="2" t="s">
        <v>266</v>
      </c>
      <c r="G70" s="1"/>
      <c r="H70" s="1"/>
      <c r="I70" s="1"/>
      <c r="J70" s="5" t="str">
        <v>5Y1Y</v>
      </c>
      <c r="K70" s="6">
        <v>0</v>
      </c>
      <c r="L70" s="6">
        <v>2.9999999999999997E-4</v>
      </c>
    </row>
    <row r="71" spans="2:12" x14ac:dyDescent="0.25">
      <c r="B71" s="2" t="s">
        <v>7</v>
      </c>
      <c r="C71" s="2" t="s">
        <v>1</v>
      </c>
      <c r="D71" s="2" t="s">
        <v>50</v>
      </c>
      <c r="E71" s="2" t="s">
        <v>108</v>
      </c>
      <c r="F71" s="2" t="s">
        <v>267</v>
      </c>
      <c r="G71" s="1"/>
      <c r="H71" s="1"/>
      <c r="I71" s="1"/>
      <c r="J71" s="5" t="str">
        <v>5Y2Y</v>
      </c>
      <c r="K71" s="6">
        <v>0</v>
      </c>
      <c r="L71" s="6">
        <v>5.9999999999999995E-4</v>
      </c>
    </row>
    <row r="72" spans="2:12" x14ac:dyDescent="0.25">
      <c r="B72" s="2" t="s">
        <v>7</v>
      </c>
      <c r="C72" s="2" t="s">
        <v>3</v>
      </c>
      <c r="D72" s="2" t="s">
        <v>51</v>
      </c>
      <c r="E72" s="2" t="s">
        <v>150</v>
      </c>
      <c r="F72" s="2" t="s">
        <v>268</v>
      </c>
      <c r="G72" s="1"/>
      <c r="H72" s="1"/>
      <c r="I72" s="1"/>
      <c r="J72" s="5" t="str">
        <v>5Y3Y</v>
      </c>
      <c r="K72" s="6">
        <v>0</v>
      </c>
      <c r="L72" s="6">
        <v>8.5000000000000006E-4</v>
      </c>
    </row>
    <row r="73" spans="2:12" x14ac:dyDescent="0.25">
      <c r="B73" s="2" t="s">
        <v>7</v>
      </c>
      <c r="C73" s="2" t="s">
        <v>5</v>
      </c>
      <c r="D73" s="2" t="s">
        <v>52</v>
      </c>
      <c r="E73" s="2" t="s">
        <v>130</v>
      </c>
      <c r="F73" s="2" t="s">
        <v>269</v>
      </c>
      <c r="G73" s="1"/>
      <c r="H73" s="1"/>
      <c r="I73" s="1"/>
      <c r="J73" s="5" t="str">
        <v>5Y4Y</v>
      </c>
      <c r="K73" s="6">
        <v>1E-4</v>
      </c>
      <c r="L73" s="6">
        <v>1.06E-3</v>
      </c>
    </row>
    <row r="74" spans="2:12" x14ac:dyDescent="0.25">
      <c r="B74" s="2" t="s">
        <v>7</v>
      </c>
      <c r="C74" s="2" t="s">
        <v>7</v>
      </c>
      <c r="D74" s="2" t="s">
        <v>53</v>
      </c>
      <c r="E74" s="2" t="s">
        <v>151</v>
      </c>
      <c r="F74" s="2" t="s">
        <v>270</v>
      </c>
      <c r="G74" s="1"/>
      <c r="H74" s="1"/>
      <c r="I74" s="1"/>
      <c r="J74" s="5" t="str">
        <v>5Y5Y</v>
      </c>
      <c r="K74" s="6">
        <v>1E-4</v>
      </c>
      <c r="L74" s="6">
        <v>1.2099999999999999E-3</v>
      </c>
    </row>
    <row r="75" spans="2:12" x14ac:dyDescent="0.25">
      <c r="B75" s="2" t="s">
        <v>7</v>
      </c>
      <c r="C75" s="2" t="s">
        <v>9</v>
      </c>
      <c r="D75" s="2" t="s">
        <v>54</v>
      </c>
      <c r="E75" s="2" t="s">
        <v>152</v>
      </c>
      <c r="F75" s="2" t="s">
        <v>271</v>
      </c>
      <c r="G75" s="1"/>
      <c r="H75" s="1"/>
      <c r="I75" s="1"/>
      <c r="J75" s="5" t="str">
        <v>5Y6Y</v>
      </c>
      <c r="K75" s="6">
        <v>2.0000000000000001E-4</v>
      </c>
      <c r="L75" s="6">
        <v>1.2900000000000001E-3</v>
      </c>
    </row>
    <row r="76" spans="2:12" x14ac:dyDescent="0.25">
      <c r="B76" s="2" t="s">
        <v>7</v>
      </c>
      <c r="C76" s="2" t="s">
        <v>11</v>
      </c>
      <c r="D76" s="2" t="s">
        <v>82</v>
      </c>
      <c r="E76" s="2" t="s">
        <v>154</v>
      </c>
      <c r="F76" s="2" t="s">
        <v>397</v>
      </c>
      <c r="G76" s="1"/>
      <c r="H76" s="1"/>
      <c r="I76" s="1"/>
      <c r="J76" s="5" t="str">
        <v>5Y7Y</v>
      </c>
      <c r="K76" s="6">
        <v>2.9999999999999997E-4</v>
      </c>
      <c r="L76" s="6">
        <v>1.3600000000000001E-3</v>
      </c>
    </row>
    <row r="77" spans="2:12" x14ac:dyDescent="0.25">
      <c r="B77" s="2" t="s">
        <v>7</v>
      </c>
      <c r="C77" s="2" t="s">
        <v>13</v>
      </c>
      <c r="D77" s="2" t="s">
        <v>274</v>
      </c>
      <c r="E77" s="2" t="s">
        <v>155</v>
      </c>
      <c r="F77" s="2" t="s">
        <v>398</v>
      </c>
      <c r="G77" s="1"/>
      <c r="H77" s="1"/>
      <c r="I77" s="1"/>
      <c r="J77" s="5" t="str">
        <v>5Y8Y</v>
      </c>
      <c r="K77" s="6">
        <v>4.0000000000000002E-4</v>
      </c>
      <c r="L77" s="6">
        <v>1.4000000000000002E-3</v>
      </c>
    </row>
    <row r="78" spans="2:12" x14ac:dyDescent="0.25">
      <c r="B78" s="2" t="s">
        <v>7</v>
      </c>
      <c r="C78" s="2" t="s">
        <v>15</v>
      </c>
      <c r="D78" s="2" t="s">
        <v>32</v>
      </c>
      <c r="E78" s="2" t="s">
        <v>156</v>
      </c>
      <c r="F78" s="2" t="s">
        <v>399</v>
      </c>
      <c r="G78" s="1"/>
      <c r="H78" s="1"/>
      <c r="I78" s="1"/>
      <c r="J78" s="5" t="str">
        <v>5Y9Y</v>
      </c>
      <c r="K78" s="6">
        <v>4.0000000000000002E-4</v>
      </c>
      <c r="L78" s="6">
        <v>1.4299999999999998E-3</v>
      </c>
    </row>
    <row r="79" spans="2:12" x14ac:dyDescent="0.25">
      <c r="B79" s="2" t="s">
        <v>7</v>
      </c>
      <c r="C79" s="2" t="s">
        <v>17</v>
      </c>
      <c r="D79" s="2" t="s">
        <v>171</v>
      </c>
      <c r="E79" s="2" t="s">
        <v>157</v>
      </c>
      <c r="F79" s="2" t="s">
        <v>400</v>
      </c>
      <c r="G79" s="1"/>
      <c r="H79" s="1"/>
      <c r="I79" s="1"/>
      <c r="J79" s="5" t="str">
        <v>5Y10Y</v>
      </c>
      <c r="K79" s="6">
        <v>5.0000000000000001E-4</v>
      </c>
      <c r="L79" s="6">
        <v>1.3500000000000001E-3</v>
      </c>
    </row>
    <row r="80" spans="2:12" x14ac:dyDescent="0.25">
      <c r="B80" s="2" t="s">
        <v>7</v>
      </c>
      <c r="C80" s="2" t="s">
        <v>19</v>
      </c>
      <c r="D80" s="2" t="s">
        <v>73</v>
      </c>
      <c r="E80" s="2" t="s">
        <v>158</v>
      </c>
      <c r="F80" s="2" t="s">
        <v>401</v>
      </c>
      <c r="G80" s="1"/>
      <c r="H80" s="1"/>
      <c r="I80" s="1"/>
      <c r="J80" s="5" t="str">
        <v>5Y15Y</v>
      </c>
      <c r="K80" s="6">
        <v>8.0000000000000004E-4</v>
      </c>
      <c r="L80" s="6">
        <v>1.6100000000000001E-3</v>
      </c>
    </row>
    <row r="81" spans="2:12" x14ac:dyDescent="0.25">
      <c r="B81" s="2" t="s">
        <v>7</v>
      </c>
      <c r="C81" s="2" t="s">
        <v>21</v>
      </c>
      <c r="D81" s="2" t="s">
        <v>389</v>
      </c>
      <c r="E81" s="2" t="s">
        <v>159</v>
      </c>
      <c r="F81" s="2" t="s">
        <v>402</v>
      </c>
      <c r="G81" s="1"/>
      <c r="H81" s="1"/>
      <c r="I81" s="1"/>
      <c r="J81" s="5" t="str">
        <v>5Y20Y</v>
      </c>
      <c r="K81" s="6">
        <v>1E-3</v>
      </c>
      <c r="L81" s="6">
        <v>1.6800000000000001E-3</v>
      </c>
    </row>
    <row r="82" spans="2:12" x14ac:dyDescent="0.25">
      <c r="B82" s="2" t="s">
        <v>7</v>
      </c>
      <c r="C82" s="2" t="s">
        <v>23</v>
      </c>
      <c r="D82" s="2" t="s">
        <v>403</v>
      </c>
      <c r="E82" s="2" t="s">
        <v>149</v>
      </c>
      <c r="F82" s="2" t="s">
        <v>404</v>
      </c>
      <c r="G82" s="1"/>
      <c r="H82" s="1"/>
      <c r="I82" s="1"/>
      <c r="J82" s="5" t="str">
        <v>5Y25Y</v>
      </c>
      <c r="K82" s="6">
        <v>1.1999999999999999E-3</v>
      </c>
      <c r="L82" s="6">
        <v>1.64E-3</v>
      </c>
    </row>
    <row r="83" spans="2:12" x14ac:dyDescent="0.25">
      <c r="B83" s="2" t="s">
        <v>7</v>
      </c>
      <c r="C83" s="2" t="s">
        <v>25</v>
      </c>
      <c r="D83" s="2" t="s">
        <v>22</v>
      </c>
      <c r="E83" s="2" t="s">
        <v>160</v>
      </c>
      <c r="F83" s="2" t="s">
        <v>405</v>
      </c>
      <c r="G83" s="1"/>
      <c r="H83" s="1"/>
      <c r="I83" s="1"/>
      <c r="J83" s="5" t="str">
        <v>5Y30Y</v>
      </c>
      <c r="K83" s="6">
        <v>1.2999999999999999E-3</v>
      </c>
      <c r="L83" s="6">
        <v>1.6200000000000001E-3</v>
      </c>
    </row>
    <row r="84" spans="2:12" x14ac:dyDescent="0.25">
      <c r="B84" s="2" t="s">
        <v>11</v>
      </c>
      <c r="C84" s="2" t="s">
        <v>0</v>
      </c>
      <c r="D84" s="2" t="s">
        <v>406</v>
      </c>
      <c r="E84" s="2" t="s">
        <v>129</v>
      </c>
      <c r="F84" s="2" t="s">
        <v>407</v>
      </c>
      <c r="G84" s="1"/>
      <c r="H84" s="1"/>
      <c r="I84" s="1"/>
      <c r="J84" s="5" t="str">
        <v>7Y1Y</v>
      </c>
      <c r="K84" s="6">
        <v>0</v>
      </c>
      <c r="L84" s="6">
        <v>6.3000000000000003E-4</v>
      </c>
    </row>
    <row r="85" spans="2:12" x14ac:dyDescent="0.25">
      <c r="B85" s="2" t="s">
        <v>11</v>
      </c>
      <c r="C85" s="2" t="s">
        <v>1</v>
      </c>
      <c r="D85" s="2" t="s">
        <v>408</v>
      </c>
      <c r="E85" s="2" t="s">
        <v>138</v>
      </c>
      <c r="F85" s="2" t="s">
        <v>409</v>
      </c>
      <c r="G85" s="1"/>
      <c r="H85" s="1"/>
      <c r="I85" s="1"/>
      <c r="J85" s="5" t="str">
        <v>7Y2Y</v>
      </c>
      <c r="K85" s="6">
        <v>1E-4</v>
      </c>
      <c r="L85" s="6">
        <v>7.5999999999999993E-4</v>
      </c>
    </row>
    <row r="86" spans="2:12" x14ac:dyDescent="0.25">
      <c r="B86" s="2" t="s">
        <v>11</v>
      </c>
      <c r="C86" s="2" t="s">
        <v>3</v>
      </c>
      <c r="D86" s="2" t="s">
        <v>46</v>
      </c>
      <c r="E86" s="2" t="s">
        <v>124</v>
      </c>
      <c r="F86" s="2" t="s">
        <v>410</v>
      </c>
      <c r="G86" s="1"/>
      <c r="H86" s="1"/>
      <c r="I86" s="1"/>
      <c r="J86" s="5" t="str">
        <v>7Y3Y</v>
      </c>
      <c r="K86" s="6">
        <v>1E-4</v>
      </c>
      <c r="L86" s="6">
        <v>8.5999999999999998E-4</v>
      </c>
    </row>
    <row r="87" spans="2:12" x14ac:dyDescent="0.25">
      <c r="B87" s="2" t="s">
        <v>11</v>
      </c>
      <c r="C87" s="2" t="s">
        <v>5</v>
      </c>
      <c r="D87" s="2" t="s">
        <v>8</v>
      </c>
      <c r="E87" s="2" t="s">
        <v>152</v>
      </c>
      <c r="F87" s="2" t="s">
        <v>411</v>
      </c>
      <c r="G87" s="1"/>
      <c r="H87" s="1"/>
      <c r="I87" s="1"/>
      <c r="J87" s="5" t="str">
        <v>7Y4Y</v>
      </c>
      <c r="K87" s="6">
        <v>2.0000000000000001E-4</v>
      </c>
      <c r="L87" s="6">
        <v>9.2000000000000003E-4</v>
      </c>
    </row>
    <row r="88" spans="2:12" x14ac:dyDescent="0.25">
      <c r="B88" s="2" t="s">
        <v>11</v>
      </c>
      <c r="C88" s="2" t="s">
        <v>7</v>
      </c>
      <c r="D88" s="2" t="s">
        <v>412</v>
      </c>
      <c r="E88" s="2" t="s">
        <v>163</v>
      </c>
      <c r="F88" s="2" t="s">
        <v>413</v>
      </c>
      <c r="G88" s="1"/>
      <c r="H88" s="1"/>
      <c r="I88" s="1"/>
      <c r="J88" s="5" t="str">
        <v>7Y5Y</v>
      </c>
      <c r="K88" s="6">
        <v>2.9999999999999997E-4</v>
      </c>
      <c r="L88" s="6">
        <v>9.7000000000000005E-4</v>
      </c>
    </row>
    <row r="89" spans="2:12" x14ac:dyDescent="0.25">
      <c r="B89" s="2" t="s">
        <v>11</v>
      </c>
      <c r="C89" s="2" t="s">
        <v>9</v>
      </c>
      <c r="D89" s="2" t="s">
        <v>414</v>
      </c>
      <c r="E89" s="2" t="s">
        <v>144</v>
      </c>
      <c r="F89" s="2" t="s">
        <v>415</v>
      </c>
      <c r="G89" s="1"/>
      <c r="H89" s="1"/>
      <c r="I89" s="1"/>
      <c r="J89" s="5" t="str">
        <v>7Y6Y</v>
      </c>
      <c r="K89" s="6">
        <v>4.0000000000000002E-4</v>
      </c>
      <c r="L89" s="6">
        <v>1.0199999999999999E-3</v>
      </c>
    </row>
    <row r="90" spans="2:12" x14ac:dyDescent="0.25">
      <c r="B90" s="2" t="s">
        <v>11</v>
      </c>
      <c r="C90" s="2" t="s">
        <v>11</v>
      </c>
      <c r="D90" s="2" t="s">
        <v>83</v>
      </c>
      <c r="E90" s="2" t="s">
        <v>164</v>
      </c>
      <c r="F90" s="2" t="s">
        <v>416</v>
      </c>
      <c r="G90" s="1"/>
      <c r="H90" s="1"/>
      <c r="I90" s="1"/>
      <c r="J90" s="5" t="str">
        <v>7Y7Y</v>
      </c>
      <c r="K90" s="6">
        <v>5.0000000000000001E-4</v>
      </c>
      <c r="L90" s="6">
        <v>1.08E-3</v>
      </c>
    </row>
    <row r="91" spans="2:12" x14ac:dyDescent="0.25">
      <c r="B91" s="2" t="s">
        <v>11</v>
      </c>
      <c r="C91" s="2" t="s">
        <v>13</v>
      </c>
      <c r="D91" s="2" t="s">
        <v>52</v>
      </c>
      <c r="E91" s="2" t="s">
        <v>165</v>
      </c>
      <c r="F91" s="2" t="s">
        <v>417</v>
      </c>
      <c r="G91" s="1"/>
      <c r="H91" s="1"/>
      <c r="I91" s="1"/>
      <c r="J91" s="5" t="str">
        <v>7Y8Y</v>
      </c>
      <c r="K91" s="6">
        <v>5.9999999999999995E-4</v>
      </c>
      <c r="L91" s="6">
        <v>1.06E-3</v>
      </c>
    </row>
    <row r="92" spans="2:12" x14ac:dyDescent="0.25">
      <c r="B92" s="2" t="s">
        <v>11</v>
      </c>
      <c r="C92" s="2" t="s">
        <v>15</v>
      </c>
      <c r="D92" s="2" t="s">
        <v>418</v>
      </c>
      <c r="E92" s="2" t="s">
        <v>146</v>
      </c>
      <c r="F92" s="2" t="s">
        <v>419</v>
      </c>
      <c r="G92" s="1"/>
      <c r="H92" s="1"/>
      <c r="I92" s="1"/>
      <c r="J92" s="5" t="str">
        <v>7Y9Y</v>
      </c>
      <c r="K92" s="6">
        <v>5.9999999999999995E-4</v>
      </c>
      <c r="L92" s="6">
        <v>1.1299999999999999E-3</v>
      </c>
    </row>
    <row r="93" spans="2:12" x14ac:dyDescent="0.25">
      <c r="B93" s="2" t="s">
        <v>11</v>
      </c>
      <c r="C93" s="2" t="s">
        <v>17</v>
      </c>
      <c r="D93" s="2" t="s">
        <v>10</v>
      </c>
      <c r="E93" s="2" t="s">
        <v>166</v>
      </c>
      <c r="F93" s="2" t="s">
        <v>420</v>
      </c>
      <c r="G93" s="1"/>
      <c r="H93" s="1"/>
      <c r="I93" s="1"/>
      <c r="J93" s="5" t="str">
        <v>7Y10Y</v>
      </c>
      <c r="K93" s="6">
        <v>7.000000000000001E-4</v>
      </c>
      <c r="L93" s="6">
        <v>1.2199999999999999E-3</v>
      </c>
    </row>
    <row r="94" spans="2:12" x14ac:dyDescent="0.25">
      <c r="B94" s="2" t="s">
        <v>11</v>
      </c>
      <c r="C94" s="2" t="s">
        <v>19</v>
      </c>
      <c r="D94" s="2" t="s">
        <v>421</v>
      </c>
      <c r="E94" s="2" t="s">
        <v>136</v>
      </c>
      <c r="F94" s="2" t="s">
        <v>422</v>
      </c>
      <c r="G94" s="1"/>
      <c r="H94" s="1"/>
      <c r="I94" s="1"/>
      <c r="J94" s="5" t="str">
        <v>7Y15Y</v>
      </c>
      <c r="K94" s="6">
        <v>1E-3</v>
      </c>
      <c r="L94" s="6">
        <v>1.49E-3</v>
      </c>
    </row>
    <row r="95" spans="2:12" x14ac:dyDescent="0.25">
      <c r="B95" s="2" t="s">
        <v>11</v>
      </c>
      <c r="C95" s="2" t="s">
        <v>21</v>
      </c>
      <c r="D95" s="2" t="s">
        <v>423</v>
      </c>
      <c r="E95" s="2" t="s">
        <v>167</v>
      </c>
      <c r="F95" s="2" t="s">
        <v>424</v>
      </c>
      <c r="G95" s="1"/>
      <c r="H95" s="1"/>
      <c r="I95" s="1"/>
      <c r="J95" s="5" t="str">
        <v>7Y20Y</v>
      </c>
      <c r="K95" s="6">
        <v>1.1999999999999999E-3</v>
      </c>
      <c r="L95" s="6">
        <v>1.4499999999999999E-3</v>
      </c>
    </row>
    <row r="96" spans="2:12" x14ac:dyDescent="0.25">
      <c r="B96" s="2" t="s">
        <v>11</v>
      </c>
      <c r="C96" s="2" t="s">
        <v>23</v>
      </c>
      <c r="D96" s="2" t="s">
        <v>425</v>
      </c>
      <c r="E96" s="2" t="s">
        <v>168</v>
      </c>
      <c r="F96" s="2" t="s">
        <v>426</v>
      </c>
      <c r="G96" s="1"/>
      <c r="H96" s="1"/>
      <c r="I96" s="1"/>
      <c r="J96" s="5" t="str">
        <v>7Y25Y</v>
      </c>
      <c r="K96" s="6">
        <v>1.2999999999999999E-3</v>
      </c>
      <c r="L96" s="6">
        <v>1.4199999999999998E-3</v>
      </c>
    </row>
    <row r="97" spans="2:12" x14ac:dyDescent="0.25">
      <c r="B97" s="2" t="s">
        <v>11</v>
      </c>
      <c r="C97" s="2" t="s">
        <v>25</v>
      </c>
      <c r="D97" s="2" t="s">
        <v>274</v>
      </c>
      <c r="E97" s="2" t="s">
        <v>169</v>
      </c>
      <c r="F97" s="2" t="s">
        <v>427</v>
      </c>
      <c r="G97" s="1"/>
      <c r="H97" s="1"/>
      <c r="I97" s="1"/>
      <c r="J97" s="5" t="str">
        <v>7Y30Y</v>
      </c>
      <c r="K97" s="6">
        <v>1.5E-3</v>
      </c>
      <c r="L97" s="6">
        <v>1.4000000000000002E-3</v>
      </c>
    </row>
    <row r="98" spans="2:12" x14ac:dyDescent="0.25">
      <c r="B98" s="2" t="s">
        <v>17</v>
      </c>
      <c r="C98" s="2" t="s">
        <v>0</v>
      </c>
      <c r="D98" s="2" t="s">
        <v>428</v>
      </c>
      <c r="E98" s="2" t="s">
        <v>121</v>
      </c>
      <c r="F98" s="2" t="s">
        <v>429</v>
      </c>
      <c r="G98" s="1"/>
      <c r="H98" s="1"/>
      <c r="I98" s="1"/>
      <c r="J98" s="5" t="str">
        <v>10Y1Y</v>
      </c>
      <c r="K98" s="6">
        <v>1E-4</v>
      </c>
      <c r="L98" s="6">
        <v>5.5000000000000003E-4</v>
      </c>
    </row>
    <row r="99" spans="2:12" x14ac:dyDescent="0.25">
      <c r="B99" s="2" t="s">
        <v>17</v>
      </c>
      <c r="C99" s="2" t="s">
        <v>1</v>
      </c>
      <c r="D99" s="2" t="s">
        <v>199</v>
      </c>
      <c r="E99" s="2" t="s">
        <v>170</v>
      </c>
      <c r="F99" s="2" t="s">
        <v>430</v>
      </c>
      <c r="G99" s="1"/>
      <c r="H99" s="1"/>
      <c r="I99" s="1"/>
      <c r="J99" s="5" t="str">
        <v>10Y2Y</v>
      </c>
      <c r="K99" s="6">
        <v>2.0000000000000001E-4</v>
      </c>
      <c r="L99" s="6">
        <v>5.8999999999999992E-4</v>
      </c>
    </row>
    <row r="100" spans="2:12" x14ac:dyDescent="0.25">
      <c r="B100" s="2" t="s">
        <v>17</v>
      </c>
      <c r="C100" s="2" t="s">
        <v>3</v>
      </c>
      <c r="D100" s="2" t="s">
        <v>406</v>
      </c>
      <c r="E100" s="2" t="s">
        <v>131</v>
      </c>
      <c r="F100" s="2" t="s">
        <v>431</v>
      </c>
      <c r="G100" s="1"/>
      <c r="H100" s="1"/>
      <c r="I100" s="1"/>
      <c r="J100" s="5" t="str">
        <v>10Y3Y</v>
      </c>
      <c r="K100" s="6">
        <v>2.9999999999999997E-4</v>
      </c>
      <c r="L100" s="6">
        <v>6.3000000000000003E-4</v>
      </c>
    </row>
    <row r="101" spans="2:12" x14ac:dyDescent="0.25">
      <c r="B101" s="2" t="s">
        <v>17</v>
      </c>
      <c r="C101" s="2" t="s">
        <v>5</v>
      </c>
      <c r="D101" s="2" t="s">
        <v>432</v>
      </c>
      <c r="E101" s="2" t="s">
        <v>155</v>
      </c>
      <c r="F101" s="2" t="s">
        <v>433</v>
      </c>
      <c r="G101" s="1"/>
      <c r="H101" s="1"/>
      <c r="I101" s="1"/>
      <c r="J101" s="5" t="str">
        <v>10Y4Y</v>
      </c>
      <c r="K101" s="6">
        <v>4.0000000000000002E-4</v>
      </c>
      <c r="L101" s="6">
        <v>6.9000000000000008E-4</v>
      </c>
    </row>
    <row r="102" spans="2:12" x14ac:dyDescent="0.25">
      <c r="B102" s="2" t="s">
        <v>17</v>
      </c>
      <c r="C102" s="2" t="s">
        <v>7</v>
      </c>
      <c r="D102" s="2" t="s">
        <v>88</v>
      </c>
      <c r="E102" s="2" t="s">
        <v>172</v>
      </c>
      <c r="F102" s="2" t="s">
        <v>434</v>
      </c>
      <c r="G102" s="1"/>
      <c r="H102" s="1"/>
      <c r="I102" s="1"/>
      <c r="J102" s="5" t="str">
        <v>10Y5Y</v>
      </c>
      <c r="K102" s="6">
        <v>5.0000000000000001E-4</v>
      </c>
      <c r="L102" s="6">
        <v>6.7000000000000002E-4</v>
      </c>
    </row>
    <row r="103" spans="2:12" x14ac:dyDescent="0.25">
      <c r="B103" s="2" t="s">
        <v>17</v>
      </c>
      <c r="C103" s="2" t="s">
        <v>9</v>
      </c>
      <c r="D103" s="2" t="s">
        <v>435</v>
      </c>
      <c r="E103" s="2" t="s">
        <v>173</v>
      </c>
      <c r="F103" s="2" t="s">
        <v>436</v>
      </c>
      <c r="G103" s="1"/>
      <c r="H103" s="1"/>
      <c r="I103" s="1"/>
      <c r="J103" s="5" t="str">
        <v>10Y6Y</v>
      </c>
      <c r="K103" s="6">
        <v>5.0000000000000001E-4</v>
      </c>
      <c r="L103" s="6">
        <v>7.3999999999999999E-4</v>
      </c>
    </row>
    <row r="104" spans="2:12" x14ac:dyDescent="0.25">
      <c r="B104" s="2" t="s">
        <v>17</v>
      </c>
      <c r="C104" s="2" t="s">
        <v>11</v>
      </c>
      <c r="D104" s="2" t="s">
        <v>290</v>
      </c>
      <c r="E104" s="2" t="s">
        <v>174</v>
      </c>
      <c r="F104" s="2" t="s">
        <v>437</v>
      </c>
      <c r="G104" s="1"/>
      <c r="H104" s="1"/>
      <c r="I104" s="1"/>
      <c r="J104" s="5" t="str">
        <v>10Y7Y</v>
      </c>
      <c r="K104" s="6">
        <v>5.9999999999999995E-4</v>
      </c>
      <c r="L104" s="6">
        <v>8.3000000000000001E-4</v>
      </c>
    </row>
    <row r="105" spans="2:12" x14ac:dyDescent="0.25">
      <c r="B105" s="2" t="s">
        <v>17</v>
      </c>
      <c r="C105" s="2" t="s">
        <v>13</v>
      </c>
      <c r="D105" s="2" t="s">
        <v>339</v>
      </c>
      <c r="E105" s="2" t="s">
        <v>166</v>
      </c>
      <c r="F105" s="2" t="s">
        <v>438</v>
      </c>
      <c r="G105" s="1"/>
      <c r="H105" s="1"/>
      <c r="I105" s="1"/>
      <c r="J105" s="5" t="str">
        <v>10Y8Y</v>
      </c>
      <c r="K105" s="6">
        <v>7.000000000000001E-4</v>
      </c>
      <c r="L105" s="6">
        <v>9.2999999999999995E-4</v>
      </c>
    </row>
    <row r="106" spans="2:12" x14ac:dyDescent="0.25">
      <c r="B106" s="2" t="s">
        <v>17</v>
      </c>
      <c r="C106" s="2" t="s">
        <v>15</v>
      </c>
      <c r="D106" s="2" t="s">
        <v>439</v>
      </c>
      <c r="E106" s="2" t="s">
        <v>175</v>
      </c>
      <c r="F106" s="2" t="s">
        <v>440</v>
      </c>
      <c r="G106" s="1"/>
      <c r="H106" s="1"/>
      <c r="I106" s="1"/>
      <c r="J106" s="5" t="str">
        <v>10Y9Y</v>
      </c>
      <c r="K106" s="6">
        <v>8.0000000000000004E-4</v>
      </c>
      <c r="L106" s="6">
        <v>1.0299999999999999E-3</v>
      </c>
    </row>
    <row r="107" spans="2:12" x14ac:dyDescent="0.25">
      <c r="B107" s="2" t="s">
        <v>17</v>
      </c>
      <c r="C107" s="2" t="s">
        <v>17</v>
      </c>
      <c r="D107" s="2" t="s">
        <v>441</v>
      </c>
      <c r="E107" s="2" t="s">
        <v>176</v>
      </c>
      <c r="F107" s="2" t="s">
        <v>442</v>
      </c>
      <c r="G107" s="1"/>
      <c r="H107" s="1"/>
      <c r="I107" s="1"/>
      <c r="J107" s="5" t="str">
        <v>10Y10Y</v>
      </c>
      <c r="K107" s="6">
        <v>8.9999999999999998E-4</v>
      </c>
      <c r="L107" s="6">
        <v>1.01E-3</v>
      </c>
    </row>
    <row r="108" spans="2:12" x14ac:dyDescent="0.25">
      <c r="B108" s="2" t="s">
        <v>17</v>
      </c>
      <c r="C108" s="2" t="s">
        <v>19</v>
      </c>
      <c r="D108" s="2" t="s">
        <v>443</v>
      </c>
      <c r="E108" s="2" t="s">
        <v>177</v>
      </c>
      <c r="F108" s="2" t="s">
        <v>444</v>
      </c>
      <c r="G108" s="1"/>
      <c r="H108" s="1"/>
      <c r="I108" s="1"/>
      <c r="J108" s="5" t="str">
        <v>10Y15Y</v>
      </c>
      <c r="K108" s="6">
        <v>1.1000000000000001E-3</v>
      </c>
      <c r="L108" s="6">
        <v>1.1000000000000001E-3</v>
      </c>
    </row>
    <row r="109" spans="2:12" x14ac:dyDescent="0.25">
      <c r="B109" s="2" t="s">
        <v>17</v>
      </c>
      <c r="C109" s="2" t="s">
        <v>21</v>
      </c>
      <c r="D109" s="2" t="s">
        <v>40</v>
      </c>
      <c r="E109" s="2" t="s">
        <v>178</v>
      </c>
      <c r="F109" s="2" t="s">
        <v>445</v>
      </c>
      <c r="G109" s="1"/>
      <c r="H109" s="1"/>
      <c r="I109" s="1"/>
      <c r="J109" s="5" t="str">
        <v>10Y20Y</v>
      </c>
      <c r="K109" s="6">
        <v>1.2999999999999999E-3</v>
      </c>
      <c r="L109" s="6">
        <v>1.07E-3</v>
      </c>
    </row>
    <row r="110" spans="2:12" x14ac:dyDescent="0.25">
      <c r="B110" s="2" t="s">
        <v>17</v>
      </c>
      <c r="C110" s="2" t="s">
        <v>23</v>
      </c>
      <c r="D110" s="2" t="s">
        <v>446</v>
      </c>
      <c r="E110" s="2" t="s">
        <v>179</v>
      </c>
      <c r="F110" s="2" t="s">
        <v>447</v>
      </c>
      <c r="G110" s="1"/>
      <c r="H110" s="1"/>
      <c r="I110" s="1"/>
      <c r="J110" s="5" t="str">
        <v>10Y25Y</v>
      </c>
      <c r="K110" s="6">
        <v>1.4000000000000002E-3</v>
      </c>
      <c r="L110" s="6">
        <v>1.0499999999999999E-3</v>
      </c>
    </row>
    <row r="111" spans="2:12" x14ac:dyDescent="0.25">
      <c r="B111" s="2" t="s">
        <v>17</v>
      </c>
      <c r="C111" s="2" t="s">
        <v>25</v>
      </c>
      <c r="D111" s="2" t="s">
        <v>134</v>
      </c>
      <c r="E111" s="2" t="s">
        <v>180</v>
      </c>
      <c r="F111" s="2" t="s">
        <v>448</v>
      </c>
      <c r="G111" s="1"/>
      <c r="H111" s="1"/>
      <c r="I111" s="1"/>
      <c r="J111" s="5" t="str">
        <v>10Y30Y</v>
      </c>
      <c r="K111" s="6">
        <v>1.6000000000000001E-3</v>
      </c>
      <c r="L111" s="6">
        <v>9.5E-4</v>
      </c>
    </row>
    <row r="112" spans="2:12" x14ac:dyDescent="0.25">
      <c r="B112" s="2" t="s">
        <v>19</v>
      </c>
      <c r="C112" s="2" t="s">
        <v>0</v>
      </c>
      <c r="D112" s="2" t="s">
        <v>449</v>
      </c>
      <c r="E112" s="2" t="s">
        <v>121</v>
      </c>
      <c r="F112" s="2" t="s">
        <v>450</v>
      </c>
      <c r="G112" s="1"/>
      <c r="H112" s="1"/>
      <c r="I112" s="1"/>
      <c r="J112" s="5" t="str">
        <v>15Y1Y</v>
      </c>
      <c r="K112" s="6">
        <v>1E-4</v>
      </c>
      <c r="L112" s="6">
        <v>1.2999999999999999E-4</v>
      </c>
    </row>
    <row r="113" spans="2:12" x14ac:dyDescent="0.25">
      <c r="B113" s="2" t="s">
        <v>19</v>
      </c>
      <c r="C113" s="2" t="s">
        <v>1</v>
      </c>
      <c r="D113" s="2" t="s">
        <v>49</v>
      </c>
      <c r="E113" s="2" t="s">
        <v>181</v>
      </c>
      <c r="F113" s="2" t="s">
        <v>451</v>
      </c>
      <c r="G113" s="1"/>
      <c r="H113" s="1"/>
      <c r="I113" s="1"/>
      <c r="J113" s="5" t="str">
        <v>15Y2Y</v>
      </c>
      <c r="K113" s="6">
        <v>2.0000000000000001E-4</v>
      </c>
      <c r="L113" s="6">
        <v>2.9999999999999997E-4</v>
      </c>
    </row>
    <row r="114" spans="2:12" x14ac:dyDescent="0.25">
      <c r="B114" s="2" t="s">
        <v>19</v>
      </c>
      <c r="C114" s="2" t="s">
        <v>3</v>
      </c>
      <c r="D114" s="2" t="s">
        <v>38</v>
      </c>
      <c r="E114" s="2" t="s">
        <v>182</v>
      </c>
      <c r="F114" s="2" t="s">
        <v>452</v>
      </c>
      <c r="G114" s="1"/>
      <c r="H114" s="1"/>
      <c r="I114" s="1"/>
      <c r="J114" s="5" t="str">
        <v>15Y3Y</v>
      </c>
      <c r="K114" s="6">
        <v>2.9999999999999997E-4</v>
      </c>
      <c r="L114" s="6">
        <v>4.6999999999999999E-4</v>
      </c>
    </row>
    <row r="115" spans="2:12" x14ac:dyDescent="0.25">
      <c r="B115" s="2" t="s">
        <v>19</v>
      </c>
      <c r="C115" s="2" t="s">
        <v>5</v>
      </c>
      <c r="D115" s="2" t="s">
        <v>63</v>
      </c>
      <c r="E115" s="2" t="s">
        <v>183</v>
      </c>
      <c r="F115" s="2" t="s">
        <v>453</v>
      </c>
      <c r="G115" s="1"/>
      <c r="H115" s="1"/>
      <c r="I115" s="1"/>
      <c r="J115" s="5" t="str">
        <v>15Y4Y</v>
      </c>
      <c r="K115" s="6">
        <v>4.0000000000000002E-4</v>
      </c>
      <c r="L115" s="6">
        <v>6.6E-4</v>
      </c>
    </row>
    <row r="116" spans="2:12" x14ac:dyDescent="0.25">
      <c r="B116" s="2" t="s">
        <v>19</v>
      </c>
      <c r="C116" s="2" t="s">
        <v>7</v>
      </c>
      <c r="D116" s="2" t="s">
        <v>61</v>
      </c>
      <c r="E116" s="2" t="s">
        <v>172</v>
      </c>
      <c r="F116" s="2" t="s">
        <v>454</v>
      </c>
      <c r="G116" s="1"/>
      <c r="H116" s="1"/>
      <c r="I116" s="1"/>
      <c r="J116" s="5" t="str">
        <v>15Y5Y</v>
      </c>
      <c r="K116" s="6">
        <v>5.0000000000000001E-4</v>
      </c>
      <c r="L116" s="6">
        <v>7.5000000000000002E-4</v>
      </c>
    </row>
    <row r="117" spans="2:12" x14ac:dyDescent="0.25">
      <c r="B117" s="2" t="s">
        <v>19</v>
      </c>
      <c r="C117" s="2" t="s">
        <v>9</v>
      </c>
      <c r="D117" s="2" t="s">
        <v>8</v>
      </c>
      <c r="E117" s="2" t="s">
        <v>184</v>
      </c>
      <c r="F117" s="2" t="s">
        <v>455</v>
      </c>
      <c r="G117" s="1"/>
      <c r="H117" s="1"/>
      <c r="I117" s="1"/>
      <c r="J117" s="5" t="str">
        <v>15Y6Y</v>
      </c>
      <c r="K117" s="6">
        <v>5.0000000000000001E-4</v>
      </c>
      <c r="L117" s="6">
        <v>9.2000000000000003E-4</v>
      </c>
    </row>
    <row r="118" spans="2:12" x14ac:dyDescent="0.25">
      <c r="B118" s="2" t="s">
        <v>19</v>
      </c>
      <c r="C118" s="2" t="s">
        <v>11</v>
      </c>
      <c r="D118" s="2" t="s">
        <v>439</v>
      </c>
      <c r="E118" s="2" t="s">
        <v>185</v>
      </c>
      <c r="F118" s="2" t="s">
        <v>456</v>
      </c>
      <c r="G118" s="1"/>
      <c r="H118" s="1"/>
      <c r="I118" s="1"/>
      <c r="J118" s="5" t="str">
        <v>15Y7Y</v>
      </c>
      <c r="K118" s="6">
        <v>5.9999999999999995E-4</v>
      </c>
      <c r="L118" s="6">
        <v>1.0299999999999999E-3</v>
      </c>
    </row>
    <row r="119" spans="2:12" x14ac:dyDescent="0.25">
      <c r="B119" s="2" t="s">
        <v>19</v>
      </c>
      <c r="C119" s="2" t="s">
        <v>13</v>
      </c>
      <c r="D119" s="2" t="s">
        <v>443</v>
      </c>
      <c r="E119" s="2" t="s">
        <v>133</v>
      </c>
      <c r="F119" s="2" t="s">
        <v>457</v>
      </c>
      <c r="G119" s="1"/>
      <c r="H119" s="1"/>
      <c r="I119" s="1"/>
      <c r="J119" s="5" t="str">
        <v>15Y8Y</v>
      </c>
      <c r="K119" s="6">
        <v>7.000000000000001E-4</v>
      </c>
      <c r="L119" s="6">
        <v>1.1000000000000001E-3</v>
      </c>
    </row>
    <row r="120" spans="2:12" x14ac:dyDescent="0.25">
      <c r="B120" s="2" t="s">
        <v>19</v>
      </c>
      <c r="C120" s="2" t="s">
        <v>15</v>
      </c>
      <c r="D120" s="2" t="s">
        <v>458</v>
      </c>
      <c r="E120" s="2" t="s">
        <v>186</v>
      </c>
      <c r="F120" s="2" t="s">
        <v>459</v>
      </c>
      <c r="G120" s="1"/>
      <c r="H120" s="1"/>
      <c r="I120" s="1"/>
      <c r="J120" s="5" t="str">
        <v>15Y9Y</v>
      </c>
      <c r="K120" s="6">
        <v>8.0000000000000004E-4</v>
      </c>
      <c r="L120" s="6">
        <v>1.14E-3</v>
      </c>
    </row>
    <row r="121" spans="2:12" x14ac:dyDescent="0.25">
      <c r="B121" s="2" t="s">
        <v>19</v>
      </c>
      <c r="C121" s="2" t="s">
        <v>17</v>
      </c>
      <c r="D121" s="2" t="s">
        <v>47</v>
      </c>
      <c r="E121" s="2" t="s">
        <v>187</v>
      </c>
      <c r="F121" s="2" t="s">
        <v>460</v>
      </c>
      <c r="G121" s="1"/>
      <c r="H121" s="1"/>
      <c r="I121" s="1"/>
      <c r="J121" s="5" t="str">
        <v>15Y10Y</v>
      </c>
      <c r="K121" s="6">
        <v>8.0000000000000004E-4</v>
      </c>
      <c r="L121" s="6">
        <v>1.1100000000000001E-3</v>
      </c>
    </row>
    <row r="122" spans="2:12" x14ac:dyDescent="0.25">
      <c r="B122" s="2" t="s">
        <v>19</v>
      </c>
      <c r="C122" s="2" t="s">
        <v>19</v>
      </c>
      <c r="D122" s="2" t="s">
        <v>83</v>
      </c>
      <c r="E122" s="2" t="s">
        <v>188</v>
      </c>
      <c r="F122" s="2" t="s">
        <v>461</v>
      </c>
      <c r="G122" s="1"/>
      <c r="H122" s="1"/>
      <c r="I122" s="1"/>
      <c r="J122" s="5" t="str">
        <v>15Y15Y</v>
      </c>
      <c r="K122" s="6">
        <v>1E-3</v>
      </c>
      <c r="L122" s="6">
        <v>1.08E-3</v>
      </c>
    </row>
    <row r="123" spans="2:12" x14ac:dyDescent="0.25">
      <c r="B123" s="2" t="s">
        <v>19</v>
      </c>
      <c r="C123" s="2" t="s">
        <v>21</v>
      </c>
      <c r="D123" s="2" t="s">
        <v>52</v>
      </c>
      <c r="E123" s="2" t="s">
        <v>167</v>
      </c>
      <c r="F123" s="2" t="s">
        <v>462</v>
      </c>
      <c r="G123" s="1"/>
      <c r="H123" s="1"/>
      <c r="I123" s="1"/>
      <c r="J123" s="5" t="str">
        <v>15Y20Y</v>
      </c>
      <c r="K123" s="6">
        <v>1.1999999999999999E-3</v>
      </c>
      <c r="L123" s="6">
        <v>1.06E-3</v>
      </c>
    </row>
    <row r="124" spans="2:12" x14ac:dyDescent="0.25">
      <c r="B124" s="2" t="s">
        <v>19</v>
      </c>
      <c r="C124" s="2" t="s">
        <v>23</v>
      </c>
      <c r="D124" s="2" t="s">
        <v>463</v>
      </c>
      <c r="E124" s="2" t="s">
        <v>189</v>
      </c>
      <c r="F124" s="2" t="s">
        <v>464</v>
      </c>
      <c r="G124" s="1"/>
      <c r="H124" s="1"/>
      <c r="I124" s="1"/>
      <c r="J124" s="5" t="str">
        <v>15Y25Y</v>
      </c>
      <c r="K124" s="6">
        <v>1.2999999999999999E-3</v>
      </c>
      <c r="L124" s="6">
        <v>9.6000000000000002E-4</v>
      </c>
    </row>
    <row r="125" spans="2:12" x14ac:dyDescent="0.25">
      <c r="B125" s="2" t="s">
        <v>21</v>
      </c>
      <c r="C125" s="2" t="s">
        <v>0</v>
      </c>
      <c r="D125" s="2" t="s">
        <v>37</v>
      </c>
      <c r="E125" s="2" t="s">
        <v>111</v>
      </c>
      <c r="F125" s="2" t="s">
        <v>465</v>
      </c>
      <c r="G125" s="1"/>
      <c r="H125" s="1"/>
      <c r="I125" s="1"/>
      <c r="J125" s="5" t="str">
        <v>20Y1Y</v>
      </c>
      <c r="K125" s="6">
        <v>0</v>
      </c>
      <c r="L125" s="6">
        <v>2.1000000000000001E-4</v>
      </c>
    </row>
    <row r="126" spans="2:12" x14ac:dyDescent="0.25">
      <c r="B126" s="2" t="s">
        <v>21</v>
      </c>
      <c r="C126" s="2" t="s">
        <v>1</v>
      </c>
      <c r="D126" s="2" t="s">
        <v>57</v>
      </c>
      <c r="E126" s="2" t="s">
        <v>140</v>
      </c>
      <c r="F126" s="2" t="s">
        <v>466</v>
      </c>
      <c r="G126" s="1"/>
      <c r="H126" s="1"/>
      <c r="I126" s="1"/>
      <c r="J126" s="5" t="str">
        <v>20Y2Y</v>
      </c>
      <c r="K126" s="6">
        <v>1E-4</v>
      </c>
      <c r="L126" s="6">
        <v>4.0000000000000002E-4</v>
      </c>
    </row>
    <row r="127" spans="2:12" x14ac:dyDescent="0.25">
      <c r="B127" s="2" t="s">
        <v>21</v>
      </c>
      <c r="C127" s="2" t="s">
        <v>3</v>
      </c>
      <c r="D127" s="2" t="s">
        <v>308</v>
      </c>
      <c r="E127" s="2" t="s">
        <v>152</v>
      </c>
      <c r="F127" s="2" t="s">
        <v>467</v>
      </c>
      <c r="G127" s="1"/>
      <c r="H127" s="1"/>
      <c r="I127" s="1"/>
      <c r="J127" s="5" t="str">
        <v>20Y3Y</v>
      </c>
      <c r="K127" s="6">
        <v>2.0000000000000001E-4</v>
      </c>
      <c r="L127" s="6">
        <v>5.6999999999999998E-4</v>
      </c>
    </row>
    <row r="128" spans="2:12" x14ac:dyDescent="0.25">
      <c r="B128" s="2" t="s">
        <v>21</v>
      </c>
      <c r="C128" s="2" t="s">
        <v>5</v>
      </c>
      <c r="D128" s="2" t="s">
        <v>332</v>
      </c>
      <c r="E128" s="2" t="s">
        <v>190</v>
      </c>
      <c r="F128" s="2" t="s">
        <v>468</v>
      </c>
      <c r="G128" s="1"/>
      <c r="H128" s="1"/>
      <c r="I128" s="1"/>
      <c r="J128" s="5" t="str">
        <v>20Y4Y</v>
      </c>
      <c r="K128" s="6">
        <v>2.9999999999999997E-4</v>
      </c>
      <c r="L128" s="6">
        <v>7.1999999999999994E-4</v>
      </c>
    </row>
    <row r="129" spans="2:12" x14ac:dyDescent="0.25">
      <c r="B129" s="2" t="s">
        <v>21</v>
      </c>
      <c r="C129" s="2" t="s">
        <v>7</v>
      </c>
      <c r="D129" s="2" t="s">
        <v>469</v>
      </c>
      <c r="E129" s="2" t="s">
        <v>191</v>
      </c>
      <c r="F129" s="2" t="s">
        <v>470</v>
      </c>
      <c r="G129" s="1"/>
      <c r="H129" s="1"/>
      <c r="I129" s="1"/>
      <c r="J129" s="5" t="str">
        <v>20Y5Y</v>
      </c>
      <c r="K129" s="6">
        <v>4.0000000000000002E-4</v>
      </c>
      <c r="L129" s="6">
        <v>7.7999999999999999E-4</v>
      </c>
    </row>
    <row r="130" spans="2:12" x14ac:dyDescent="0.25">
      <c r="B130" s="2" t="s">
        <v>21</v>
      </c>
      <c r="C130" s="2" t="s">
        <v>9</v>
      </c>
      <c r="D130" s="2" t="s">
        <v>335</v>
      </c>
      <c r="E130" s="2" t="s">
        <v>156</v>
      </c>
      <c r="F130" s="2" t="s">
        <v>471</v>
      </c>
      <c r="G130" s="1"/>
      <c r="H130" s="1"/>
      <c r="I130" s="1"/>
      <c r="J130" s="5" t="str">
        <v>20Y6Y</v>
      </c>
      <c r="K130" s="6">
        <v>4.0000000000000002E-4</v>
      </c>
      <c r="L130" s="6">
        <v>8.699999999999999E-4</v>
      </c>
    </row>
    <row r="131" spans="2:12" x14ac:dyDescent="0.25">
      <c r="B131" s="2" t="s">
        <v>21</v>
      </c>
      <c r="C131" s="2" t="s">
        <v>11</v>
      </c>
      <c r="D131" s="2" t="s">
        <v>472</v>
      </c>
      <c r="E131" s="2" t="s">
        <v>157</v>
      </c>
      <c r="F131" s="2" t="s">
        <v>473</v>
      </c>
      <c r="G131" s="1"/>
      <c r="H131" s="1"/>
      <c r="I131" s="1"/>
      <c r="J131" s="5" t="str">
        <v>20Y7Y</v>
      </c>
      <c r="K131" s="6">
        <v>5.0000000000000001E-4</v>
      </c>
      <c r="L131" s="6">
        <v>9.3999999999999997E-4</v>
      </c>
    </row>
    <row r="132" spans="2:12" x14ac:dyDescent="0.25">
      <c r="B132" s="2" t="s">
        <v>21</v>
      </c>
      <c r="C132" s="2" t="s">
        <v>13</v>
      </c>
      <c r="D132" s="2" t="s">
        <v>84</v>
      </c>
      <c r="E132" s="2" t="s">
        <v>165</v>
      </c>
      <c r="F132" s="2" t="s">
        <v>474</v>
      </c>
      <c r="G132" s="1"/>
      <c r="H132" s="1"/>
      <c r="I132" s="1"/>
      <c r="J132" s="5" t="str">
        <v>20Y8Y</v>
      </c>
      <c r="K132" s="6">
        <v>5.9999999999999995E-4</v>
      </c>
      <c r="L132" s="6">
        <v>9.8999999999999999E-4</v>
      </c>
    </row>
    <row r="133" spans="2:12" x14ac:dyDescent="0.25">
      <c r="B133" s="2" t="s">
        <v>21</v>
      </c>
      <c r="C133" s="2" t="s">
        <v>15</v>
      </c>
      <c r="D133" s="2" t="s">
        <v>439</v>
      </c>
      <c r="E133" s="2" t="s">
        <v>192</v>
      </c>
      <c r="F133" s="2" t="s">
        <v>475</v>
      </c>
      <c r="G133" s="1"/>
      <c r="H133" s="1"/>
      <c r="I133" s="1"/>
      <c r="J133" s="5" t="str">
        <v>20Y9Y</v>
      </c>
      <c r="K133" s="6">
        <v>5.9999999999999995E-4</v>
      </c>
      <c r="L133" s="6">
        <v>1.0299999999999999E-3</v>
      </c>
    </row>
    <row r="134" spans="2:12" x14ac:dyDescent="0.25">
      <c r="B134" s="2" t="s">
        <v>21</v>
      </c>
      <c r="C134" s="2" t="s">
        <v>17</v>
      </c>
      <c r="D134" s="2" t="s">
        <v>476</v>
      </c>
      <c r="E134" s="2" t="s">
        <v>133</v>
      </c>
      <c r="F134" s="2" t="s">
        <v>477</v>
      </c>
      <c r="G134" s="1"/>
      <c r="H134" s="1"/>
      <c r="I134" s="1"/>
      <c r="J134" s="5" t="str">
        <v>20Y10Y</v>
      </c>
      <c r="K134" s="6">
        <v>7.000000000000001E-4</v>
      </c>
      <c r="L134" s="6">
        <v>1E-3</v>
      </c>
    </row>
    <row r="135" spans="2:12" x14ac:dyDescent="0.25">
      <c r="B135" s="2" t="s">
        <v>21</v>
      </c>
      <c r="C135" s="2" t="s">
        <v>19</v>
      </c>
      <c r="D135" s="2" t="s">
        <v>84</v>
      </c>
      <c r="E135" s="2" t="s">
        <v>176</v>
      </c>
      <c r="F135" s="2" t="s">
        <v>478</v>
      </c>
      <c r="G135" s="1"/>
      <c r="H135" s="1"/>
      <c r="I135" s="1"/>
      <c r="J135" s="5" t="str">
        <v>20Y15Y</v>
      </c>
      <c r="K135" s="6">
        <v>8.9999999999999998E-4</v>
      </c>
      <c r="L135" s="6">
        <v>9.8999999999999999E-4</v>
      </c>
    </row>
    <row r="136" spans="2:12" x14ac:dyDescent="0.25">
      <c r="B136" s="2" t="s">
        <v>21</v>
      </c>
      <c r="C136" s="2" t="s">
        <v>21</v>
      </c>
      <c r="D136" s="2" t="s">
        <v>287</v>
      </c>
      <c r="E136" s="2" t="s">
        <v>148</v>
      </c>
      <c r="F136" s="2" t="s">
        <v>479</v>
      </c>
      <c r="G136" s="1"/>
      <c r="H136" s="1"/>
      <c r="I136" s="1"/>
      <c r="J136" s="5" t="str">
        <v>20Y20Y</v>
      </c>
      <c r="K136" s="6">
        <v>1E-3</v>
      </c>
      <c r="L136" s="6">
        <v>8.8999999999999995E-4</v>
      </c>
    </row>
    <row r="137" spans="2:12" x14ac:dyDescent="0.25">
      <c r="B137" s="2" t="s">
        <v>23</v>
      </c>
      <c r="C137" s="2" t="s">
        <v>0</v>
      </c>
      <c r="D137" s="2" t="s">
        <v>92</v>
      </c>
      <c r="E137" s="2" t="s">
        <v>150</v>
      </c>
      <c r="F137" s="2" t="s">
        <v>480</v>
      </c>
      <c r="G137" s="1"/>
      <c r="H137" s="1"/>
      <c r="I137" s="1"/>
      <c r="J137" s="5" t="str">
        <v>25Y1Y</v>
      </c>
      <c r="K137" s="6">
        <v>0</v>
      </c>
      <c r="L137" s="6">
        <v>1.6000000000000001E-4</v>
      </c>
    </row>
    <row r="138" spans="2:12" x14ac:dyDescent="0.25">
      <c r="B138" s="2" t="s">
        <v>23</v>
      </c>
      <c r="C138" s="2" t="s">
        <v>1</v>
      </c>
      <c r="D138" s="2" t="s">
        <v>49</v>
      </c>
      <c r="E138" s="2" t="s">
        <v>193</v>
      </c>
      <c r="F138" s="2" t="s">
        <v>481</v>
      </c>
      <c r="G138" s="1"/>
      <c r="H138" s="1"/>
      <c r="I138" s="1"/>
      <c r="J138" s="5" t="str">
        <v>25Y2Y</v>
      </c>
      <c r="K138" s="6">
        <v>1E-4</v>
      </c>
      <c r="L138" s="6">
        <v>2.9999999999999997E-4</v>
      </c>
    </row>
    <row r="139" spans="2:12" x14ac:dyDescent="0.25">
      <c r="B139" s="2" t="s">
        <v>23</v>
      </c>
      <c r="C139" s="2" t="s">
        <v>3</v>
      </c>
      <c r="D139" s="2" t="s">
        <v>120</v>
      </c>
      <c r="E139" s="2" t="s">
        <v>194</v>
      </c>
      <c r="F139" s="2" t="s">
        <v>482</v>
      </c>
      <c r="G139" s="1"/>
      <c r="H139" s="1"/>
      <c r="I139" s="1"/>
      <c r="J139" s="5" t="str">
        <v>25Y3Y</v>
      </c>
      <c r="K139" s="6">
        <v>2.0000000000000001E-4</v>
      </c>
      <c r="L139" s="6">
        <v>4.0999999999999999E-4</v>
      </c>
    </row>
    <row r="140" spans="2:12" x14ac:dyDescent="0.25">
      <c r="B140" s="2" t="s">
        <v>23</v>
      </c>
      <c r="C140" s="2" t="s">
        <v>5</v>
      </c>
      <c r="D140" s="2" t="s">
        <v>58</v>
      </c>
      <c r="E140" s="2" t="s">
        <v>142</v>
      </c>
      <c r="F140" s="2" t="s">
        <v>483</v>
      </c>
      <c r="G140" s="1"/>
      <c r="H140" s="1"/>
      <c r="I140" s="1"/>
      <c r="J140" s="5" t="str">
        <v>25Y4Y</v>
      </c>
      <c r="K140" s="6">
        <v>2.0000000000000001E-4</v>
      </c>
      <c r="L140" s="6">
        <v>4.8000000000000001E-4</v>
      </c>
    </row>
    <row r="141" spans="2:12" x14ac:dyDescent="0.25">
      <c r="B141" s="2" t="s">
        <v>23</v>
      </c>
      <c r="C141" s="2" t="s">
        <v>7</v>
      </c>
      <c r="D141" s="2" t="s">
        <v>59</v>
      </c>
      <c r="E141" s="2" t="s">
        <v>143</v>
      </c>
      <c r="F141" s="2" t="s">
        <v>484</v>
      </c>
      <c r="G141" s="1"/>
      <c r="H141" s="1"/>
      <c r="I141" s="1"/>
      <c r="J141" s="5" t="str">
        <v>25Y5Y</v>
      </c>
      <c r="K141" s="6">
        <v>2.9999999999999997E-4</v>
      </c>
      <c r="L141" s="6">
        <v>4.6000000000000001E-4</v>
      </c>
    </row>
    <row r="142" spans="2:12" x14ac:dyDescent="0.25">
      <c r="B142" s="2" t="s">
        <v>23</v>
      </c>
      <c r="C142" s="2" t="s">
        <v>9</v>
      </c>
      <c r="D142" s="2" t="s">
        <v>59</v>
      </c>
      <c r="E142" s="2" t="s">
        <v>191</v>
      </c>
      <c r="F142" s="2" t="s">
        <v>485</v>
      </c>
      <c r="G142" s="1"/>
      <c r="H142" s="1"/>
      <c r="I142" s="1"/>
      <c r="J142" s="5" t="str">
        <v>25Y6Y</v>
      </c>
      <c r="K142" s="6">
        <v>4.0000000000000002E-4</v>
      </c>
      <c r="L142" s="6">
        <v>4.6000000000000001E-4</v>
      </c>
    </row>
    <row r="143" spans="2:12" x14ac:dyDescent="0.25">
      <c r="B143" s="2" t="s">
        <v>23</v>
      </c>
      <c r="C143" s="2" t="s">
        <v>11</v>
      </c>
      <c r="D143" s="2" t="s">
        <v>59</v>
      </c>
      <c r="E143" s="2" t="s">
        <v>156</v>
      </c>
      <c r="F143" s="2" t="s">
        <v>486</v>
      </c>
      <c r="G143" s="1"/>
      <c r="H143" s="1"/>
      <c r="I143" s="1"/>
      <c r="J143" s="5" t="str">
        <v>25Y7Y</v>
      </c>
      <c r="K143" s="6">
        <v>4.0000000000000002E-4</v>
      </c>
      <c r="L143" s="6">
        <v>4.6000000000000001E-4</v>
      </c>
    </row>
    <row r="144" spans="2:12" x14ac:dyDescent="0.25">
      <c r="B144" s="2" t="s">
        <v>23</v>
      </c>
      <c r="C144" s="2" t="s">
        <v>13</v>
      </c>
      <c r="D144" s="2" t="s">
        <v>59</v>
      </c>
      <c r="E144" s="2" t="s">
        <v>195</v>
      </c>
      <c r="F144" s="2" t="s">
        <v>487</v>
      </c>
      <c r="G144" s="1"/>
      <c r="H144" s="1"/>
      <c r="I144" s="1"/>
      <c r="J144" s="5" t="str">
        <v>25Y8Y</v>
      </c>
      <c r="K144" s="6">
        <v>5.0000000000000001E-4</v>
      </c>
      <c r="L144" s="6">
        <v>4.6000000000000001E-4</v>
      </c>
    </row>
    <row r="145" spans="2:12" x14ac:dyDescent="0.25">
      <c r="B145" s="2" t="s">
        <v>23</v>
      </c>
      <c r="C145" s="2" t="s">
        <v>15</v>
      </c>
      <c r="D145" s="2" t="s">
        <v>38</v>
      </c>
      <c r="E145" s="2" t="s">
        <v>173</v>
      </c>
      <c r="F145" s="2" t="s">
        <v>488</v>
      </c>
      <c r="G145" s="1"/>
      <c r="H145" s="1"/>
      <c r="I145" s="1"/>
      <c r="J145" s="5" t="str">
        <v>25Y9Y</v>
      </c>
      <c r="K145" s="6">
        <v>5.0000000000000001E-4</v>
      </c>
      <c r="L145" s="6">
        <v>4.6999999999999999E-4</v>
      </c>
    </row>
    <row r="146" spans="2:12" x14ac:dyDescent="0.25">
      <c r="B146" s="2" t="s">
        <v>23</v>
      </c>
      <c r="C146" s="2" t="s">
        <v>17</v>
      </c>
      <c r="D146" s="2" t="s">
        <v>489</v>
      </c>
      <c r="E146" s="2" t="s">
        <v>196</v>
      </c>
      <c r="F146" s="2" t="s">
        <v>490</v>
      </c>
      <c r="G146" s="1"/>
      <c r="H146" s="1"/>
      <c r="I146" s="1"/>
      <c r="J146" s="5" t="str">
        <v>25Y10Y</v>
      </c>
      <c r="K146" s="6">
        <v>5.9999999999999995E-4</v>
      </c>
      <c r="L146" s="6">
        <v>4.3999999999999996E-4</v>
      </c>
    </row>
    <row r="147" spans="2:12" x14ac:dyDescent="0.25">
      <c r="B147" s="2" t="s">
        <v>23</v>
      </c>
      <c r="C147" s="2" t="s">
        <v>19</v>
      </c>
      <c r="D147" s="2" t="s">
        <v>123</v>
      </c>
      <c r="E147" s="2" t="s">
        <v>197</v>
      </c>
      <c r="F147" s="2" t="s">
        <v>491</v>
      </c>
      <c r="G147" s="1"/>
      <c r="H147" s="1"/>
      <c r="I147" s="1"/>
      <c r="J147" s="5" t="str">
        <v>25Y15Y</v>
      </c>
      <c r="K147" s="6">
        <v>8.0000000000000004E-4</v>
      </c>
      <c r="L147" s="6">
        <v>3.5000000000000005E-4</v>
      </c>
    </row>
    <row r="148" spans="2:12" x14ac:dyDescent="0.25">
      <c r="B148" s="2" t="s">
        <v>25</v>
      </c>
      <c r="C148" s="2" t="s">
        <v>0</v>
      </c>
      <c r="D148" s="2" t="s">
        <v>65</v>
      </c>
      <c r="E148" s="2" t="s">
        <v>137</v>
      </c>
      <c r="F148" s="2" t="s">
        <v>354</v>
      </c>
      <c r="G148" s="1"/>
      <c r="H148" s="1"/>
      <c r="I148" s="1"/>
      <c r="J148" s="5" t="str">
        <v>30Y1Y</v>
      </c>
      <c r="K148" s="6">
        <v>0</v>
      </c>
      <c r="L148" s="6">
        <v>0</v>
      </c>
    </row>
    <row r="149" spans="2:12" x14ac:dyDescent="0.25">
      <c r="B149" s="2" t="s">
        <v>25</v>
      </c>
      <c r="C149" s="2" t="s">
        <v>1</v>
      </c>
      <c r="D149" s="2" t="s">
        <v>65</v>
      </c>
      <c r="E149" s="2" t="s">
        <v>130</v>
      </c>
      <c r="F149" s="2" t="s">
        <v>355</v>
      </c>
      <c r="G149" s="1"/>
      <c r="H149" s="1"/>
      <c r="I149" s="1"/>
      <c r="J149" s="5" t="str">
        <v>30Y2Y</v>
      </c>
      <c r="K149" s="6">
        <v>1E-4</v>
      </c>
      <c r="L149" s="6">
        <v>0</v>
      </c>
    </row>
    <row r="150" spans="2:12" x14ac:dyDescent="0.25">
      <c r="B150" s="2" t="s">
        <v>25</v>
      </c>
      <c r="C150" s="2" t="s">
        <v>3</v>
      </c>
      <c r="D150" s="2" t="s">
        <v>65</v>
      </c>
      <c r="E150" s="2" t="s">
        <v>151</v>
      </c>
      <c r="F150" s="2" t="s">
        <v>356</v>
      </c>
      <c r="G150" s="1"/>
      <c r="H150" s="1"/>
      <c r="I150" s="1"/>
      <c r="J150" s="5" t="str">
        <v>30Y3Y</v>
      </c>
      <c r="K150" s="6">
        <v>1E-4</v>
      </c>
      <c r="L150" s="6">
        <v>0</v>
      </c>
    </row>
    <row r="151" spans="2:12" x14ac:dyDescent="0.25">
      <c r="B151" s="2" t="s">
        <v>25</v>
      </c>
      <c r="C151" s="2" t="s">
        <v>5</v>
      </c>
      <c r="D151" s="2" t="s">
        <v>66</v>
      </c>
      <c r="E151" s="2" t="s">
        <v>198</v>
      </c>
      <c r="F151" s="2" t="s">
        <v>357</v>
      </c>
      <c r="G151" s="1"/>
      <c r="H151" s="1"/>
      <c r="I151" s="1"/>
      <c r="J151" s="5" t="str">
        <v>30Y4Y</v>
      </c>
      <c r="K151" s="6">
        <v>2.0000000000000001E-4</v>
      </c>
      <c r="L151" s="6">
        <v>1.0000000000000001E-5</v>
      </c>
    </row>
    <row r="152" spans="2:12" x14ac:dyDescent="0.25">
      <c r="B152" s="2" t="s">
        <v>25</v>
      </c>
      <c r="C152" s="2" t="s">
        <v>7</v>
      </c>
      <c r="D152" s="2" t="s">
        <v>65</v>
      </c>
      <c r="E152" s="2" t="s">
        <v>182</v>
      </c>
      <c r="F152" s="2" t="s">
        <v>358</v>
      </c>
      <c r="G152" s="1"/>
      <c r="H152" s="1"/>
      <c r="I152" s="1"/>
      <c r="J152" s="5" t="str">
        <v>30Y5Y</v>
      </c>
      <c r="K152" s="6">
        <v>2.9999999999999997E-4</v>
      </c>
      <c r="L152" s="6">
        <v>0</v>
      </c>
    </row>
    <row r="153" spans="2:12" x14ac:dyDescent="0.25">
      <c r="B153" s="2" t="s">
        <v>25</v>
      </c>
      <c r="C153" s="2" t="s">
        <v>9</v>
      </c>
      <c r="D153" s="2" t="s">
        <v>65</v>
      </c>
      <c r="E153" s="2" t="s">
        <v>143</v>
      </c>
      <c r="F153" s="2" t="s">
        <v>359</v>
      </c>
      <c r="G153" s="1"/>
      <c r="H153" s="1"/>
      <c r="I153" s="1"/>
      <c r="J153" s="5" t="str">
        <v>30Y6Y</v>
      </c>
      <c r="K153" s="6">
        <v>2.9999999999999997E-4</v>
      </c>
      <c r="L153" s="6">
        <v>0</v>
      </c>
    </row>
    <row r="154" spans="2:12" x14ac:dyDescent="0.25">
      <c r="B154" s="2" t="s">
        <v>25</v>
      </c>
      <c r="C154" s="2" t="s">
        <v>11</v>
      </c>
      <c r="D154" s="2" t="s">
        <v>65</v>
      </c>
      <c r="E154" s="2" t="s">
        <v>183</v>
      </c>
      <c r="F154" s="2" t="s">
        <v>360</v>
      </c>
      <c r="G154" s="1"/>
      <c r="H154" s="1"/>
      <c r="I154" s="1"/>
      <c r="J154" s="5" t="str">
        <v>30Y7Y</v>
      </c>
      <c r="K154" s="6">
        <v>4.0000000000000002E-4</v>
      </c>
      <c r="L154" s="6">
        <v>0</v>
      </c>
    </row>
    <row r="155" spans="2:12" x14ac:dyDescent="0.25">
      <c r="B155" s="2" t="s">
        <v>25</v>
      </c>
      <c r="C155" s="2" t="s">
        <v>13</v>
      </c>
      <c r="D155" s="2" t="s">
        <v>65</v>
      </c>
      <c r="E155" s="2" t="s">
        <v>200</v>
      </c>
      <c r="F155" s="2" t="s">
        <v>361</v>
      </c>
      <c r="G155" s="1"/>
      <c r="H155" s="1"/>
      <c r="I155" s="1"/>
      <c r="J155" s="5" t="str">
        <v>30Y8Y</v>
      </c>
      <c r="K155" s="6">
        <v>4.0000000000000002E-4</v>
      </c>
      <c r="L155" s="6">
        <v>0</v>
      </c>
    </row>
    <row r="156" spans="2:12" x14ac:dyDescent="0.25">
      <c r="B156" s="2" t="s">
        <v>25</v>
      </c>
      <c r="C156" s="2" t="s">
        <v>15</v>
      </c>
      <c r="D156" s="2" t="s">
        <v>65</v>
      </c>
      <c r="E156" s="2" t="s">
        <v>172</v>
      </c>
      <c r="F156" s="2" t="s">
        <v>362</v>
      </c>
      <c r="G156" s="1"/>
      <c r="H156" s="1"/>
      <c r="I156" s="1"/>
      <c r="J156" s="5" t="str">
        <v>30Y9Y</v>
      </c>
      <c r="K156" s="6">
        <v>5.0000000000000001E-4</v>
      </c>
      <c r="L156" s="6">
        <v>0</v>
      </c>
    </row>
    <row r="157" spans="2:12" x14ac:dyDescent="0.25">
      <c r="B157" s="2" t="s">
        <v>25</v>
      </c>
      <c r="C157" s="2" t="s">
        <v>17</v>
      </c>
      <c r="D157" s="2" t="s">
        <v>65</v>
      </c>
      <c r="E157" s="2" t="s">
        <v>157</v>
      </c>
      <c r="F157" s="2" t="s">
        <v>363</v>
      </c>
      <c r="J157" s="4" t="str">
        <v>30Y10Y</v>
      </c>
      <c r="K157" s="4">
        <v>5.0000000000000001E-4</v>
      </c>
      <c r="L157" s="4">
        <v>0</v>
      </c>
    </row>
  </sheetData>
  <mergeCells count="2">
    <mergeCell ref="A3:F7"/>
    <mergeCell ref="B13:F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157"/>
  <sheetViews>
    <sheetView showGridLines="0" workbookViewId="0">
      <selection activeCell="O9" sqref="O9"/>
    </sheetView>
  </sheetViews>
  <sheetFormatPr defaultRowHeight="15" x14ac:dyDescent="0.25"/>
  <cols>
    <col min="1" max="1" width="2.85546875" customWidth="1"/>
    <col min="2" max="3" width="3.28515625" bestFit="1" customWidth="1"/>
    <col min="4" max="5" width="9.85546875" bestFit="1" customWidth="1"/>
    <col min="6" max="6" width="15.140625" bestFit="1" customWidth="1"/>
    <col min="7" max="7" width="2.85546875" customWidth="1"/>
    <col min="8" max="8" width="15.140625" customWidth="1"/>
    <col min="9" max="9" width="2.85546875" customWidth="1"/>
    <col min="10" max="10" width="15.140625" customWidth="1"/>
    <col min="13" max="13" width="2.7109375" customWidth="1"/>
  </cols>
  <sheetData>
    <row r="3" spans="1:28" x14ac:dyDescent="0.25">
      <c r="A3" s="23" t="s">
        <v>518</v>
      </c>
      <c r="B3" s="23"/>
      <c r="C3" s="23"/>
      <c r="D3" s="23"/>
      <c r="E3" s="23"/>
      <c r="F3" s="23"/>
    </row>
    <row r="4" spans="1:28" x14ac:dyDescent="0.25">
      <c r="A4" s="23"/>
      <c r="B4" s="23"/>
      <c r="C4" s="23"/>
      <c r="D4" s="23"/>
      <c r="E4" s="23"/>
      <c r="F4" s="23"/>
    </row>
    <row r="5" spans="1:28" x14ac:dyDescent="0.25">
      <c r="A5" s="23"/>
      <c r="B5" s="23"/>
      <c r="C5" s="23"/>
      <c r="D5" s="23"/>
      <c r="E5" s="23"/>
      <c r="F5" s="23"/>
    </row>
    <row r="6" spans="1:28" x14ac:dyDescent="0.25">
      <c r="A6" s="23"/>
      <c r="B6" s="23"/>
      <c r="C6" s="23"/>
      <c r="D6" s="23"/>
      <c r="E6" s="23"/>
      <c r="F6" s="23"/>
    </row>
    <row r="7" spans="1:28" x14ac:dyDescent="0.25">
      <c r="A7" s="23"/>
      <c r="B7" s="23"/>
      <c r="C7" s="23"/>
      <c r="D7" s="23"/>
      <c r="E7" s="23"/>
      <c r="F7" s="23"/>
      <c r="J7" s="12"/>
      <c r="K7" s="3"/>
      <c r="L7" s="3"/>
    </row>
    <row r="8" spans="1:28" x14ac:dyDescent="0.25">
      <c r="J8" s="13" t="s">
        <v>67</v>
      </c>
      <c r="K8" s="16">
        <v>9</v>
      </c>
      <c r="L8" s="16">
        <v>8</v>
      </c>
    </row>
    <row r="9" spans="1:28" x14ac:dyDescent="0.25">
      <c r="J9" s="13" t="s">
        <v>68</v>
      </c>
      <c r="K9" s="16">
        <v>6</v>
      </c>
      <c r="L9" s="16">
        <v>6</v>
      </c>
    </row>
    <row r="11" spans="1:28" x14ac:dyDescent="0.25">
      <c r="B11" s="10" t="s">
        <v>99</v>
      </c>
      <c r="C11" s="10"/>
      <c r="D11" s="10"/>
      <c r="E11" s="10"/>
      <c r="F11" s="10"/>
      <c r="H11" s="10" t="s">
        <v>100</v>
      </c>
      <c r="I11" s="10"/>
      <c r="J11" s="10"/>
      <c r="K11" s="10"/>
      <c r="L11" s="10"/>
      <c r="N11" s="10" t="s">
        <v>97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3" spans="1:28" x14ac:dyDescent="0.25">
      <c r="B13" s="25" t="s">
        <v>98</v>
      </c>
      <c r="C13" s="25"/>
      <c r="D13" s="25"/>
      <c r="E13" s="25"/>
      <c r="F13" s="25"/>
      <c r="H13" s="3" t="s">
        <v>69</v>
      </c>
      <c r="J13" s="3"/>
      <c r="K13" s="3" t="str">
        <f>LEFT(E14,K9)</f>
        <v xml:space="preserve"> Targe</v>
      </c>
      <c r="L13" s="3" t="str">
        <f>LEFT(D14,5)</f>
        <v>Model</v>
      </c>
      <c r="N13" s="8" t="str">
        <f>K13</f>
        <v xml:space="preserve"> Targe</v>
      </c>
      <c r="O13" s="9" t="str">
        <f t="array" ref="O13:AB13">TRANSPOSE($H$14:$H$27)</f>
        <v>1Y</v>
      </c>
      <c r="P13" s="9" t="str">
        <v>2Y</v>
      </c>
      <c r="Q13" s="9" t="str">
        <v>3Y</v>
      </c>
      <c r="R13" s="9" t="str">
        <v>4Y</v>
      </c>
      <c r="S13" s="9" t="str">
        <v>5Y</v>
      </c>
      <c r="T13" s="9" t="str">
        <v>6Y</v>
      </c>
      <c r="U13" s="9" t="str">
        <v>7Y</v>
      </c>
      <c r="V13" s="9" t="str">
        <v>8Y</v>
      </c>
      <c r="W13" s="9" t="str">
        <v>9Y</v>
      </c>
      <c r="X13" s="9" t="str">
        <v>10Y</v>
      </c>
      <c r="Y13" s="9" t="str">
        <v>15Y</v>
      </c>
      <c r="Z13" s="9" t="str">
        <v>20Y</v>
      </c>
      <c r="AA13" s="9" t="str">
        <v>25Y</v>
      </c>
      <c r="AB13" s="9" t="str">
        <v>30Y</v>
      </c>
    </row>
    <row r="14" spans="1:28" x14ac:dyDescent="0.25">
      <c r="B14" s="2" t="s">
        <v>0</v>
      </c>
      <c r="C14" s="2" t="s">
        <v>0</v>
      </c>
      <c r="D14" s="2" t="s">
        <v>70</v>
      </c>
      <c r="E14" s="2" t="s">
        <v>102</v>
      </c>
      <c r="F14" s="2" t="s">
        <v>203</v>
      </c>
      <c r="G14" s="1"/>
      <c r="H14" s="5" t="s">
        <v>0</v>
      </c>
      <c r="I14" s="1"/>
      <c r="J14" s="4" t="str">
        <f t="array" ref="J14:J157">B14:B157&amp;C14:C157</f>
        <v>1Y1Y</v>
      </c>
      <c r="K14" s="6">
        <f t="array" ref="K14:K157">_xlfn.NUMBERVALUE(MID(E14:E157,K8,K9))/100</f>
        <v>0</v>
      </c>
      <c r="L14" s="6">
        <f t="array" ref="L14:L157">_xlfn.NUMBERVALUE(MID(D14:D157,L8,L9))/100</f>
        <v>4.0000000000000003E-5</v>
      </c>
      <c r="N14" s="9" t="str">
        <f t="array" ref="N14:N27">$H$14:$H$27</f>
        <v>1Y</v>
      </c>
      <c r="O14" s="7">
        <f t="array" ref="O14:AB27">INDEX($K$14:$K$157,MATCH($N$14:$N$27&amp;$O$13:$AB$13,$J$14:$J$157,0))</f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2.0000000000000001E-4</v>
      </c>
      <c r="Z14" s="7">
        <v>2.9999999999999997E-4</v>
      </c>
      <c r="AA14" s="7">
        <v>4.0000000000000002E-4</v>
      </c>
      <c r="AB14" s="7">
        <v>5.0000000000000001E-4</v>
      </c>
    </row>
    <row r="15" spans="1:28" x14ac:dyDescent="0.25">
      <c r="B15" s="2" t="s">
        <v>0</v>
      </c>
      <c r="C15" s="2" t="s">
        <v>1</v>
      </c>
      <c r="D15" s="2" t="s">
        <v>2</v>
      </c>
      <c r="E15" s="2" t="s">
        <v>102</v>
      </c>
      <c r="F15" s="2" t="s">
        <v>204</v>
      </c>
      <c r="G15" s="1"/>
      <c r="H15" s="5" t="s">
        <v>1</v>
      </c>
      <c r="I15" s="1"/>
      <c r="J15" s="5" t="str">
        <v>1Y2Y</v>
      </c>
      <c r="K15" s="6">
        <v>0</v>
      </c>
      <c r="L15" s="6">
        <v>1.4999999999999999E-4</v>
      </c>
      <c r="N15" s="9" t="str">
        <v>2Y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1E-4</v>
      </c>
      <c r="W15" s="7">
        <v>1E-4</v>
      </c>
      <c r="X15" s="7">
        <v>1E-4</v>
      </c>
      <c r="Y15" s="7">
        <v>2.9999999999999997E-4</v>
      </c>
      <c r="Z15" s="7">
        <v>5.0000000000000001E-4</v>
      </c>
      <c r="AA15" s="7">
        <v>7.000000000000001E-4</v>
      </c>
      <c r="AB15" s="7">
        <v>8.0000000000000004E-4</v>
      </c>
    </row>
    <row r="16" spans="1:28" x14ac:dyDescent="0.25">
      <c r="B16" s="2" t="s">
        <v>0</v>
      </c>
      <c r="C16" s="2" t="s">
        <v>3</v>
      </c>
      <c r="D16" s="2" t="s">
        <v>4</v>
      </c>
      <c r="E16" s="2" t="s">
        <v>103</v>
      </c>
      <c r="F16" s="2" t="s">
        <v>205</v>
      </c>
      <c r="G16" s="1"/>
      <c r="H16" s="5" t="s">
        <v>3</v>
      </c>
      <c r="I16" s="1"/>
      <c r="J16" s="5" t="str">
        <v>1Y3Y</v>
      </c>
      <c r="K16" s="6">
        <v>0</v>
      </c>
      <c r="L16" s="6">
        <v>3.5999999999999997E-4</v>
      </c>
      <c r="N16" s="9" t="str">
        <v>3Y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1E-4</v>
      </c>
      <c r="V16" s="7">
        <v>1E-4</v>
      </c>
      <c r="W16" s="7">
        <v>2.0000000000000001E-4</v>
      </c>
      <c r="X16" s="7">
        <v>2.9999999999999997E-4</v>
      </c>
      <c r="Y16" s="7">
        <v>5.0000000000000001E-4</v>
      </c>
      <c r="Z16" s="7">
        <v>7.000000000000001E-4</v>
      </c>
      <c r="AA16" s="7">
        <v>8.0000000000000004E-4</v>
      </c>
      <c r="AB16" s="7">
        <v>1E-3</v>
      </c>
    </row>
    <row r="17" spans="2:28" x14ac:dyDescent="0.25">
      <c r="B17" s="2" t="s">
        <v>0</v>
      </c>
      <c r="C17" s="2" t="s">
        <v>5</v>
      </c>
      <c r="D17" s="2" t="s">
        <v>6</v>
      </c>
      <c r="E17" s="2" t="s">
        <v>103</v>
      </c>
      <c r="F17" s="2" t="s">
        <v>206</v>
      </c>
      <c r="G17" s="1"/>
      <c r="H17" s="5" t="s">
        <v>5</v>
      </c>
      <c r="I17" s="1"/>
      <c r="J17" s="5" t="str">
        <v>1Y4Y</v>
      </c>
      <c r="K17" s="6">
        <v>0</v>
      </c>
      <c r="L17" s="6">
        <v>6.2E-4</v>
      </c>
      <c r="N17" s="9" t="str">
        <v>4Y</v>
      </c>
      <c r="O17" s="7">
        <v>0</v>
      </c>
      <c r="P17" s="7">
        <v>0</v>
      </c>
      <c r="Q17" s="7">
        <v>0</v>
      </c>
      <c r="R17" s="7">
        <v>0</v>
      </c>
      <c r="S17" s="7">
        <v>1E-4</v>
      </c>
      <c r="T17" s="7">
        <v>1E-4</v>
      </c>
      <c r="U17" s="7">
        <v>2.0000000000000001E-4</v>
      </c>
      <c r="V17" s="7">
        <v>2.0000000000000001E-4</v>
      </c>
      <c r="W17" s="7">
        <v>2.9999999999999997E-4</v>
      </c>
      <c r="X17" s="7">
        <v>4.0000000000000002E-4</v>
      </c>
      <c r="Y17" s="7">
        <v>5.9999999999999995E-4</v>
      </c>
      <c r="Z17" s="7">
        <v>8.9999999999999998E-4</v>
      </c>
      <c r="AA17" s="7">
        <v>1E-3</v>
      </c>
      <c r="AB17" s="7">
        <v>1.1999999999999999E-3</v>
      </c>
    </row>
    <row r="18" spans="2:28" x14ac:dyDescent="0.25">
      <c r="B18" s="2" t="s">
        <v>0</v>
      </c>
      <c r="C18" s="2" t="s">
        <v>7</v>
      </c>
      <c r="D18" s="2" t="s">
        <v>8</v>
      </c>
      <c r="E18" s="2" t="s">
        <v>102</v>
      </c>
      <c r="F18" s="2" t="s">
        <v>207</v>
      </c>
      <c r="G18" s="1"/>
      <c r="H18" s="5" t="s">
        <v>7</v>
      </c>
      <c r="I18" s="1"/>
      <c r="J18" s="5" t="str">
        <v>1Y5Y</v>
      </c>
      <c r="K18" s="6">
        <v>0</v>
      </c>
      <c r="L18" s="6">
        <v>9.2000000000000003E-4</v>
      </c>
      <c r="N18" s="9" t="str">
        <v>5Y</v>
      </c>
      <c r="O18" s="7">
        <v>0</v>
      </c>
      <c r="P18" s="7">
        <v>0</v>
      </c>
      <c r="Q18" s="7">
        <v>0</v>
      </c>
      <c r="R18" s="7">
        <v>1E-4</v>
      </c>
      <c r="S18" s="7">
        <v>1E-4</v>
      </c>
      <c r="T18" s="7">
        <v>2.0000000000000001E-4</v>
      </c>
      <c r="U18" s="7">
        <v>2.9999999999999997E-4</v>
      </c>
      <c r="V18" s="7">
        <v>4.0000000000000002E-4</v>
      </c>
      <c r="W18" s="7">
        <v>4.0000000000000002E-4</v>
      </c>
      <c r="X18" s="7">
        <v>5.0000000000000001E-4</v>
      </c>
      <c r="Y18" s="7">
        <v>8.0000000000000004E-4</v>
      </c>
      <c r="Z18" s="7">
        <v>1E-3</v>
      </c>
      <c r="AA18" s="7">
        <v>1.1999999999999999E-3</v>
      </c>
      <c r="AB18" s="7">
        <v>1.2999999999999999E-3</v>
      </c>
    </row>
    <row r="19" spans="2:28" x14ac:dyDescent="0.25">
      <c r="B19" s="2" t="s">
        <v>0</v>
      </c>
      <c r="C19" s="2" t="s">
        <v>9</v>
      </c>
      <c r="D19" s="2" t="s">
        <v>10</v>
      </c>
      <c r="E19" s="2" t="s">
        <v>102</v>
      </c>
      <c r="F19" s="2" t="s">
        <v>208</v>
      </c>
      <c r="G19" s="1"/>
      <c r="H19" s="5" t="s">
        <v>9</v>
      </c>
      <c r="I19" s="1"/>
      <c r="J19" s="5" t="str">
        <v>1Y6Y</v>
      </c>
      <c r="K19" s="6">
        <v>0</v>
      </c>
      <c r="L19" s="6">
        <v>1.2199999999999999E-3</v>
      </c>
      <c r="N19" s="9" t="str">
        <v>6Y</v>
      </c>
      <c r="O19" s="7" t="e">
        <v>#N/A</v>
      </c>
      <c r="P19" s="7" t="e">
        <v>#N/A</v>
      </c>
      <c r="Q19" s="7" t="e">
        <v>#N/A</v>
      </c>
      <c r="R19" s="7" t="e">
        <v>#N/A</v>
      </c>
      <c r="S19" s="7" t="e">
        <v>#N/A</v>
      </c>
      <c r="T19" s="7" t="e">
        <v>#N/A</v>
      </c>
      <c r="U19" s="7" t="e">
        <v>#N/A</v>
      </c>
      <c r="V19" s="7" t="e">
        <v>#N/A</v>
      </c>
      <c r="W19" s="7" t="e">
        <v>#N/A</v>
      </c>
      <c r="X19" s="7" t="e">
        <v>#N/A</v>
      </c>
      <c r="Y19" s="7" t="e">
        <v>#N/A</v>
      </c>
      <c r="Z19" s="7" t="e">
        <v>#N/A</v>
      </c>
      <c r="AA19" s="7" t="e">
        <v>#N/A</v>
      </c>
      <c r="AB19" s="7" t="e">
        <v>#N/A</v>
      </c>
    </row>
    <row r="20" spans="2:28" x14ac:dyDescent="0.25">
      <c r="B20" s="2" t="s">
        <v>0</v>
      </c>
      <c r="C20" s="2" t="s">
        <v>11</v>
      </c>
      <c r="D20" s="2" t="s">
        <v>12</v>
      </c>
      <c r="E20" s="2" t="s">
        <v>107</v>
      </c>
      <c r="F20" s="2" t="s">
        <v>209</v>
      </c>
      <c r="G20" s="1"/>
      <c r="H20" s="5" t="s">
        <v>11</v>
      </c>
      <c r="I20" s="1"/>
      <c r="J20" s="5" t="str">
        <v>1Y7Y</v>
      </c>
      <c r="K20" s="6">
        <v>0</v>
      </c>
      <c r="L20" s="6">
        <v>1.4599999999999999E-3</v>
      </c>
      <c r="N20" s="9" t="str">
        <v>7Y</v>
      </c>
      <c r="O20" s="7">
        <v>0</v>
      </c>
      <c r="P20" s="7">
        <v>1E-4</v>
      </c>
      <c r="Q20" s="7">
        <v>1E-4</v>
      </c>
      <c r="R20" s="7">
        <v>2.0000000000000001E-4</v>
      </c>
      <c r="S20" s="7">
        <v>2.9999999999999997E-4</v>
      </c>
      <c r="T20" s="7">
        <v>4.0000000000000002E-4</v>
      </c>
      <c r="U20" s="7">
        <v>5.0000000000000001E-4</v>
      </c>
      <c r="V20" s="7">
        <v>5.9999999999999995E-4</v>
      </c>
      <c r="W20" s="7">
        <v>5.9999999999999995E-4</v>
      </c>
      <c r="X20" s="7">
        <v>7.000000000000001E-4</v>
      </c>
      <c r="Y20" s="7">
        <v>1E-3</v>
      </c>
      <c r="Z20" s="7">
        <v>1.1999999999999999E-3</v>
      </c>
      <c r="AA20" s="7">
        <v>1.2999999999999999E-3</v>
      </c>
      <c r="AB20" s="7">
        <v>1.5E-3</v>
      </c>
    </row>
    <row r="21" spans="2:28" x14ac:dyDescent="0.25">
      <c r="B21" s="2" t="s">
        <v>0</v>
      </c>
      <c r="C21" s="2" t="s">
        <v>13</v>
      </c>
      <c r="D21" s="2" t="s">
        <v>14</v>
      </c>
      <c r="E21" s="2" t="s">
        <v>108</v>
      </c>
      <c r="F21" s="2" t="s">
        <v>210</v>
      </c>
      <c r="G21" s="1"/>
      <c r="H21" s="5" t="s">
        <v>13</v>
      </c>
      <c r="I21" s="1"/>
      <c r="J21" s="5" t="str">
        <v>1Y8Y</v>
      </c>
      <c r="K21" s="6">
        <v>0</v>
      </c>
      <c r="L21" s="6">
        <v>1.66E-3</v>
      </c>
      <c r="N21" s="9" t="str">
        <v>8Y</v>
      </c>
      <c r="O21" s="7" t="e">
        <v>#N/A</v>
      </c>
      <c r="P21" s="7" t="e">
        <v>#N/A</v>
      </c>
      <c r="Q21" s="7" t="e">
        <v>#N/A</v>
      </c>
      <c r="R21" s="7" t="e">
        <v>#N/A</v>
      </c>
      <c r="S21" s="7" t="e">
        <v>#N/A</v>
      </c>
      <c r="T21" s="7" t="e">
        <v>#N/A</v>
      </c>
      <c r="U21" s="7" t="e">
        <v>#N/A</v>
      </c>
      <c r="V21" s="7" t="e">
        <v>#N/A</v>
      </c>
      <c r="W21" s="7" t="e">
        <v>#N/A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</row>
    <row r="22" spans="2:28" x14ac:dyDescent="0.25">
      <c r="B22" s="2" t="s">
        <v>0</v>
      </c>
      <c r="C22" s="2" t="s">
        <v>15</v>
      </c>
      <c r="D22" s="2" t="s">
        <v>16</v>
      </c>
      <c r="E22" s="2" t="s">
        <v>110</v>
      </c>
      <c r="F22" s="2" t="s">
        <v>211</v>
      </c>
      <c r="G22" s="1"/>
      <c r="H22" s="5" t="s">
        <v>15</v>
      </c>
      <c r="I22" s="1"/>
      <c r="J22" s="5" t="str">
        <v>1Y9Y</v>
      </c>
      <c r="K22" s="6">
        <v>0</v>
      </c>
      <c r="L22" s="6">
        <v>1.8E-3</v>
      </c>
      <c r="N22" s="9" t="str">
        <v>9Y</v>
      </c>
      <c r="O22" s="7" t="e">
        <v>#N/A</v>
      </c>
      <c r="P22" s="7" t="e">
        <v>#N/A</v>
      </c>
      <c r="Q22" s="7" t="e">
        <v>#N/A</v>
      </c>
      <c r="R22" s="7" t="e">
        <v>#N/A</v>
      </c>
      <c r="S22" s="7" t="e">
        <v>#N/A</v>
      </c>
      <c r="T22" s="7" t="e">
        <v>#N/A</v>
      </c>
      <c r="U22" s="7" t="e">
        <v>#N/A</v>
      </c>
      <c r="V22" s="7" t="e">
        <v>#N/A</v>
      </c>
      <c r="W22" s="7" t="e">
        <v>#N/A</v>
      </c>
      <c r="X22" s="7" t="e">
        <v>#N/A</v>
      </c>
      <c r="Y22" s="7" t="e">
        <v>#N/A</v>
      </c>
      <c r="Z22" s="7" t="e">
        <v>#N/A</v>
      </c>
      <c r="AA22" s="7" t="e">
        <v>#N/A</v>
      </c>
      <c r="AB22" s="7" t="e">
        <v>#N/A</v>
      </c>
    </row>
    <row r="23" spans="2:28" x14ac:dyDescent="0.25">
      <c r="B23" s="2" t="s">
        <v>0</v>
      </c>
      <c r="C23" s="2" t="s">
        <v>17</v>
      </c>
      <c r="D23" s="2" t="s">
        <v>18</v>
      </c>
      <c r="E23" s="2" t="s">
        <v>111</v>
      </c>
      <c r="F23" s="2" t="s">
        <v>212</v>
      </c>
      <c r="G23" s="1"/>
      <c r="H23" s="5" t="s">
        <v>17</v>
      </c>
      <c r="I23" s="1"/>
      <c r="J23" s="5" t="str">
        <v>1Y10Y</v>
      </c>
      <c r="K23" s="6">
        <v>0</v>
      </c>
      <c r="L23" s="6">
        <v>1.8799999999999999E-3</v>
      </c>
      <c r="N23" s="9" t="str">
        <v>10Y</v>
      </c>
      <c r="O23" s="7">
        <v>1E-4</v>
      </c>
      <c r="P23" s="7">
        <v>2.0000000000000001E-4</v>
      </c>
      <c r="Q23" s="7">
        <v>2.9999999999999997E-4</v>
      </c>
      <c r="R23" s="7">
        <v>4.0000000000000002E-4</v>
      </c>
      <c r="S23" s="7">
        <v>5.0000000000000001E-4</v>
      </c>
      <c r="T23" s="7">
        <v>5.0000000000000001E-4</v>
      </c>
      <c r="U23" s="7">
        <v>5.9999999999999995E-4</v>
      </c>
      <c r="V23" s="7">
        <v>7.000000000000001E-4</v>
      </c>
      <c r="W23" s="7">
        <v>8.0000000000000004E-4</v>
      </c>
      <c r="X23" s="7">
        <v>8.9999999999999998E-4</v>
      </c>
      <c r="Y23" s="7">
        <v>1.1000000000000001E-3</v>
      </c>
      <c r="Z23" s="7">
        <v>1.2999999999999999E-3</v>
      </c>
      <c r="AA23" s="7">
        <v>1.4000000000000002E-3</v>
      </c>
      <c r="AB23" s="7">
        <v>1.6000000000000001E-3</v>
      </c>
    </row>
    <row r="24" spans="2:28" x14ac:dyDescent="0.25">
      <c r="B24" s="2" t="s">
        <v>0</v>
      </c>
      <c r="C24" s="2" t="s">
        <v>19</v>
      </c>
      <c r="D24" s="2" t="s">
        <v>20</v>
      </c>
      <c r="E24" s="2" t="s">
        <v>112</v>
      </c>
      <c r="F24" s="2" t="s">
        <v>213</v>
      </c>
      <c r="G24" s="1"/>
      <c r="H24" s="5" t="s">
        <v>19</v>
      </c>
      <c r="I24" s="1"/>
      <c r="J24" s="5" t="str">
        <v>1Y15Y</v>
      </c>
      <c r="K24" s="6">
        <v>2.0000000000000001E-4</v>
      </c>
      <c r="L24" s="6">
        <v>1.82E-3</v>
      </c>
      <c r="N24" s="9" t="str">
        <v>15Y</v>
      </c>
      <c r="O24" s="7">
        <v>1E-4</v>
      </c>
      <c r="P24" s="7">
        <v>2.0000000000000001E-4</v>
      </c>
      <c r="Q24" s="7">
        <v>2.9999999999999997E-4</v>
      </c>
      <c r="R24" s="7">
        <v>4.0000000000000002E-4</v>
      </c>
      <c r="S24" s="7">
        <v>5.0000000000000001E-4</v>
      </c>
      <c r="T24" s="7">
        <v>5.0000000000000001E-4</v>
      </c>
      <c r="U24" s="7">
        <v>5.9999999999999995E-4</v>
      </c>
      <c r="V24" s="7">
        <v>7.000000000000001E-4</v>
      </c>
      <c r="W24" s="7">
        <v>8.0000000000000004E-4</v>
      </c>
      <c r="X24" s="7">
        <v>8.0000000000000004E-4</v>
      </c>
      <c r="Y24" s="7">
        <v>1E-3</v>
      </c>
      <c r="Z24" s="7">
        <v>1.1999999999999999E-3</v>
      </c>
      <c r="AA24" s="7">
        <v>1.2999999999999999E-3</v>
      </c>
      <c r="AB24" s="7" t="e">
        <v>#N/A</v>
      </c>
    </row>
    <row r="25" spans="2:28" x14ac:dyDescent="0.25">
      <c r="B25" s="2" t="s">
        <v>0</v>
      </c>
      <c r="C25" s="2" t="s">
        <v>21</v>
      </c>
      <c r="D25" s="2" t="s">
        <v>22</v>
      </c>
      <c r="E25" s="2" t="s">
        <v>113</v>
      </c>
      <c r="F25" s="2" t="s">
        <v>214</v>
      </c>
      <c r="G25" s="1"/>
      <c r="H25" s="5" t="s">
        <v>21</v>
      </c>
      <c r="I25" s="1"/>
      <c r="J25" s="5" t="str">
        <v>1Y20Y</v>
      </c>
      <c r="K25" s="6">
        <v>2.9999999999999997E-4</v>
      </c>
      <c r="L25" s="6">
        <v>1.6200000000000001E-3</v>
      </c>
      <c r="N25" s="9" t="str">
        <v>20Y</v>
      </c>
      <c r="O25" s="7">
        <v>0</v>
      </c>
      <c r="P25" s="7">
        <v>1E-4</v>
      </c>
      <c r="Q25" s="7">
        <v>2.0000000000000001E-4</v>
      </c>
      <c r="R25" s="7">
        <v>2.9999999999999997E-4</v>
      </c>
      <c r="S25" s="7">
        <v>4.0000000000000002E-4</v>
      </c>
      <c r="T25" s="7">
        <v>4.0000000000000002E-4</v>
      </c>
      <c r="U25" s="7">
        <v>5.0000000000000001E-4</v>
      </c>
      <c r="V25" s="7">
        <v>5.9999999999999995E-4</v>
      </c>
      <c r="W25" s="7">
        <v>5.9999999999999995E-4</v>
      </c>
      <c r="X25" s="7">
        <v>7.000000000000001E-4</v>
      </c>
      <c r="Y25" s="7">
        <v>8.9999999999999998E-4</v>
      </c>
      <c r="Z25" s="7">
        <v>1E-3</v>
      </c>
      <c r="AA25" s="7" t="e">
        <v>#N/A</v>
      </c>
      <c r="AB25" s="7" t="e">
        <v>#N/A</v>
      </c>
    </row>
    <row r="26" spans="2:28" x14ac:dyDescent="0.25">
      <c r="B26" s="2" t="s">
        <v>0</v>
      </c>
      <c r="C26" s="2" t="s">
        <v>23</v>
      </c>
      <c r="D26" s="2" t="s">
        <v>24</v>
      </c>
      <c r="E26" s="2" t="s">
        <v>114</v>
      </c>
      <c r="F26" s="2" t="s">
        <v>215</v>
      </c>
      <c r="G26" s="1"/>
      <c r="H26" s="5" t="s">
        <v>23</v>
      </c>
      <c r="I26" s="1"/>
      <c r="J26" s="5" t="str">
        <v>1Y25Y</v>
      </c>
      <c r="K26" s="6">
        <v>4.0000000000000002E-4</v>
      </c>
      <c r="L26" s="6">
        <v>1.5499999999999999E-3</v>
      </c>
      <c r="N26" s="9" t="str">
        <v>25Y</v>
      </c>
      <c r="O26" s="7">
        <v>0</v>
      </c>
      <c r="P26" s="7">
        <v>1E-4</v>
      </c>
      <c r="Q26" s="7">
        <v>2.0000000000000001E-4</v>
      </c>
      <c r="R26" s="7">
        <v>2.0000000000000001E-4</v>
      </c>
      <c r="S26" s="7">
        <v>2.9999999999999997E-4</v>
      </c>
      <c r="T26" s="7">
        <v>4.0000000000000002E-4</v>
      </c>
      <c r="U26" s="7">
        <v>4.0000000000000002E-4</v>
      </c>
      <c r="V26" s="7">
        <v>5.0000000000000001E-4</v>
      </c>
      <c r="W26" s="7">
        <v>5.0000000000000001E-4</v>
      </c>
      <c r="X26" s="7">
        <v>5.9999999999999995E-4</v>
      </c>
      <c r="Y26" s="7">
        <v>8.0000000000000004E-4</v>
      </c>
      <c r="Z26" s="7" t="e">
        <v>#N/A</v>
      </c>
      <c r="AA26" s="7" t="e">
        <v>#N/A</v>
      </c>
      <c r="AB26" s="7" t="e">
        <v>#N/A</v>
      </c>
    </row>
    <row r="27" spans="2:28" x14ac:dyDescent="0.25">
      <c r="B27" s="2" t="s">
        <v>0</v>
      </c>
      <c r="C27" s="2" t="s">
        <v>25</v>
      </c>
      <c r="D27" s="2" t="s">
        <v>26</v>
      </c>
      <c r="E27" s="2" t="s">
        <v>115</v>
      </c>
      <c r="F27" s="2" t="s">
        <v>216</v>
      </c>
      <c r="G27" s="1"/>
      <c r="H27" s="5" t="s">
        <v>25</v>
      </c>
      <c r="I27" s="1"/>
      <c r="J27" s="5" t="str">
        <v>1Y30Y</v>
      </c>
      <c r="K27" s="6">
        <v>5.0000000000000001E-4</v>
      </c>
      <c r="L27" s="6">
        <v>1.48E-3</v>
      </c>
      <c r="N27" s="9" t="str">
        <v>30Y</v>
      </c>
      <c r="O27" s="7">
        <v>0</v>
      </c>
      <c r="P27" s="7">
        <v>1E-4</v>
      </c>
      <c r="Q27" s="7">
        <v>1E-4</v>
      </c>
      <c r="R27" s="7">
        <v>2.0000000000000001E-4</v>
      </c>
      <c r="S27" s="7">
        <v>2.9999999999999997E-4</v>
      </c>
      <c r="T27" s="7">
        <v>2.9999999999999997E-4</v>
      </c>
      <c r="U27" s="7">
        <v>4.0000000000000002E-4</v>
      </c>
      <c r="V27" s="7">
        <v>4.0000000000000002E-4</v>
      </c>
      <c r="W27" s="7">
        <v>5.0000000000000001E-4</v>
      </c>
      <c r="X27" s="7">
        <v>5.0000000000000001E-4</v>
      </c>
      <c r="Y27" s="7" t="e">
        <v>#N/A</v>
      </c>
      <c r="Z27" s="7" t="e">
        <v>#N/A</v>
      </c>
      <c r="AA27" s="7" t="e">
        <v>#N/A</v>
      </c>
      <c r="AB27" s="7" t="e">
        <v>#N/A</v>
      </c>
    </row>
    <row r="28" spans="2:28" x14ac:dyDescent="0.25">
      <c r="B28" s="2" t="s">
        <v>1</v>
      </c>
      <c r="C28" s="2" t="s">
        <v>0</v>
      </c>
      <c r="D28" s="2" t="s">
        <v>27</v>
      </c>
      <c r="E28" s="2" t="s">
        <v>102</v>
      </c>
      <c r="F28" s="2" t="s">
        <v>217</v>
      </c>
      <c r="G28" s="1"/>
      <c r="H28" s="1"/>
      <c r="I28" s="1"/>
      <c r="J28" s="5" t="str">
        <v>2Y1Y</v>
      </c>
      <c r="K28" s="6">
        <v>0</v>
      </c>
      <c r="L28" s="6">
        <v>1.0999999999999999E-4</v>
      </c>
    </row>
    <row r="29" spans="2:28" x14ac:dyDescent="0.25">
      <c r="B29" s="2" t="s">
        <v>1</v>
      </c>
      <c r="C29" s="2" t="s">
        <v>1</v>
      </c>
      <c r="D29" s="2" t="s">
        <v>28</v>
      </c>
      <c r="E29" s="2" t="s">
        <v>103</v>
      </c>
      <c r="F29" s="2" t="s">
        <v>218</v>
      </c>
      <c r="G29" s="1"/>
      <c r="H29" s="1"/>
      <c r="I29" s="1"/>
      <c r="J29" s="5" t="str">
        <v>2Y2Y</v>
      </c>
      <c r="K29" s="6">
        <v>0</v>
      </c>
      <c r="L29" s="6">
        <v>3.2000000000000003E-4</v>
      </c>
    </row>
    <row r="30" spans="2:28" x14ac:dyDescent="0.25">
      <c r="B30" s="2" t="s">
        <v>1</v>
      </c>
      <c r="C30" s="2" t="s">
        <v>3</v>
      </c>
      <c r="D30" s="2" t="s">
        <v>29</v>
      </c>
      <c r="E30" s="2" t="s">
        <v>103</v>
      </c>
      <c r="F30" s="2" t="s">
        <v>219</v>
      </c>
      <c r="G30" s="1"/>
      <c r="H30" s="1"/>
      <c r="I30" s="1"/>
      <c r="J30" s="5" t="str">
        <v>2Y3Y</v>
      </c>
      <c r="K30" s="6">
        <v>0</v>
      </c>
      <c r="L30" s="6">
        <v>5.8E-4</v>
      </c>
    </row>
    <row r="31" spans="2:28" x14ac:dyDescent="0.25">
      <c r="B31" s="2" t="s">
        <v>1</v>
      </c>
      <c r="C31" s="2" t="s">
        <v>5</v>
      </c>
      <c r="D31" s="2" t="s">
        <v>30</v>
      </c>
      <c r="E31" s="2" t="s">
        <v>102</v>
      </c>
      <c r="F31" s="2" t="s">
        <v>220</v>
      </c>
      <c r="G31" s="1"/>
      <c r="H31" s="1"/>
      <c r="I31" s="1"/>
      <c r="J31" s="5" t="str">
        <v>2Y4Y</v>
      </c>
      <c r="K31" s="6">
        <v>0</v>
      </c>
      <c r="L31" s="6">
        <v>8.7999999999999992E-4</v>
      </c>
      <c r="N31" s="8" t="str">
        <f>L13</f>
        <v>Model</v>
      </c>
      <c r="O31" s="9" t="str">
        <f t="array" ref="O31:AB31">TRANSPOSE($H$14:$H$27)</f>
        <v>1Y</v>
      </c>
      <c r="P31" s="9" t="str">
        <v>2Y</v>
      </c>
      <c r="Q31" s="9" t="str">
        <v>3Y</v>
      </c>
      <c r="R31" s="9" t="str">
        <v>4Y</v>
      </c>
      <c r="S31" s="9" t="str">
        <v>5Y</v>
      </c>
      <c r="T31" s="9" t="str">
        <v>6Y</v>
      </c>
      <c r="U31" s="9" t="str">
        <v>7Y</v>
      </c>
      <c r="V31" s="9" t="str">
        <v>8Y</v>
      </c>
      <c r="W31" s="9" t="str">
        <v>9Y</v>
      </c>
      <c r="X31" s="9" t="str">
        <v>10Y</v>
      </c>
      <c r="Y31" s="9" t="str">
        <v>15Y</v>
      </c>
      <c r="Z31" s="9" t="str">
        <v>20Y</v>
      </c>
      <c r="AA31" s="9" t="str">
        <v>25Y</v>
      </c>
      <c r="AB31" s="9" t="str">
        <v>30Y</v>
      </c>
    </row>
    <row r="32" spans="2:28" x14ac:dyDescent="0.25">
      <c r="B32" s="2" t="s">
        <v>1</v>
      </c>
      <c r="C32" s="2" t="s">
        <v>7</v>
      </c>
      <c r="D32" s="2" t="s">
        <v>31</v>
      </c>
      <c r="E32" s="2" t="s">
        <v>103</v>
      </c>
      <c r="F32" s="2" t="s">
        <v>221</v>
      </c>
      <c r="G32" s="1"/>
      <c r="H32" s="1"/>
      <c r="I32" s="1"/>
      <c r="J32" s="5" t="str">
        <v>2Y5Y</v>
      </c>
      <c r="K32" s="6">
        <v>0</v>
      </c>
      <c r="L32" s="6">
        <v>1.1799999999999998E-3</v>
      </c>
      <c r="N32" s="9" t="str">
        <f t="array" ref="N32:N45">$H$14:$H$27</f>
        <v>1Y</v>
      </c>
      <c r="O32" s="7">
        <f t="array" ref="O32:AB45">INDEX($L$14:$L$157,MATCH($N$32:$N$45&amp;$O$31:$AB$31,$J$14:$J$157,0))</f>
        <v>4.0000000000000003E-5</v>
      </c>
      <c r="P32" s="7">
        <v>1.4999999999999999E-4</v>
      </c>
      <c r="Q32" s="7">
        <v>3.5999999999999997E-4</v>
      </c>
      <c r="R32" s="7">
        <v>6.2E-4</v>
      </c>
      <c r="S32" s="7">
        <v>9.2000000000000003E-4</v>
      </c>
      <c r="T32" s="7">
        <v>1.2199999999999999E-3</v>
      </c>
      <c r="U32" s="7">
        <v>1.4599999999999999E-3</v>
      </c>
      <c r="V32" s="7">
        <v>1.66E-3</v>
      </c>
      <c r="W32" s="7">
        <v>1.8E-3</v>
      </c>
      <c r="X32" s="7">
        <v>1.8799999999999999E-3</v>
      </c>
      <c r="Y32" s="7">
        <v>1.82E-3</v>
      </c>
      <c r="Z32" s="7">
        <v>1.6200000000000001E-3</v>
      </c>
      <c r="AA32" s="7">
        <v>1.5499999999999999E-3</v>
      </c>
      <c r="AB32" s="7">
        <v>1.48E-3</v>
      </c>
    </row>
    <row r="33" spans="2:28" x14ac:dyDescent="0.25">
      <c r="B33" s="2" t="s">
        <v>1</v>
      </c>
      <c r="C33" s="2" t="s">
        <v>9</v>
      </c>
      <c r="D33" s="2" t="s">
        <v>32</v>
      </c>
      <c r="E33" s="2" t="s">
        <v>119</v>
      </c>
      <c r="F33" s="2" t="s">
        <v>222</v>
      </c>
      <c r="G33" s="1"/>
      <c r="H33" s="1"/>
      <c r="I33" s="1"/>
      <c r="J33" s="5" t="str">
        <v>2Y6Y</v>
      </c>
      <c r="K33" s="6">
        <v>0</v>
      </c>
      <c r="L33" s="6">
        <v>1.4299999999999998E-3</v>
      </c>
      <c r="N33" s="9" t="str">
        <v>2Y</v>
      </c>
      <c r="O33" s="7">
        <v>1.0999999999999999E-4</v>
      </c>
      <c r="P33" s="7">
        <v>3.2000000000000003E-4</v>
      </c>
      <c r="Q33" s="7">
        <v>5.8E-4</v>
      </c>
      <c r="R33" s="7">
        <v>8.7999999999999992E-4</v>
      </c>
      <c r="S33" s="7">
        <v>1.1799999999999998E-3</v>
      </c>
      <c r="T33" s="7">
        <v>1.4299999999999998E-3</v>
      </c>
      <c r="U33" s="7">
        <v>1.6300000000000002E-3</v>
      </c>
      <c r="V33" s="7">
        <v>1.7699999999999999E-3</v>
      </c>
      <c r="W33" s="7">
        <v>1.8500000000000001E-3</v>
      </c>
      <c r="X33" s="7">
        <v>1.9E-3</v>
      </c>
      <c r="Y33" s="7">
        <v>1.81E-3</v>
      </c>
      <c r="Z33" s="7">
        <v>1.6100000000000001E-3</v>
      </c>
      <c r="AA33" s="7">
        <v>1.5299999999999999E-3</v>
      </c>
      <c r="AB33" s="7">
        <v>1.4599999999999999E-3</v>
      </c>
    </row>
    <row r="34" spans="2:28" x14ac:dyDescent="0.25">
      <c r="B34" s="2" t="s">
        <v>1</v>
      </c>
      <c r="C34" s="2" t="s">
        <v>11</v>
      </c>
      <c r="D34" s="2" t="s">
        <v>33</v>
      </c>
      <c r="E34" s="2" t="s">
        <v>110</v>
      </c>
      <c r="F34" s="2" t="s">
        <v>223</v>
      </c>
      <c r="G34" s="1"/>
      <c r="H34" s="1"/>
      <c r="I34" s="1"/>
      <c r="J34" s="5" t="str">
        <v>2Y7Y</v>
      </c>
      <c r="K34" s="6">
        <v>0</v>
      </c>
      <c r="L34" s="6">
        <v>1.6300000000000002E-3</v>
      </c>
      <c r="N34" s="9" t="str">
        <v>3Y</v>
      </c>
      <c r="O34" s="7">
        <v>2.1000000000000001E-4</v>
      </c>
      <c r="P34" s="7">
        <v>4.6999999999999999E-4</v>
      </c>
      <c r="Q34" s="7">
        <v>7.6999999999999996E-4</v>
      </c>
      <c r="R34" s="7">
        <v>1.07E-3</v>
      </c>
      <c r="S34" s="7">
        <v>1.32E-3</v>
      </c>
      <c r="T34" s="7">
        <v>1.5199999999999999E-3</v>
      </c>
      <c r="U34" s="7">
        <v>1.66E-3</v>
      </c>
      <c r="V34" s="7">
        <v>1.7499999999999998E-3</v>
      </c>
      <c r="W34" s="7">
        <v>1.8E-3</v>
      </c>
      <c r="X34" s="7">
        <v>1.81E-3</v>
      </c>
      <c r="Y34" s="7">
        <v>1.7100000000000001E-3</v>
      </c>
      <c r="Z34" s="7">
        <v>1.57E-3</v>
      </c>
      <c r="AA34" s="7">
        <v>1.5100000000000001E-3</v>
      </c>
      <c r="AB34" s="7">
        <v>1.4499999999999999E-3</v>
      </c>
    </row>
    <row r="35" spans="2:28" x14ac:dyDescent="0.25">
      <c r="B35" s="2" t="s">
        <v>1</v>
      </c>
      <c r="C35" s="2" t="s">
        <v>13</v>
      </c>
      <c r="D35" s="2" t="s">
        <v>34</v>
      </c>
      <c r="E35" s="2" t="s">
        <v>121</v>
      </c>
      <c r="F35" s="2" t="s">
        <v>224</v>
      </c>
      <c r="G35" s="1"/>
      <c r="H35" s="1"/>
      <c r="I35" s="1"/>
      <c r="J35" s="5" t="str">
        <v>2Y8Y</v>
      </c>
      <c r="K35" s="6">
        <v>1E-4</v>
      </c>
      <c r="L35" s="6">
        <v>1.7699999999999999E-3</v>
      </c>
      <c r="N35" s="9" t="str">
        <v>4Y</v>
      </c>
      <c r="O35" s="7">
        <v>2.5999999999999998E-4</v>
      </c>
      <c r="P35" s="7">
        <v>5.6000000000000006E-4</v>
      </c>
      <c r="Q35" s="7">
        <v>8.5999999999999998E-4</v>
      </c>
      <c r="R35" s="7">
        <v>1.1100000000000001E-3</v>
      </c>
      <c r="S35" s="7">
        <v>1.31E-3</v>
      </c>
      <c r="T35" s="7">
        <v>1.4599999999999999E-3</v>
      </c>
      <c r="U35" s="7">
        <v>1.5499999999999999E-3</v>
      </c>
      <c r="V35" s="7">
        <v>1.6000000000000001E-3</v>
      </c>
      <c r="W35" s="7">
        <v>1.6100000000000001E-3</v>
      </c>
      <c r="X35" s="7">
        <v>1.6200000000000001E-3</v>
      </c>
      <c r="Y35" s="7">
        <v>1.5499999999999999E-3</v>
      </c>
      <c r="Z35" s="7">
        <v>1.5499999999999999E-3</v>
      </c>
      <c r="AA35" s="7">
        <v>1.49E-3</v>
      </c>
      <c r="AB35" s="7">
        <v>1.4399999999999999E-3</v>
      </c>
    </row>
    <row r="36" spans="2:28" x14ac:dyDescent="0.25">
      <c r="B36" s="2" t="s">
        <v>1</v>
      </c>
      <c r="C36" s="2" t="s">
        <v>15</v>
      </c>
      <c r="D36" s="2" t="s">
        <v>35</v>
      </c>
      <c r="E36" s="2" t="s">
        <v>122</v>
      </c>
      <c r="F36" s="2" t="s">
        <v>225</v>
      </c>
      <c r="G36" s="1"/>
      <c r="H36" s="1"/>
      <c r="I36" s="1"/>
      <c r="J36" s="5" t="str">
        <v>2Y9Y</v>
      </c>
      <c r="K36" s="6">
        <v>1E-4</v>
      </c>
      <c r="L36" s="6">
        <v>1.8500000000000001E-3</v>
      </c>
      <c r="N36" s="9" t="str">
        <v>5Y</v>
      </c>
      <c r="O36" s="7">
        <v>2.9999999999999997E-4</v>
      </c>
      <c r="P36" s="7">
        <v>5.9999999999999995E-4</v>
      </c>
      <c r="Q36" s="7">
        <v>8.5000000000000006E-4</v>
      </c>
      <c r="R36" s="7">
        <v>1.06E-3</v>
      </c>
      <c r="S36" s="7">
        <v>1.2099999999999999E-3</v>
      </c>
      <c r="T36" s="7">
        <v>1.2900000000000001E-3</v>
      </c>
      <c r="U36" s="7">
        <v>1.34E-3</v>
      </c>
      <c r="V36" s="7">
        <v>1.3600000000000001E-3</v>
      </c>
      <c r="W36" s="7">
        <v>1.3700000000000001E-3</v>
      </c>
      <c r="X36" s="7">
        <v>1.24E-3</v>
      </c>
      <c r="Y36" s="7">
        <v>1.2999999999999999E-3</v>
      </c>
      <c r="Z36" s="7">
        <v>1.5100000000000001E-3</v>
      </c>
      <c r="AA36" s="7">
        <v>1.47E-3</v>
      </c>
      <c r="AB36" s="7">
        <v>1.4499999999999999E-3</v>
      </c>
    </row>
    <row r="37" spans="2:28" x14ac:dyDescent="0.25">
      <c r="B37" s="2" t="s">
        <v>1</v>
      </c>
      <c r="C37" s="2" t="s">
        <v>17</v>
      </c>
      <c r="D37" s="2" t="s">
        <v>71</v>
      </c>
      <c r="E37" s="2" t="s">
        <v>124</v>
      </c>
      <c r="F37" s="2" t="s">
        <v>492</v>
      </c>
      <c r="G37" s="1"/>
      <c r="H37" s="1"/>
      <c r="I37" s="1"/>
      <c r="J37" s="5" t="str">
        <v>2Y10Y</v>
      </c>
      <c r="K37" s="6">
        <v>1E-4</v>
      </c>
      <c r="L37" s="6">
        <v>1.9E-3</v>
      </c>
      <c r="N37" s="9" t="str">
        <v>6Y</v>
      </c>
      <c r="O37" s="7" t="e">
        <v>#N/A</v>
      </c>
      <c r="P37" s="7" t="e">
        <v>#N/A</v>
      </c>
      <c r="Q37" s="7" t="e">
        <v>#N/A</v>
      </c>
      <c r="R37" s="7" t="e">
        <v>#N/A</v>
      </c>
      <c r="S37" s="7" t="e">
        <v>#N/A</v>
      </c>
      <c r="T37" s="7" t="e">
        <v>#N/A</v>
      </c>
      <c r="U37" s="7" t="e">
        <v>#N/A</v>
      </c>
      <c r="V37" s="7" t="e">
        <v>#N/A</v>
      </c>
      <c r="W37" s="7" t="e">
        <v>#N/A</v>
      </c>
      <c r="X37" s="7" t="e">
        <v>#N/A</v>
      </c>
      <c r="Y37" s="7" t="e">
        <v>#N/A</v>
      </c>
      <c r="Z37" s="7" t="e">
        <v>#N/A</v>
      </c>
      <c r="AA37" s="7" t="e">
        <v>#N/A</v>
      </c>
      <c r="AB37" s="7" t="e">
        <v>#N/A</v>
      </c>
    </row>
    <row r="38" spans="2:28" x14ac:dyDescent="0.25">
      <c r="B38" s="2" t="s">
        <v>1</v>
      </c>
      <c r="C38" s="2" t="s">
        <v>19</v>
      </c>
      <c r="D38" s="2" t="s">
        <v>72</v>
      </c>
      <c r="E38" s="2" t="s">
        <v>125</v>
      </c>
      <c r="F38" s="2" t="s">
        <v>493</v>
      </c>
      <c r="G38" s="1"/>
      <c r="H38" s="1"/>
      <c r="I38" s="1"/>
      <c r="J38" s="5" t="str">
        <v>2Y15Y</v>
      </c>
      <c r="K38" s="6">
        <v>2.9999999999999997E-4</v>
      </c>
      <c r="L38" s="6">
        <v>1.81E-3</v>
      </c>
      <c r="N38" s="9" t="str">
        <v>7Y</v>
      </c>
      <c r="O38" s="7">
        <v>2.5000000000000001E-4</v>
      </c>
      <c r="P38" s="7">
        <v>4.6000000000000001E-4</v>
      </c>
      <c r="Q38" s="7">
        <v>6.0999999999999997E-4</v>
      </c>
      <c r="R38" s="7">
        <v>7.000000000000001E-4</v>
      </c>
      <c r="S38" s="7">
        <v>7.5000000000000002E-4</v>
      </c>
      <c r="T38" s="7">
        <v>7.6999999999999996E-4</v>
      </c>
      <c r="U38" s="7">
        <v>7.7999999999999999E-4</v>
      </c>
      <c r="V38" s="7">
        <v>6.6E-4</v>
      </c>
      <c r="W38" s="7">
        <v>7.000000000000001E-4</v>
      </c>
      <c r="X38" s="7">
        <v>7.7999999999999999E-4</v>
      </c>
      <c r="Y38" s="7">
        <v>1.08E-3</v>
      </c>
      <c r="Z38" s="7">
        <v>1.16E-3</v>
      </c>
      <c r="AA38" s="7">
        <v>1.1299999999999999E-3</v>
      </c>
      <c r="AB38" s="7">
        <v>1.1100000000000001E-3</v>
      </c>
    </row>
    <row r="39" spans="2:28" x14ac:dyDescent="0.25">
      <c r="B39" s="2" t="s">
        <v>1</v>
      </c>
      <c r="C39" s="2" t="s">
        <v>21</v>
      </c>
      <c r="D39" s="2" t="s">
        <v>73</v>
      </c>
      <c r="E39" s="2" t="s">
        <v>115</v>
      </c>
      <c r="F39" s="2" t="s">
        <v>494</v>
      </c>
      <c r="G39" s="1"/>
      <c r="H39" s="1"/>
      <c r="I39" s="1"/>
      <c r="J39" s="5" t="str">
        <v>2Y20Y</v>
      </c>
      <c r="K39" s="6">
        <v>5.0000000000000001E-4</v>
      </c>
      <c r="L39" s="6">
        <v>1.6100000000000001E-3</v>
      </c>
      <c r="N39" s="9" t="str">
        <v>8Y</v>
      </c>
      <c r="O39" s="7" t="e">
        <v>#N/A</v>
      </c>
      <c r="P39" s="7" t="e">
        <v>#N/A</v>
      </c>
      <c r="Q39" s="7" t="e">
        <v>#N/A</v>
      </c>
      <c r="R39" s="7" t="e">
        <v>#N/A</v>
      </c>
      <c r="S39" s="7" t="e">
        <v>#N/A</v>
      </c>
      <c r="T39" s="7" t="e">
        <v>#N/A</v>
      </c>
      <c r="U39" s="7" t="e">
        <v>#N/A</v>
      </c>
      <c r="V39" s="7" t="e">
        <v>#N/A</v>
      </c>
      <c r="W39" s="7" t="e">
        <v>#N/A</v>
      </c>
      <c r="X39" s="7" t="e">
        <v>#N/A</v>
      </c>
      <c r="Y39" s="7" t="e">
        <v>#N/A</v>
      </c>
      <c r="Z39" s="7" t="e">
        <v>#N/A</v>
      </c>
      <c r="AA39" s="7" t="e">
        <v>#N/A</v>
      </c>
      <c r="AB39" s="7" t="e">
        <v>#N/A</v>
      </c>
    </row>
    <row r="40" spans="2:28" x14ac:dyDescent="0.25">
      <c r="B40" s="2" t="s">
        <v>1</v>
      </c>
      <c r="C40" s="2" t="s">
        <v>23</v>
      </c>
      <c r="D40" s="2" t="s">
        <v>74</v>
      </c>
      <c r="E40" s="2" t="s">
        <v>126</v>
      </c>
      <c r="F40" s="2" t="s">
        <v>495</v>
      </c>
      <c r="G40" s="1"/>
      <c r="H40" s="1"/>
      <c r="I40" s="1"/>
      <c r="J40" s="5" t="str">
        <v>2Y25Y</v>
      </c>
      <c r="K40" s="6">
        <v>7.000000000000001E-4</v>
      </c>
      <c r="L40" s="6">
        <v>1.5299999999999999E-3</v>
      </c>
      <c r="N40" s="9" t="str">
        <v>9Y</v>
      </c>
      <c r="O40" s="7" t="e">
        <v>#N/A</v>
      </c>
      <c r="P40" s="7" t="e">
        <v>#N/A</v>
      </c>
      <c r="Q40" s="7" t="e">
        <v>#N/A</v>
      </c>
      <c r="R40" s="7" t="e">
        <v>#N/A</v>
      </c>
      <c r="S40" s="7" t="e">
        <v>#N/A</v>
      </c>
      <c r="T40" s="7" t="e">
        <v>#N/A</v>
      </c>
      <c r="U40" s="7" t="e">
        <v>#N/A</v>
      </c>
      <c r="V40" s="7" t="e">
        <v>#N/A</v>
      </c>
      <c r="W40" s="7" t="e">
        <v>#N/A</v>
      </c>
      <c r="X40" s="7" t="e">
        <v>#N/A</v>
      </c>
      <c r="Y40" s="7" t="e">
        <v>#N/A</v>
      </c>
      <c r="Z40" s="7" t="e">
        <v>#N/A</v>
      </c>
      <c r="AA40" s="7" t="e">
        <v>#N/A</v>
      </c>
      <c r="AB40" s="7" t="e">
        <v>#N/A</v>
      </c>
    </row>
    <row r="41" spans="2:28" x14ac:dyDescent="0.25">
      <c r="B41" s="2" t="s">
        <v>1</v>
      </c>
      <c r="C41" s="2" t="s">
        <v>25</v>
      </c>
      <c r="D41" s="2" t="s">
        <v>12</v>
      </c>
      <c r="E41" s="2" t="s">
        <v>127</v>
      </c>
      <c r="F41" s="2" t="s">
        <v>496</v>
      </c>
      <c r="G41" s="1"/>
      <c r="H41" s="1"/>
      <c r="I41" s="1"/>
      <c r="J41" s="5" t="str">
        <v>2Y30Y</v>
      </c>
      <c r="K41" s="6">
        <v>8.0000000000000004E-4</v>
      </c>
      <c r="L41" s="6">
        <v>1.4599999999999999E-3</v>
      </c>
      <c r="N41" s="9" t="str">
        <v>10Y</v>
      </c>
      <c r="O41" s="7">
        <v>8.9999999999999992E-5</v>
      </c>
      <c r="P41" s="7">
        <v>1.4000000000000001E-4</v>
      </c>
      <c r="Q41" s="7">
        <v>1.6000000000000001E-4</v>
      </c>
      <c r="R41" s="7">
        <v>2.1000000000000001E-4</v>
      </c>
      <c r="S41" s="7">
        <v>2.1000000000000001E-4</v>
      </c>
      <c r="T41" s="7">
        <v>2.9999999999999997E-4</v>
      </c>
      <c r="U41" s="7">
        <v>4.0000000000000002E-4</v>
      </c>
      <c r="V41" s="7">
        <v>5.0000000000000001E-4</v>
      </c>
      <c r="W41" s="7">
        <v>5.9999999999999995E-4</v>
      </c>
      <c r="X41" s="7">
        <v>5.8999999999999992E-4</v>
      </c>
      <c r="Y41" s="7">
        <v>8.5999999999999998E-4</v>
      </c>
      <c r="Z41" s="7">
        <v>8.4000000000000003E-4</v>
      </c>
      <c r="AA41" s="7">
        <v>8.3000000000000001E-4</v>
      </c>
      <c r="AB41" s="7">
        <v>7.3999999999999999E-4</v>
      </c>
    </row>
    <row r="42" spans="2:28" x14ac:dyDescent="0.25">
      <c r="B42" s="2" t="s">
        <v>3</v>
      </c>
      <c r="C42" s="2" t="s">
        <v>0</v>
      </c>
      <c r="D42" s="2" t="s">
        <v>37</v>
      </c>
      <c r="E42" s="2" t="s">
        <v>102</v>
      </c>
      <c r="F42" s="2" t="s">
        <v>233</v>
      </c>
      <c r="G42" s="1"/>
      <c r="H42" s="1"/>
      <c r="I42" s="1"/>
      <c r="J42" s="5" t="str">
        <v>3Y1Y</v>
      </c>
      <c r="K42" s="6">
        <v>0</v>
      </c>
      <c r="L42" s="6">
        <v>2.1000000000000001E-4</v>
      </c>
      <c r="N42" s="9" t="str">
        <v>15Y</v>
      </c>
      <c r="O42" s="7">
        <v>1E-4</v>
      </c>
      <c r="P42" s="7">
        <v>2.0000000000000001E-4</v>
      </c>
      <c r="Q42" s="7">
        <v>3.1E-4</v>
      </c>
      <c r="R42" s="7">
        <v>4.0999999999999999E-4</v>
      </c>
      <c r="S42" s="7">
        <v>4.0000000000000002E-4</v>
      </c>
      <c r="T42" s="7">
        <v>4.8999999999999998E-4</v>
      </c>
      <c r="U42" s="7">
        <v>5.8E-4</v>
      </c>
      <c r="V42" s="7">
        <v>6.6E-4</v>
      </c>
      <c r="W42" s="7">
        <v>7.0999999999999991E-4</v>
      </c>
      <c r="X42" s="7">
        <v>6.8000000000000005E-4</v>
      </c>
      <c r="Y42" s="7">
        <v>6.4999999999999997E-4</v>
      </c>
      <c r="Z42" s="7">
        <v>6.4000000000000005E-4</v>
      </c>
      <c r="AA42" s="7">
        <v>5.5000000000000003E-4</v>
      </c>
      <c r="AB42" s="7" t="e">
        <v>#N/A</v>
      </c>
    </row>
    <row r="43" spans="2:28" x14ac:dyDescent="0.25">
      <c r="B43" s="2" t="s">
        <v>3</v>
      </c>
      <c r="C43" s="2" t="s">
        <v>1</v>
      </c>
      <c r="D43" s="2" t="s">
        <v>38</v>
      </c>
      <c r="E43" s="2" t="s">
        <v>102</v>
      </c>
      <c r="F43" s="2" t="s">
        <v>234</v>
      </c>
      <c r="G43" s="1"/>
      <c r="H43" s="1"/>
      <c r="I43" s="1"/>
      <c r="J43" s="5" t="str">
        <v>3Y2Y</v>
      </c>
      <c r="K43" s="6">
        <v>0</v>
      </c>
      <c r="L43" s="6">
        <v>4.6999999999999999E-4</v>
      </c>
      <c r="N43" s="9" t="str">
        <v>20Y</v>
      </c>
      <c r="O43" s="7">
        <v>8.0000000000000007E-5</v>
      </c>
      <c r="P43" s="7">
        <v>1.7999999999999998E-4</v>
      </c>
      <c r="Q43" s="7">
        <v>2.5999999999999998E-4</v>
      </c>
      <c r="R43" s="7">
        <v>3.1E-4</v>
      </c>
      <c r="S43" s="7">
        <v>2.8000000000000003E-4</v>
      </c>
      <c r="T43" s="7">
        <v>2.8000000000000003E-4</v>
      </c>
      <c r="U43" s="7">
        <v>2.8000000000000003E-4</v>
      </c>
      <c r="V43" s="7">
        <v>2.8000000000000003E-4</v>
      </c>
      <c r="W43" s="7">
        <v>2.8000000000000003E-4</v>
      </c>
      <c r="X43" s="7">
        <v>2.5000000000000001E-4</v>
      </c>
      <c r="Y43" s="7">
        <v>2.3000000000000001E-4</v>
      </c>
      <c r="Z43" s="7">
        <v>1.6000000000000001E-4</v>
      </c>
      <c r="AA43" s="7" t="e">
        <v>#N/A</v>
      </c>
      <c r="AB43" s="7" t="e">
        <v>#N/A</v>
      </c>
    </row>
    <row r="44" spans="2:28" x14ac:dyDescent="0.25">
      <c r="B44" s="2" t="s">
        <v>3</v>
      </c>
      <c r="C44" s="2" t="s">
        <v>3</v>
      </c>
      <c r="D44" s="2" t="s">
        <v>39</v>
      </c>
      <c r="E44" s="2" t="s">
        <v>103</v>
      </c>
      <c r="F44" s="2" t="s">
        <v>235</v>
      </c>
      <c r="G44" s="1"/>
      <c r="H44" s="1"/>
      <c r="I44" s="1"/>
      <c r="J44" s="5" t="str">
        <v>3Y3Y</v>
      </c>
      <c r="K44" s="6">
        <v>0</v>
      </c>
      <c r="L44" s="6">
        <v>7.6999999999999996E-4</v>
      </c>
      <c r="N44" s="9" t="str">
        <v>25Y</v>
      </c>
      <c r="O44" s="7">
        <v>0</v>
      </c>
      <c r="P44" s="7">
        <v>0</v>
      </c>
      <c r="Q44" s="7">
        <v>1.0000000000000001E-5</v>
      </c>
      <c r="R44" s="7">
        <v>1.0000000000000001E-5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 t="e">
        <v>#N/A</v>
      </c>
      <c r="AA44" s="7" t="e">
        <v>#N/A</v>
      </c>
      <c r="AB44" s="7" t="e">
        <v>#N/A</v>
      </c>
    </row>
    <row r="45" spans="2:28" x14ac:dyDescent="0.25">
      <c r="B45" s="2" t="s">
        <v>3</v>
      </c>
      <c r="C45" s="2" t="s">
        <v>5</v>
      </c>
      <c r="D45" s="2" t="s">
        <v>40</v>
      </c>
      <c r="E45" s="2" t="s">
        <v>107</v>
      </c>
      <c r="F45" s="2" t="s">
        <v>236</v>
      </c>
      <c r="G45" s="1"/>
      <c r="H45" s="1"/>
      <c r="I45" s="1"/>
      <c r="J45" s="5" t="str">
        <v>3Y4Y</v>
      </c>
      <c r="K45" s="6">
        <v>0</v>
      </c>
      <c r="L45" s="6">
        <v>1.07E-3</v>
      </c>
      <c r="N45" s="9" t="str">
        <v>30Y</v>
      </c>
      <c r="O45" s="7">
        <v>0</v>
      </c>
      <c r="P45" s="7">
        <v>0</v>
      </c>
      <c r="Q45" s="7">
        <v>0</v>
      </c>
      <c r="R45" s="7">
        <v>1.0000000000000001E-5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 t="e">
        <v>#N/A</v>
      </c>
      <c r="Z45" s="7" t="e">
        <v>#N/A</v>
      </c>
      <c r="AA45" s="7" t="e">
        <v>#N/A</v>
      </c>
      <c r="AB45" s="7" t="e">
        <v>#N/A</v>
      </c>
    </row>
    <row r="46" spans="2:28" x14ac:dyDescent="0.25">
      <c r="B46" s="2" t="s">
        <v>3</v>
      </c>
      <c r="C46" s="2" t="s">
        <v>7</v>
      </c>
      <c r="D46" s="2" t="s">
        <v>41</v>
      </c>
      <c r="E46" s="2" t="s">
        <v>129</v>
      </c>
      <c r="F46" s="2" t="s">
        <v>237</v>
      </c>
      <c r="G46" s="1"/>
      <c r="H46" s="1"/>
      <c r="I46" s="1"/>
      <c r="J46" s="5" t="str">
        <v>3Y5Y</v>
      </c>
      <c r="K46" s="6">
        <v>0</v>
      </c>
      <c r="L46" s="6">
        <v>1.32E-3</v>
      </c>
    </row>
    <row r="47" spans="2:28" x14ac:dyDescent="0.25">
      <c r="B47" s="2" t="s">
        <v>3</v>
      </c>
      <c r="C47" s="2" t="s">
        <v>9</v>
      </c>
      <c r="D47" s="2" t="s">
        <v>42</v>
      </c>
      <c r="E47" s="2" t="s">
        <v>111</v>
      </c>
      <c r="F47" s="2" t="s">
        <v>238</v>
      </c>
      <c r="G47" s="1"/>
      <c r="H47" s="1"/>
      <c r="I47" s="1"/>
      <c r="J47" s="5" t="str">
        <v>3Y6Y</v>
      </c>
      <c r="K47" s="6">
        <v>0</v>
      </c>
      <c r="L47" s="6">
        <v>1.5199999999999999E-3</v>
      </c>
    </row>
    <row r="48" spans="2:28" x14ac:dyDescent="0.25">
      <c r="B48" s="2" t="s">
        <v>3</v>
      </c>
      <c r="C48" s="2" t="s">
        <v>11</v>
      </c>
      <c r="D48" s="2" t="s">
        <v>14</v>
      </c>
      <c r="E48" s="2" t="s">
        <v>130</v>
      </c>
      <c r="F48" s="2" t="s">
        <v>239</v>
      </c>
      <c r="G48" s="1"/>
      <c r="H48" s="1"/>
      <c r="I48" s="1"/>
      <c r="J48" s="5" t="str">
        <v>3Y7Y</v>
      </c>
      <c r="K48" s="6">
        <v>1E-4</v>
      </c>
      <c r="L48" s="6">
        <v>1.66E-3</v>
      </c>
    </row>
    <row r="49" spans="2:12" x14ac:dyDescent="0.25">
      <c r="B49" s="2" t="s">
        <v>3</v>
      </c>
      <c r="C49" s="2" t="s">
        <v>13</v>
      </c>
      <c r="D49" s="2" t="s">
        <v>43</v>
      </c>
      <c r="E49" s="2" t="s">
        <v>124</v>
      </c>
      <c r="F49" s="2" t="s">
        <v>240</v>
      </c>
      <c r="G49" s="1"/>
      <c r="H49" s="1"/>
      <c r="I49" s="1"/>
      <c r="J49" s="5" t="str">
        <v>3Y8Y</v>
      </c>
      <c r="K49" s="6">
        <v>1E-4</v>
      </c>
      <c r="L49" s="6">
        <v>1.7499999999999998E-3</v>
      </c>
    </row>
    <row r="50" spans="2:12" x14ac:dyDescent="0.25">
      <c r="B50" s="2" t="s">
        <v>3</v>
      </c>
      <c r="C50" s="2" t="s">
        <v>15</v>
      </c>
      <c r="D50" s="2" t="s">
        <v>16</v>
      </c>
      <c r="E50" s="2" t="s">
        <v>112</v>
      </c>
      <c r="F50" s="2" t="s">
        <v>497</v>
      </c>
      <c r="G50" s="1"/>
      <c r="H50" s="1"/>
      <c r="I50" s="1"/>
      <c r="J50" s="5" t="str">
        <v>3Y9Y</v>
      </c>
      <c r="K50" s="6">
        <v>2.0000000000000001E-4</v>
      </c>
      <c r="L50" s="6">
        <v>1.8E-3</v>
      </c>
    </row>
    <row r="51" spans="2:12" x14ac:dyDescent="0.25">
      <c r="B51" s="2" t="s">
        <v>3</v>
      </c>
      <c r="C51" s="2" t="s">
        <v>17</v>
      </c>
      <c r="D51" s="2" t="s">
        <v>72</v>
      </c>
      <c r="E51" s="2" t="s">
        <v>131</v>
      </c>
      <c r="F51" s="2" t="s">
        <v>519</v>
      </c>
      <c r="G51" s="1"/>
      <c r="H51" s="1"/>
      <c r="I51" s="1"/>
      <c r="J51" s="5" t="str">
        <v>3Y10Y</v>
      </c>
      <c r="K51" s="6">
        <v>2.9999999999999997E-4</v>
      </c>
      <c r="L51" s="6">
        <v>1.81E-3</v>
      </c>
    </row>
    <row r="52" spans="2:12" x14ac:dyDescent="0.25">
      <c r="B52" s="2" t="s">
        <v>3</v>
      </c>
      <c r="C52" s="2" t="s">
        <v>19</v>
      </c>
      <c r="D52" s="2" t="s">
        <v>520</v>
      </c>
      <c r="E52" s="2" t="s">
        <v>132</v>
      </c>
      <c r="F52" s="2" t="s">
        <v>521</v>
      </c>
      <c r="G52" s="1"/>
      <c r="H52" s="1"/>
      <c r="I52" s="1"/>
      <c r="J52" s="5" t="str">
        <v>3Y15Y</v>
      </c>
      <c r="K52" s="6">
        <v>5.0000000000000001E-4</v>
      </c>
      <c r="L52" s="6">
        <v>1.7100000000000001E-3</v>
      </c>
    </row>
    <row r="53" spans="2:12" x14ac:dyDescent="0.25">
      <c r="B53" s="2" t="s">
        <v>3</v>
      </c>
      <c r="C53" s="2" t="s">
        <v>21</v>
      </c>
      <c r="D53" s="2" t="s">
        <v>522</v>
      </c>
      <c r="E53" s="2" t="s">
        <v>133</v>
      </c>
      <c r="F53" s="2" t="s">
        <v>523</v>
      </c>
      <c r="G53" s="1"/>
      <c r="H53" s="1"/>
      <c r="I53" s="1"/>
      <c r="J53" s="5" t="str">
        <v>3Y20Y</v>
      </c>
      <c r="K53" s="6">
        <v>7.000000000000001E-4</v>
      </c>
      <c r="L53" s="6">
        <v>1.57E-3</v>
      </c>
    </row>
    <row r="54" spans="2:12" x14ac:dyDescent="0.25">
      <c r="B54" s="2" t="s">
        <v>3</v>
      </c>
      <c r="C54" s="2" t="s">
        <v>23</v>
      </c>
      <c r="D54" s="2" t="s">
        <v>524</v>
      </c>
      <c r="E54" s="2" t="s">
        <v>135</v>
      </c>
      <c r="F54" s="2" t="s">
        <v>525</v>
      </c>
      <c r="G54" s="1"/>
      <c r="H54" s="1"/>
      <c r="I54" s="1"/>
      <c r="J54" s="5" t="str">
        <v>3Y25Y</v>
      </c>
      <c r="K54" s="6">
        <v>8.0000000000000004E-4</v>
      </c>
      <c r="L54" s="6">
        <v>1.5100000000000001E-3</v>
      </c>
    </row>
    <row r="55" spans="2:12" x14ac:dyDescent="0.25">
      <c r="B55" s="2" t="s">
        <v>3</v>
      </c>
      <c r="C55" s="2" t="s">
        <v>25</v>
      </c>
      <c r="D55" s="2" t="s">
        <v>423</v>
      </c>
      <c r="E55" s="2" t="s">
        <v>136</v>
      </c>
      <c r="F55" s="2" t="s">
        <v>526</v>
      </c>
      <c r="G55" s="1"/>
      <c r="H55" s="1"/>
      <c r="I55" s="1"/>
      <c r="J55" s="5" t="str">
        <v>3Y30Y</v>
      </c>
      <c r="K55" s="6">
        <v>1E-3</v>
      </c>
      <c r="L55" s="6">
        <v>1.4499999999999999E-3</v>
      </c>
    </row>
    <row r="56" spans="2:12" x14ac:dyDescent="0.25">
      <c r="B56" s="2" t="s">
        <v>5</v>
      </c>
      <c r="C56" s="2" t="s">
        <v>0</v>
      </c>
      <c r="D56" s="2" t="s">
        <v>44</v>
      </c>
      <c r="E56" s="2" t="s">
        <v>102</v>
      </c>
      <c r="F56" s="2" t="s">
        <v>251</v>
      </c>
      <c r="G56" s="1"/>
      <c r="H56" s="1"/>
      <c r="I56" s="1"/>
      <c r="J56" s="5" t="str">
        <v>4Y1Y</v>
      </c>
      <c r="K56" s="6">
        <v>0</v>
      </c>
      <c r="L56" s="6">
        <v>2.5999999999999998E-4</v>
      </c>
    </row>
    <row r="57" spans="2:12" x14ac:dyDescent="0.25">
      <c r="B57" s="2" t="s">
        <v>5</v>
      </c>
      <c r="C57" s="2" t="s">
        <v>1</v>
      </c>
      <c r="D57" s="2" t="s">
        <v>45</v>
      </c>
      <c r="E57" s="2" t="s">
        <v>103</v>
      </c>
      <c r="F57" s="2" t="s">
        <v>252</v>
      </c>
      <c r="G57" s="1"/>
      <c r="H57" s="1"/>
      <c r="I57" s="1"/>
      <c r="J57" s="5" t="str">
        <v>4Y2Y</v>
      </c>
      <c r="K57" s="6">
        <v>0</v>
      </c>
      <c r="L57" s="6">
        <v>5.6000000000000006E-4</v>
      </c>
    </row>
    <row r="58" spans="2:12" x14ac:dyDescent="0.25">
      <c r="B58" s="2" t="s">
        <v>5</v>
      </c>
      <c r="C58" s="2" t="s">
        <v>3</v>
      </c>
      <c r="D58" s="2" t="s">
        <v>46</v>
      </c>
      <c r="E58" s="2" t="s">
        <v>119</v>
      </c>
      <c r="F58" s="2" t="s">
        <v>253</v>
      </c>
      <c r="G58" s="1"/>
      <c r="H58" s="1"/>
      <c r="I58" s="1"/>
      <c r="J58" s="5" t="str">
        <v>4Y3Y</v>
      </c>
      <c r="K58" s="6">
        <v>0</v>
      </c>
      <c r="L58" s="6">
        <v>8.5999999999999998E-4</v>
      </c>
    </row>
    <row r="59" spans="2:12" x14ac:dyDescent="0.25">
      <c r="B59" s="2" t="s">
        <v>5</v>
      </c>
      <c r="C59" s="2" t="s">
        <v>5</v>
      </c>
      <c r="D59" s="2" t="s">
        <v>47</v>
      </c>
      <c r="E59" s="2" t="s">
        <v>137</v>
      </c>
      <c r="F59" s="2" t="s">
        <v>254</v>
      </c>
      <c r="G59" s="1"/>
      <c r="H59" s="1"/>
      <c r="I59" s="1"/>
      <c r="J59" s="5" t="str">
        <v>4Y4Y</v>
      </c>
      <c r="K59" s="6">
        <v>0</v>
      </c>
      <c r="L59" s="6">
        <v>1.1100000000000001E-3</v>
      </c>
    </row>
    <row r="60" spans="2:12" x14ac:dyDescent="0.25">
      <c r="B60" s="2" t="s">
        <v>5</v>
      </c>
      <c r="C60" s="2" t="s">
        <v>7</v>
      </c>
      <c r="D60" s="2" t="s">
        <v>48</v>
      </c>
      <c r="E60" s="2" t="s">
        <v>138</v>
      </c>
      <c r="F60" s="2" t="s">
        <v>255</v>
      </c>
      <c r="G60" s="1"/>
      <c r="H60" s="1"/>
      <c r="I60" s="1"/>
      <c r="J60" s="5" t="str">
        <v>4Y5Y</v>
      </c>
      <c r="K60" s="6">
        <v>1E-4</v>
      </c>
      <c r="L60" s="6">
        <v>1.31E-3</v>
      </c>
    </row>
    <row r="61" spans="2:12" x14ac:dyDescent="0.25">
      <c r="B61" s="2" t="s">
        <v>5</v>
      </c>
      <c r="C61" s="2" t="s">
        <v>9</v>
      </c>
      <c r="D61" s="2" t="s">
        <v>12</v>
      </c>
      <c r="E61" s="2" t="s">
        <v>140</v>
      </c>
      <c r="F61" s="2" t="s">
        <v>256</v>
      </c>
      <c r="G61" s="1"/>
      <c r="H61" s="1"/>
      <c r="I61" s="1"/>
      <c r="J61" s="5" t="str">
        <v>4Y6Y</v>
      </c>
      <c r="K61" s="6">
        <v>1E-4</v>
      </c>
      <c r="L61" s="6">
        <v>1.4599999999999999E-3</v>
      </c>
    </row>
    <row r="62" spans="2:12" x14ac:dyDescent="0.25">
      <c r="B62" s="2" t="s">
        <v>5</v>
      </c>
      <c r="C62" s="2" t="s">
        <v>11</v>
      </c>
      <c r="D62" s="2" t="s">
        <v>24</v>
      </c>
      <c r="E62" s="2" t="s">
        <v>141</v>
      </c>
      <c r="F62" s="2" t="s">
        <v>257</v>
      </c>
      <c r="G62" s="1"/>
      <c r="H62" s="1"/>
      <c r="I62" s="1"/>
      <c r="J62" s="5" t="str">
        <v>4Y7Y</v>
      </c>
      <c r="K62" s="6">
        <v>2.0000000000000001E-4</v>
      </c>
      <c r="L62" s="6">
        <v>1.5499999999999999E-3</v>
      </c>
    </row>
    <row r="63" spans="2:12" x14ac:dyDescent="0.25">
      <c r="B63" s="2" t="s">
        <v>5</v>
      </c>
      <c r="C63" s="2" t="s">
        <v>13</v>
      </c>
      <c r="D63" s="2" t="s">
        <v>36</v>
      </c>
      <c r="E63" s="2" t="s">
        <v>142</v>
      </c>
      <c r="F63" s="2" t="s">
        <v>498</v>
      </c>
      <c r="G63" s="1"/>
      <c r="H63" s="1"/>
      <c r="I63" s="1"/>
      <c r="J63" s="5" t="str">
        <v>4Y8Y</v>
      </c>
      <c r="K63" s="6">
        <v>2.0000000000000001E-4</v>
      </c>
      <c r="L63" s="6">
        <v>1.6000000000000001E-3</v>
      </c>
    </row>
    <row r="64" spans="2:12" x14ac:dyDescent="0.25">
      <c r="B64" s="2" t="s">
        <v>5</v>
      </c>
      <c r="C64" s="2" t="s">
        <v>15</v>
      </c>
      <c r="D64" s="2" t="s">
        <v>73</v>
      </c>
      <c r="E64" s="2" t="s">
        <v>143</v>
      </c>
      <c r="F64" s="2" t="s">
        <v>527</v>
      </c>
      <c r="G64" s="1"/>
      <c r="H64" s="1"/>
      <c r="I64" s="1"/>
      <c r="J64" s="5" t="str">
        <v>4Y9Y</v>
      </c>
      <c r="K64" s="6">
        <v>2.9999999999999997E-4</v>
      </c>
      <c r="L64" s="6">
        <v>1.6100000000000001E-3</v>
      </c>
    </row>
    <row r="65" spans="2:12" x14ac:dyDescent="0.25">
      <c r="B65" s="2" t="s">
        <v>5</v>
      </c>
      <c r="C65" s="2" t="s">
        <v>17</v>
      </c>
      <c r="D65" s="2" t="s">
        <v>22</v>
      </c>
      <c r="E65" s="2" t="s">
        <v>144</v>
      </c>
      <c r="F65" s="2" t="s">
        <v>528</v>
      </c>
      <c r="G65" s="1"/>
      <c r="H65" s="1"/>
      <c r="I65" s="1"/>
      <c r="J65" s="5" t="str">
        <v>4Y10Y</v>
      </c>
      <c r="K65" s="6">
        <v>4.0000000000000002E-4</v>
      </c>
      <c r="L65" s="6">
        <v>1.6200000000000001E-3</v>
      </c>
    </row>
    <row r="66" spans="2:12" x14ac:dyDescent="0.25">
      <c r="B66" s="2" t="s">
        <v>5</v>
      </c>
      <c r="C66" s="2" t="s">
        <v>19</v>
      </c>
      <c r="D66" s="2" t="s">
        <v>24</v>
      </c>
      <c r="E66" s="2" t="s">
        <v>146</v>
      </c>
      <c r="F66" s="2" t="s">
        <v>529</v>
      </c>
      <c r="G66" s="1"/>
      <c r="H66" s="1"/>
      <c r="I66" s="1"/>
      <c r="J66" s="5" t="str">
        <v>4Y15Y</v>
      </c>
      <c r="K66" s="6">
        <v>5.9999999999999995E-4</v>
      </c>
      <c r="L66" s="6">
        <v>1.5499999999999999E-3</v>
      </c>
    </row>
    <row r="67" spans="2:12" x14ac:dyDescent="0.25">
      <c r="B67" s="2" t="s">
        <v>5</v>
      </c>
      <c r="C67" s="2" t="s">
        <v>21</v>
      </c>
      <c r="D67" s="2" t="s">
        <v>24</v>
      </c>
      <c r="E67" s="2" t="s">
        <v>147</v>
      </c>
      <c r="F67" s="2" t="s">
        <v>530</v>
      </c>
      <c r="G67" s="1"/>
      <c r="H67" s="1"/>
      <c r="I67" s="1"/>
      <c r="J67" s="5" t="str">
        <v>4Y20Y</v>
      </c>
      <c r="K67" s="6">
        <v>8.9999999999999998E-4</v>
      </c>
      <c r="L67" s="6">
        <v>1.5499999999999999E-3</v>
      </c>
    </row>
    <row r="68" spans="2:12" x14ac:dyDescent="0.25">
      <c r="B68" s="2" t="s">
        <v>5</v>
      </c>
      <c r="C68" s="2" t="s">
        <v>23</v>
      </c>
      <c r="D68" s="2" t="s">
        <v>421</v>
      </c>
      <c r="E68" s="2" t="s">
        <v>148</v>
      </c>
      <c r="F68" s="2" t="s">
        <v>531</v>
      </c>
      <c r="G68" s="1"/>
      <c r="H68" s="1"/>
      <c r="I68" s="1"/>
      <c r="J68" s="5" t="str">
        <v>4Y25Y</v>
      </c>
      <c r="K68" s="6">
        <v>1E-3</v>
      </c>
      <c r="L68" s="6">
        <v>1.49E-3</v>
      </c>
    </row>
    <row r="69" spans="2:12" x14ac:dyDescent="0.25">
      <c r="B69" s="2" t="s">
        <v>5</v>
      </c>
      <c r="C69" s="2" t="s">
        <v>25</v>
      </c>
      <c r="D69" s="2" t="s">
        <v>76</v>
      </c>
      <c r="E69" s="2" t="s">
        <v>149</v>
      </c>
      <c r="F69" s="2" t="s">
        <v>532</v>
      </c>
      <c r="G69" s="1"/>
      <c r="H69" s="1"/>
      <c r="I69" s="1"/>
      <c r="J69" s="5" t="str">
        <v>4Y30Y</v>
      </c>
      <c r="K69" s="6">
        <v>1.1999999999999999E-3</v>
      </c>
      <c r="L69" s="6">
        <v>1.4399999999999999E-3</v>
      </c>
    </row>
    <row r="70" spans="2:12" x14ac:dyDescent="0.25">
      <c r="B70" s="2" t="s">
        <v>7</v>
      </c>
      <c r="C70" s="2" t="s">
        <v>0</v>
      </c>
      <c r="D70" s="2" t="s">
        <v>49</v>
      </c>
      <c r="E70" s="2" t="s">
        <v>103</v>
      </c>
      <c r="F70" s="2" t="s">
        <v>266</v>
      </c>
      <c r="G70" s="1"/>
      <c r="H70" s="1"/>
      <c r="I70" s="1"/>
      <c r="J70" s="5" t="str">
        <v>5Y1Y</v>
      </c>
      <c r="K70" s="6">
        <v>0</v>
      </c>
      <c r="L70" s="6">
        <v>2.9999999999999997E-4</v>
      </c>
    </row>
    <row r="71" spans="2:12" x14ac:dyDescent="0.25">
      <c r="B71" s="2" t="s">
        <v>7</v>
      </c>
      <c r="C71" s="2" t="s">
        <v>1</v>
      </c>
      <c r="D71" s="2" t="s">
        <v>50</v>
      </c>
      <c r="E71" s="2" t="s">
        <v>108</v>
      </c>
      <c r="F71" s="2" t="s">
        <v>267</v>
      </c>
      <c r="G71" s="1"/>
      <c r="H71" s="1"/>
      <c r="I71" s="1"/>
      <c r="J71" s="5" t="str">
        <v>5Y2Y</v>
      </c>
      <c r="K71" s="6">
        <v>0</v>
      </c>
      <c r="L71" s="6">
        <v>5.9999999999999995E-4</v>
      </c>
    </row>
    <row r="72" spans="2:12" x14ac:dyDescent="0.25">
      <c r="B72" s="2" t="s">
        <v>7</v>
      </c>
      <c r="C72" s="2" t="s">
        <v>3</v>
      </c>
      <c r="D72" s="2" t="s">
        <v>51</v>
      </c>
      <c r="E72" s="2" t="s">
        <v>150</v>
      </c>
      <c r="F72" s="2" t="s">
        <v>268</v>
      </c>
      <c r="G72" s="1"/>
      <c r="H72" s="1"/>
      <c r="I72" s="1"/>
      <c r="J72" s="5" t="str">
        <v>5Y3Y</v>
      </c>
      <c r="K72" s="6">
        <v>0</v>
      </c>
      <c r="L72" s="6">
        <v>8.5000000000000006E-4</v>
      </c>
    </row>
    <row r="73" spans="2:12" x14ac:dyDescent="0.25">
      <c r="B73" s="2" t="s">
        <v>7</v>
      </c>
      <c r="C73" s="2" t="s">
        <v>5</v>
      </c>
      <c r="D73" s="2" t="s">
        <v>52</v>
      </c>
      <c r="E73" s="2" t="s">
        <v>130</v>
      </c>
      <c r="F73" s="2" t="s">
        <v>269</v>
      </c>
      <c r="G73" s="1"/>
      <c r="H73" s="1"/>
      <c r="I73" s="1"/>
      <c r="J73" s="5" t="str">
        <v>5Y4Y</v>
      </c>
      <c r="K73" s="6">
        <v>1E-4</v>
      </c>
      <c r="L73" s="6">
        <v>1.06E-3</v>
      </c>
    </row>
    <row r="74" spans="2:12" x14ac:dyDescent="0.25">
      <c r="B74" s="2" t="s">
        <v>7</v>
      </c>
      <c r="C74" s="2" t="s">
        <v>7</v>
      </c>
      <c r="D74" s="2" t="s">
        <v>53</v>
      </c>
      <c r="E74" s="2" t="s">
        <v>151</v>
      </c>
      <c r="F74" s="2" t="s">
        <v>270</v>
      </c>
      <c r="G74" s="1"/>
      <c r="H74" s="1"/>
      <c r="I74" s="1"/>
      <c r="J74" s="5" t="str">
        <v>5Y5Y</v>
      </c>
      <c r="K74" s="6">
        <v>1E-4</v>
      </c>
      <c r="L74" s="6">
        <v>1.2099999999999999E-3</v>
      </c>
    </row>
    <row r="75" spans="2:12" x14ac:dyDescent="0.25">
      <c r="B75" s="2" t="s">
        <v>7</v>
      </c>
      <c r="C75" s="2" t="s">
        <v>9</v>
      </c>
      <c r="D75" s="2" t="s">
        <v>54</v>
      </c>
      <c r="E75" s="2" t="s">
        <v>152</v>
      </c>
      <c r="F75" s="2" t="s">
        <v>271</v>
      </c>
      <c r="G75" s="1"/>
      <c r="H75" s="1"/>
      <c r="I75" s="1"/>
      <c r="J75" s="5" t="str">
        <v>5Y6Y</v>
      </c>
      <c r="K75" s="6">
        <v>2.0000000000000001E-4</v>
      </c>
      <c r="L75" s="6">
        <v>1.2900000000000001E-3</v>
      </c>
    </row>
    <row r="76" spans="2:12" x14ac:dyDescent="0.25">
      <c r="B76" s="2" t="s">
        <v>7</v>
      </c>
      <c r="C76" s="2" t="s">
        <v>11</v>
      </c>
      <c r="D76" s="2" t="s">
        <v>81</v>
      </c>
      <c r="E76" s="2" t="s">
        <v>154</v>
      </c>
      <c r="F76" s="2" t="s">
        <v>499</v>
      </c>
      <c r="G76" s="1"/>
      <c r="H76" s="1"/>
      <c r="I76" s="1"/>
      <c r="J76" s="5" t="str">
        <v>5Y7Y</v>
      </c>
      <c r="K76" s="6">
        <v>2.9999999999999997E-4</v>
      </c>
      <c r="L76" s="6">
        <v>1.34E-3</v>
      </c>
    </row>
    <row r="77" spans="2:12" x14ac:dyDescent="0.25">
      <c r="B77" s="2" t="s">
        <v>7</v>
      </c>
      <c r="C77" s="2" t="s">
        <v>13</v>
      </c>
      <c r="D77" s="2" t="s">
        <v>82</v>
      </c>
      <c r="E77" s="2" t="s">
        <v>155</v>
      </c>
      <c r="F77" s="2" t="s">
        <v>533</v>
      </c>
      <c r="G77" s="1"/>
      <c r="H77" s="1"/>
      <c r="I77" s="1"/>
      <c r="J77" s="5" t="str">
        <v>5Y8Y</v>
      </c>
      <c r="K77" s="6">
        <v>4.0000000000000002E-4</v>
      </c>
      <c r="L77" s="6">
        <v>1.3600000000000001E-3</v>
      </c>
    </row>
    <row r="78" spans="2:12" x14ac:dyDescent="0.25">
      <c r="B78" s="2" t="s">
        <v>7</v>
      </c>
      <c r="C78" s="2" t="s">
        <v>15</v>
      </c>
      <c r="D78" s="2" t="s">
        <v>77</v>
      </c>
      <c r="E78" s="2" t="s">
        <v>156</v>
      </c>
      <c r="F78" s="2" t="s">
        <v>534</v>
      </c>
      <c r="G78" s="1"/>
      <c r="H78" s="1"/>
      <c r="I78" s="1"/>
      <c r="J78" s="5" t="str">
        <v>5Y9Y</v>
      </c>
      <c r="K78" s="6">
        <v>4.0000000000000002E-4</v>
      </c>
      <c r="L78" s="6">
        <v>1.3700000000000001E-3</v>
      </c>
    </row>
    <row r="79" spans="2:12" x14ac:dyDescent="0.25">
      <c r="B79" s="2" t="s">
        <v>7</v>
      </c>
      <c r="C79" s="2" t="s">
        <v>17</v>
      </c>
      <c r="D79" s="2" t="s">
        <v>535</v>
      </c>
      <c r="E79" s="2" t="s">
        <v>157</v>
      </c>
      <c r="F79" s="2" t="s">
        <v>536</v>
      </c>
      <c r="G79" s="1"/>
      <c r="H79" s="1"/>
      <c r="I79" s="1"/>
      <c r="J79" s="5" t="str">
        <v>5Y10Y</v>
      </c>
      <c r="K79" s="6">
        <v>5.0000000000000001E-4</v>
      </c>
      <c r="L79" s="6">
        <v>1.24E-3</v>
      </c>
    </row>
    <row r="80" spans="2:12" x14ac:dyDescent="0.25">
      <c r="B80" s="2" t="s">
        <v>7</v>
      </c>
      <c r="C80" s="2" t="s">
        <v>19</v>
      </c>
      <c r="D80" s="2" t="s">
        <v>537</v>
      </c>
      <c r="E80" s="2" t="s">
        <v>158</v>
      </c>
      <c r="F80" s="2" t="s">
        <v>538</v>
      </c>
      <c r="G80" s="1"/>
      <c r="H80" s="1"/>
      <c r="I80" s="1"/>
      <c r="J80" s="5" t="str">
        <v>5Y15Y</v>
      </c>
      <c r="K80" s="6">
        <v>8.0000000000000004E-4</v>
      </c>
      <c r="L80" s="6">
        <v>1.2999999999999999E-3</v>
      </c>
    </row>
    <row r="81" spans="2:12" x14ac:dyDescent="0.25">
      <c r="B81" s="2" t="s">
        <v>7</v>
      </c>
      <c r="C81" s="2" t="s">
        <v>21</v>
      </c>
      <c r="D81" s="2" t="s">
        <v>524</v>
      </c>
      <c r="E81" s="2" t="s">
        <v>159</v>
      </c>
      <c r="F81" s="2" t="s">
        <v>539</v>
      </c>
      <c r="G81" s="1"/>
      <c r="H81" s="1"/>
      <c r="I81" s="1"/>
      <c r="J81" s="5" t="str">
        <v>5Y20Y</v>
      </c>
      <c r="K81" s="6">
        <v>1E-3</v>
      </c>
      <c r="L81" s="6">
        <v>1.5100000000000001E-3</v>
      </c>
    </row>
    <row r="82" spans="2:12" x14ac:dyDescent="0.25">
      <c r="B82" s="2" t="s">
        <v>7</v>
      </c>
      <c r="C82" s="2" t="s">
        <v>23</v>
      </c>
      <c r="D82" s="2" t="s">
        <v>540</v>
      </c>
      <c r="E82" s="2" t="s">
        <v>149</v>
      </c>
      <c r="F82" s="2" t="s">
        <v>541</v>
      </c>
      <c r="G82" s="1"/>
      <c r="H82" s="1"/>
      <c r="I82" s="1"/>
      <c r="J82" s="5" t="str">
        <v>5Y25Y</v>
      </c>
      <c r="K82" s="6">
        <v>1.1999999999999999E-3</v>
      </c>
      <c r="L82" s="6">
        <v>1.47E-3</v>
      </c>
    </row>
    <row r="83" spans="2:12" x14ac:dyDescent="0.25">
      <c r="B83" s="2" t="s">
        <v>7</v>
      </c>
      <c r="C83" s="2" t="s">
        <v>25</v>
      </c>
      <c r="D83" s="2" t="s">
        <v>423</v>
      </c>
      <c r="E83" s="2" t="s">
        <v>160</v>
      </c>
      <c r="F83" s="2" t="s">
        <v>542</v>
      </c>
      <c r="G83" s="1"/>
      <c r="H83" s="1"/>
      <c r="I83" s="1"/>
      <c r="J83" s="5" t="str">
        <v>5Y30Y</v>
      </c>
      <c r="K83" s="6">
        <v>1.2999999999999999E-3</v>
      </c>
      <c r="L83" s="6">
        <v>1.4499999999999999E-3</v>
      </c>
    </row>
    <row r="84" spans="2:12" x14ac:dyDescent="0.25">
      <c r="B84" s="2" t="s">
        <v>11</v>
      </c>
      <c r="C84" s="2" t="s">
        <v>0</v>
      </c>
      <c r="D84" s="2" t="s">
        <v>85</v>
      </c>
      <c r="E84" s="2" t="s">
        <v>129</v>
      </c>
      <c r="F84" s="2" t="s">
        <v>500</v>
      </c>
      <c r="G84" s="1"/>
      <c r="H84" s="1"/>
      <c r="I84" s="1"/>
      <c r="J84" s="5" t="str">
        <v>7Y1Y</v>
      </c>
      <c r="K84" s="6">
        <v>0</v>
      </c>
      <c r="L84" s="6">
        <v>2.5000000000000001E-4</v>
      </c>
    </row>
    <row r="85" spans="2:12" x14ac:dyDescent="0.25">
      <c r="B85" s="2" t="s">
        <v>11</v>
      </c>
      <c r="C85" s="2" t="s">
        <v>1</v>
      </c>
      <c r="D85" s="2" t="s">
        <v>59</v>
      </c>
      <c r="E85" s="2" t="s">
        <v>138</v>
      </c>
      <c r="F85" s="2" t="s">
        <v>501</v>
      </c>
      <c r="G85" s="1"/>
      <c r="H85" s="1"/>
      <c r="I85" s="1"/>
      <c r="J85" s="5" t="str">
        <v>7Y2Y</v>
      </c>
      <c r="K85" s="6">
        <v>1E-4</v>
      </c>
      <c r="L85" s="6">
        <v>4.6000000000000001E-4</v>
      </c>
    </row>
    <row r="86" spans="2:12" x14ac:dyDescent="0.25">
      <c r="B86" s="2" t="s">
        <v>11</v>
      </c>
      <c r="C86" s="2" t="s">
        <v>3</v>
      </c>
      <c r="D86" s="2" t="s">
        <v>86</v>
      </c>
      <c r="E86" s="2" t="s">
        <v>124</v>
      </c>
      <c r="F86" s="2" t="s">
        <v>502</v>
      </c>
      <c r="G86" s="1"/>
      <c r="H86" s="1"/>
      <c r="I86" s="1"/>
      <c r="J86" s="5" t="str">
        <v>7Y3Y</v>
      </c>
      <c r="K86" s="6">
        <v>1E-4</v>
      </c>
      <c r="L86" s="6">
        <v>6.0999999999999997E-4</v>
      </c>
    </row>
    <row r="87" spans="2:12" x14ac:dyDescent="0.25">
      <c r="B87" s="2" t="s">
        <v>11</v>
      </c>
      <c r="C87" s="2" t="s">
        <v>5</v>
      </c>
      <c r="D87" s="2" t="s">
        <v>56</v>
      </c>
      <c r="E87" s="2" t="s">
        <v>152</v>
      </c>
      <c r="F87" s="2" t="s">
        <v>503</v>
      </c>
      <c r="G87" s="1"/>
      <c r="H87" s="1"/>
      <c r="I87" s="1"/>
      <c r="J87" s="5" t="str">
        <v>7Y4Y</v>
      </c>
      <c r="K87" s="6">
        <v>2.0000000000000001E-4</v>
      </c>
      <c r="L87" s="6">
        <v>7.000000000000001E-4</v>
      </c>
    </row>
    <row r="88" spans="2:12" x14ac:dyDescent="0.25">
      <c r="B88" s="2" t="s">
        <v>11</v>
      </c>
      <c r="C88" s="2" t="s">
        <v>7</v>
      </c>
      <c r="D88" s="2" t="s">
        <v>61</v>
      </c>
      <c r="E88" s="2" t="s">
        <v>163</v>
      </c>
      <c r="F88" s="2" t="s">
        <v>504</v>
      </c>
      <c r="G88" s="1"/>
      <c r="H88" s="1"/>
      <c r="I88" s="1"/>
      <c r="J88" s="5" t="str">
        <v>7Y5Y</v>
      </c>
      <c r="K88" s="6">
        <v>2.9999999999999997E-4</v>
      </c>
      <c r="L88" s="6">
        <v>7.5000000000000002E-4</v>
      </c>
    </row>
    <row r="89" spans="2:12" x14ac:dyDescent="0.25">
      <c r="B89" s="2" t="s">
        <v>11</v>
      </c>
      <c r="C89" s="2" t="s">
        <v>9</v>
      </c>
      <c r="D89" s="2" t="s">
        <v>39</v>
      </c>
      <c r="E89" s="2" t="s">
        <v>144</v>
      </c>
      <c r="F89" s="2" t="s">
        <v>543</v>
      </c>
      <c r="G89" s="1"/>
      <c r="H89" s="1"/>
      <c r="I89" s="1"/>
      <c r="J89" s="5" t="str">
        <v>7Y6Y</v>
      </c>
      <c r="K89" s="6">
        <v>4.0000000000000002E-4</v>
      </c>
      <c r="L89" s="6">
        <v>7.6999999999999996E-4</v>
      </c>
    </row>
    <row r="90" spans="2:12" x14ac:dyDescent="0.25">
      <c r="B90" s="2" t="s">
        <v>11</v>
      </c>
      <c r="C90" s="2" t="s">
        <v>11</v>
      </c>
      <c r="D90" s="2" t="s">
        <v>469</v>
      </c>
      <c r="E90" s="2" t="s">
        <v>164</v>
      </c>
      <c r="F90" s="2" t="s">
        <v>544</v>
      </c>
      <c r="G90" s="1"/>
      <c r="H90" s="1"/>
      <c r="I90" s="1"/>
      <c r="J90" s="5" t="str">
        <v>7Y7Y</v>
      </c>
      <c r="K90" s="6">
        <v>5.0000000000000001E-4</v>
      </c>
      <c r="L90" s="6">
        <v>7.7999999999999999E-4</v>
      </c>
    </row>
    <row r="91" spans="2:12" x14ac:dyDescent="0.25">
      <c r="B91" s="2" t="s">
        <v>11</v>
      </c>
      <c r="C91" s="2" t="s">
        <v>13</v>
      </c>
      <c r="D91" s="2" t="s">
        <v>63</v>
      </c>
      <c r="E91" s="2" t="s">
        <v>165</v>
      </c>
      <c r="F91" s="2" t="s">
        <v>545</v>
      </c>
      <c r="G91" s="1"/>
      <c r="H91" s="1"/>
      <c r="I91" s="1"/>
      <c r="J91" s="5" t="str">
        <v>7Y8Y</v>
      </c>
      <c r="K91" s="6">
        <v>5.9999999999999995E-4</v>
      </c>
      <c r="L91" s="6">
        <v>6.6E-4</v>
      </c>
    </row>
    <row r="92" spans="2:12" x14ac:dyDescent="0.25">
      <c r="B92" s="2" t="s">
        <v>11</v>
      </c>
      <c r="C92" s="2" t="s">
        <v>15</v>
      </c>
      <c r="D92" s="2" t="s">
        <v>56</v>
      </c>
      <c r="E92" s="2" t="s">
        <v>146</v>
      </c>
      <c r="F92" s="2" t="s">
        <v>546</v>
      </c>
      <c r="G92" s="1"/>
      <c r="H92" s="1"/>
      <c r="I92" s="1"/>
      <c r="J92" s="5" t="str">
        <v>7Y9Y</v>
      </c>
      <c r="K92" s="6">
        <v>5.9999999999999995E-4</v>
      </c>
      <c r="L92" s="6">
        <v>7.000000000000001E-4</v>
      </c>
    </row>
    <row r="93" spans="2:12" x14ac:dyDescent="0.25">
      <c r="B93" s="2" t="s">
        <v>11</v>
      </c>
      <c r="C93" s="2" t="s">
        <v>17</v>
      </c>
      <c r="D93" s="2" t="s">
        <v>469</v>
      </c>
      <c r="E93" s="2" t="s">
        <v>166</v>
      </c>
      <c r="F93" s="2" t="s">
        <v>547</v>
      </c>
      <c r="G93" s="1"/>
      <c r="H93" s="1"/>
      <c r="I93" s="1"/>
      <c r="J93" s="5" t="str">
        <v>7Y10Y</v>
      </c>
      <c r="K93" s="6">
        <v>7.000000000000001E-4</v>
      </c>
      <c r="L93" s="6">
        <v>7.7999999999999999E-4</v>
      </c>
    </row>
    <row r="94" spans="2:12" x14ac:dyDescent="0.25">
      <c r="B94" s="2" t="s">
        <v>11</v>
      </c>
      <c r="C94" s="2" t="s">
        <v>19</v>
      </c>
      <c r="D94" s="2" t="s">
        <v>83</v>
      </c>
      <c r="E94" s="2" t="s">
        <v>136</v>
      </c>
      <c r="F94" s="2" t="s">
        <v>548</v>
      </c>
      <c r="G94" s="1"/>
      <c r="H94" s="1"/>
      <c r="I94" s="1"/>
      <c r="J94" s="5" t="str">
        <v>7Y15Y</v>
      </c>
      <c r="K94" s="6">
        <v>1E-3</v>
      </c>
      <c r="L94" s="6">
        <v>1.08E-3</v>
      </c>
    </row>
    <row r="95" spans="2:12" x14ac:dyDescent="0.25">
      <c r="B95" s="2" t="s">
        <v>11</v>
      </c>
      <c r="C95" s="2" t="s">
        <v>21</v>
      </c>
      <c r="D95" s="2" t="s">
        <v>549</v>
      </c>
      <c r="E95" s="2" t="s">
        <v>167</v>
      </c>
      <c r="F95" s="2" t="s">
        <v>550</v>
      </c>
      <c r="G95" s="1"/>
      <c r="H95" s="1"/>
      <c r="I95" s="1"/>
      <c r="J95" s="5" t="str">
        <v>7Y20Y</v>
      </c>
      <c r="K95" s="6">
        <v>1.1999999999999999E-3</v>
      </c>
      <c r="L95" s="6">
        <v>1.16E-3</v>
      </c>
    </row>
    <row r="96" spans="2:12" x14ac:dyDescent="0.25">
      <c r="B96" s="2" t="s">
        <v>11</v>
      </c>
      <c r="C96" s="2" t="s">
        <v>23</v>
      </c>
      <c r="D96" s="2" t="s">
        <v>418</v>
      </c>
      <c r="E96" s="2" t="s">
        <v>168</v>
      </c>
      <c r="F96" s="2" t="s">
        <v>551</v>
      </c>
      <c r="G96" s="1"/>
      <c r="H96" s="1"/>
      <c r="I96" s="1"/>
      <c r="J96" s="5" t="str">
        <v>7Y25Y</v>
      </c>
      <c r="K96" s="6">
        <v>1.2999999999999999E-3</v>
      </c>
      <c r="L96" s="6">
        <v>1.1299999999999999E-3</v>
      </c>
    </row>
    <row r="97" spans="2:12" x14ac:dyDescent="0.25">
      <c r="B97" s="2" t="s">
        <v>11</v>
      </c>
      <c r="C97" s="2" t="s">
        <v>25</v>
      </c>
      <c r="D97" s="2" t="s">
        <v>47</v>
      </c>
      <c r="E97" s="2" t="s">
        <v>169</v>
      </c>
      <c r="F97" s="2" t="s">
        <v>552</v>
      </c>
      <c r="G97" s="1"/>
      <c r="H97" s="1"/>
      <c r="I97" s="1"/>
      <c r="J97" s="5" t="str">
        <v>7Y30Y</v>
      </c>
      <c r="K97" s="6">
        <v>1.5E-3</v>
      </c>
      <c r="L97" s="6">
        <v>1.1100000000000001E-3</v>
      </c>
    </row>
    <row r="98" spans="2:12" x14ac:dyDescent="0.25">
      <c r="B98" s="2" t="s">
        <v>17</v>
      </c>
      <c r="C98" s="2" t="s">
        <v>0</v>
      </c>
      <c r="D98" s="2" t="s">
        <v>90</v>
      </c>
      <c r="E98" s="2" t="s">
        <v>121</v>
      </c>
      <c r="F98" s="2" t="s">
        <v>505</v>
      </c>
      <c r="G98" s="1"/>
      <c r="H98" s="1"/>
      <c r="I98" s="1"/>
      <c r="J98" s="5" t="str">
        <v>10Y1Y</v>
      </c>
      <c r="K98" s="6">
        <v>1E-4</v>
      </c>
      <c r="L98" s="6">
        <v>8.9999999999999992E-5</v>
      </c>
    </row>
    <row r="99" spans="2:12" x14ac:dyDescent="0.25">
      <c r="B99" s="2" t="s">
        <v>17</v>
      </c>
      <c r="C99" s="2" t="s">
        <v>1</v>
      </c>
      <c r="D99" s="2" t="s">
        <v>91</v>
      </c>
      <c r="E99" s="2" t="s">
        <v>170</v>
      </c>
      <c r="F99" s="2" t="s">
        <v>506</v>
      </c>
      <c r="G99" s="1"/>
      <c r="H99" s="1"/>
      <c r="I99" s="1"/>
      <c r="J99" s="5" t="str">
        <v>10Y2Y</v>
      </c>
      <c r="K99" s="6">
        <v>2.0000000000000001E-4</v>
      </c>
      <c r="L99" s="6">
        <v>1.4000000000000001E-4</v>
      </c>
    </row>
    <row r="100" spans="2:12" x14ac:dyDescent="0.25">
      <c r="B100" s="2" t="s">
        <v>17</v>
      </c>
      <c r="C100" s="2" t="s">
        <v>3</v>
      </c>
      <c r="D100" s="2" t="s">
        <v>92</v>
      </c>
      <c r="E100" s="2" t="s">
        <v>131</v>
      </c>
      <c r="F100" s="2" t="s">
        <v>553</v>
      </c>
      <c r="G100" s="1"/>
      <c r="H100" s="1"/>
      <c r="I100" s="1"/>
      <c r="J100" s="5" t="str">
        <v>10Y3Y</v>
      </c>
      <c r="K100" s="6">
        <v>2.9999999999999997E-4</v>
      </c>
      <c r="L100" s="6">
        <v>1.6000000000000001E-4</v>
      </c>
    </row>
    <row r="101" spans="2:12" x14ac:dyDescent="0.25">
      <c r="B101" s="2" t="s">
        <v>17</v>
      </c>
      <c r="C101" s="2" t="s">
        <v>5</v>
      </c>
      <c r="D101" s="2" t="s">
        <v>37</v>
      </c>
      <c r="E101" s="2" t="s">
        <v>155</v>
      </c>
      <c r="F101" s="2" t="s">
        <v>554</v>
      </c>
      <c r="G101" s="1"/>
      <c r="H101" s="1"/>
      <c r="I101" s="1"/>
      <c r="J101" s="5" t="str">
        <v>10Y4Y</v>
      </c>
      <c r="K101" s="6">
        <v>4.0000000000000002E-4</v>
      </c>
      <c r="L101" s="6">
        <v>2.1000000000000001E-4</v>
      </c>
    </row>
    <row r="102" spans="2:12" x14ac:dyDescent="0.25">
      <c r="B102" s="2" t="s">
        <v>17</v>
      </c>
      <c r="C102" s="2" t="s">
        <v>7</v>
      </c>
      <c r="D102" s="2" t="s">
        <v>37</v>
      </c>
      <c r="E102" s="2" t="s">
        <v>172</v>
      </c>
      <c r="F102" s="2" t="s">
        <v>555</v>
      </c>
      <c r="G102" s="1"/>
      <c r="H102" s="1"/>
      <c r="I102" s="1"/>
      <c r="J102" s="5" t="str">
        <v>10Y5Y</v>
      </c>
      <c r="K102" s="6">
        <v>5.0000000000000001E-4</v>
      </c>
      <c r="L102" s="6">
        <v>2.1000000000000001E-4</v>
      </c>
    </row>
    <row r="103" spans="2:12" x14ac:dyDescent="0.25">
      <c r="B103" s="2" t="s">
        <v>17</v>
      </c>
      <c r="C103" s="2" t="s">
        <v>9</v>
      </c>
      <c r="D103" s="2" t="s">
        <v>49</v>
      </c>
      <c r="E103" s="2" t="s">
        <v>173</v>
      </c>
      <c r="F103" s="2" t="s">
        <v>556</v>
      </c>
      <c r="G103" s="1"/>
      <c r="H103" s="1"/>
      <c r="I103" s="1"/>
      <c r="J103" s="5" t="str">
        <v>10Y6Y</v>
      </c>
      <c r="K103" s="6">
        <v>5.0000000000000001E-4</v>
      </c>
      <c r="L103" s="6">
        <v>2.9999999999999997E-4</v>
      </c>
    </row>
    <row r="104" spans="2:12" x14ac:dyDescent="0.25">
      <c r="B104" s="2" t="s">
        <v>17</v>
      </c>
      <c r="C104" s="2" t="s">
        <v>11</v>
      </c>
      <c r="D104" s="2" t="s">
        <v>57</v>
      </c>
      <c r="E104" s="2" t="s">
        <v>174</v>
      </c>
      <c r="F104" s="2" t="s">
        <v>557</v>
      </c>
      <c r="G104" s="1"/>
      <c r="H104" s="1"/>
      <c r="I104" s="1"/>
      <c r="J104" s="5" t="str">
        <v>10Y7Y</v>
      </c>
      <c r="K104" s="6">
        <v>5.9999999999999995E-4</v>
      </c>
      <c r="L104" s="6">
        <v>4.0000000000000002E-4</v>
      </c>
    </row>
    <row r="105" spans="2:12" x14ac:dyDescent="0.25">
      <c r="B105" s="2" t="s">
        <v>17</v>
      </c>
      <c r="C105" s="2" t="s">
        <v>13</v>
      </c>
      <c r="D105" s="2" t="s">
        <v>109</v>
      </c>
      <c r="E105" s="2" t="s">
        <v>166</v>
      </c>
      <c r="F105" s="2" t="s">
        <v>558</v>
      </c>
      <c r="G105" s="1"/>
      <c r="H105" s="1"/>
      <c r="I105" s="1"/>
      <c r="J105" s="5" t="str">
        <v>10Y8Y</v>
      </c>
      <c r="K105" s="6">
        <v>7.000000000000001E-4</v>
      </c>
      <c r="L105" s="6">
        <v>5.0000000000000001E-4</v>
      </c>
    </row>
    <row r="106" spans="2:12" x14ac:dyDescent="0.25">
      <c r="B106" s="2" t="s">
        <v>17</v>
      </c>
      <c r="C106" s="2" t="s">
        <v>15</v>
      </c>
      <c r="D106" s="2" t="s">
        <v>50</v>
      </c>
      <c r="E106" s="2" t="s">
        <v>175</v>
      </c>
      <c r="F106" s="2" t="s">
        <v>559</v>
      </c>
      <c r="G106" s="1"/>
      <c r="H106" s="1"/>
      <c r="I106" s="1"/>
      <c r="J106" s="5" t="str">
        <v>10Y9Y</v>
      </c>
      <c r="K106" s="6">
        <v>8.0000000000000004E-4</v>
      </c>
      <c r="L106" s="6">
        <v>5.9999999999999995E-4</v>
      </c>
    </row>
    <row r="107" spans="2:12" x14ac:dyDescent="0.25">
      <c r="B107" s="2" t="s">
        <v>17</v>
      </c>
      <c r="C107" s="2" t="s">
        <v>17</v>
      </c>
      <c r="D107" s="2" t="s">
        <v>199</v>
      </c>
      <c r="E107" s="2" t="s">
        <v>176</v>
      </c>
      <c r="F107" s="2" t="s">
        <v>560</v>
      </c>
      <c r="G107" s="1"/>
      <c r="H107" s="1"/>
      <c r="I107" s="1"/>
      <c r="J107" s="5" t="str">
        <v>10Y10Y</v>
      </c>
      <c r="K107" s="6">
        <v>8.9999999999999998E-4</v>
      </c>
      <c r="L107" s="6">
        <v>5.8999999999999992E-4</v>
      </c>
    </row>
    <row r="108" spans="2:12" x14ac:dyDescent="0.25">
      <c r="B108" s="2" t="s">
        <v>17</v>
      </c>
      <c r="C108" s="2" t="s">
        <v>19</v>
      </c>
      <c r="D108" s="2" t="s">
        <v>46</v>
      </c>
      <c r="E108" s="2" t="s">
        <v>177</v>
      </c>
      <c r="F108" s="2" t="s">
        <v>561</v>
      </c>
      <c r="G108" s="1"/>
      <c r="H108" s="1"/>
      <c r="I108" s="1"/>
      <c r="J108" s="5" t="str">
        <v>10Y15Y</v>
      </c>
      <c r="K108" s="6">
        <v>1.1000000000000001E-3</v>
      </c>
      <c r="L108" s="6">
        <v>8.5999999999999998E-4</v>
      </c>
    </row>
    <row r="109" spans="2:12" x14ac:dyDescent="0.25">
      <c r="B109" s="2" t="s">
        <v>17</v>
      </c>
      <c r="C109" s="2" t="s">
        <v>21</v>
      </c>
      <c r="D109" s="2" t="s">
        <v>562</v>
      </c>
      <c r="E109" s="2" t="s">
        <v>178</v>
      </c>
      <c r="F109" s="2" t="s">
        <v>563</v>
      </c>
      <c r="G109" s="1"/>
      <c r="H109" s="1"/>
      <c r="I109" s="1"/>
      <c r="J109" s="5" t="str">
        <v>10Y20Y</v>
      </c>
      <c r="K109" s="6">
        <v>1.2999999999999999E-3</v>
      </c>
      <c r="L109" s="6">
        <v>8.4000000000000003E-4</v>
      </c>
    </row>
    <row r="110" spans="2:12" x14ac:dyDescent="0.25">
      <c r="B110" s="2" t="s">
        <v>17</v>
      </c>
      <c r="C110" s="2" t="s">
        <v>23</v>
      </c>
      <c r="D110" s="2" t="s">
        <v>290</v>
      </c>
      <c r="E110" s="2" t="s">
        <v>179</v>
      </c>
      <c r="F110" s="2" t="s">
        <v>564</v>
      </c>
      <c r="G110" s="1"/>
      <c r="H110" s="1"/>
      <c r="I110" s="1"/>
      <c r="J110" s="5" t="str">
        <v>10Y25Y</v>
      </c>
      <c r="K110" s="6">
        <v>1.4000000000000002E-3</v>
      </c>
      <c r="L110" s="6">
        <v>8.3000000000000001E-4</v>
      </c>
    </row>
    <row r="111" spans="2:12" x14ac:dyDescent="0.25">
      <c r="B111" s="2" t="s">
        <v>17</v>
      </c>
      <c r="C111" s="2" t="s">
        <v>25</v>
      </c>
      <c r="D111" s="2" t="s">
        <v>435</v>
      </c>
      <c r="E111" s="2" t="s">
        <v>180</v>
      </c>
      <c r="F111" s="2" t="s">
        <v>565</v>
      </c>
      <c r="G111" s="1"/>
      <c r="H111" s="1"/>
      <c r="I111" s="1"/>
      <c r="J111" s="5" t="str">
        <v>10Y30Y</v>
      </c>
      <c r="K111" s="6">
        <v>1.6000000000000001E-3</v>
      </c>
      <c r="L111" s="6">
        <v>7.3999999999999999E-4</v>
      </c>
    </row>
    <row r="112" spans="2:12" x14ac:dyDescent="0.25">
      <c r="B112" s="2" t="s">
        <v>19</v>
      </c>
      <c r="C112" s="2" t="s">
        <v>0</v>
      </c>
      <c r="D112" s="2" t="s">
        <v>566</v>
      </c>
      <c r="E112" s="2" t="s">
        <v>121</v>
      </c>
      <c r="F112" s="2" t="s">
        <v>567</v>
      </c>
      <c r="G112" s="1"/>
      <c r="H112" s="1"/>
      <c r="I112" s="1"/>
      <c r="J112" s="5" t="str">
        <v>15Y1Y</v>
      </c>
      <c r="K112" s="6">
        <v>1E-4</v>
      </c>
      <c r="L112" s="6">
        <v>1E-4</v>
      </c>
    </row>
    <row r="113" spans="2:12" x14ac:dyDescent="0.25">
      <c r="B113" s="2" t="s">
        <v>19</v>
      </c>
      <c r="C113" s="2" t="s">
        <v>1</v>
      </c>
      <c r="D113" s="2" t="s">
        <v>116</v>
      </c>
      <c r="E113" s="2" t="s">
        <v>181</v>
      </c>
      <c r="F113" s="2" t="s">
        <v>568</v>
      </c>
      <c r="G113" s="1"/>
      <c r="H113" s="1"/>
      <c r="I113" s="1"/>
      <c r="J113" s="5" t="str">
        <v>15Y2Y</v>
      </c>
      <c r="K113" s="6">
        <v>2.0000000000000001E-4</v>
      </c>
      <c r="L113" s="6">
        <v>2.0000000000000001E-4</v>
      </c>
    </row>
    <row r="114" spans="2:12" x14ac:dyDescent="0.25">
      <c r="B114" s="2" t="s">
        <v>19</v>
      </c>
      <c r="C114" s="2" t="s">
        <v>3</v>
      </c>
      <c r="D114" s="2" t="s">
        <v>569</v>
      </c>
      <c r="E114" s="2" t="s">
        <v>182</v>
      </c>
      <c r="F114" s="2" t="s">
        <v>570</v>
      </c>
      <c r="G114" s="1"/>
      <c r="H114" s="1"/>
      <c r="I114" s="1"/>
      <c r="J114" s="5" t="str">
        <v>15Y3Y</v>
      </c>
      <c r="K114" s="6">
        <v>2.9999999999999997E-4</v>
      </c>
      <c r="L114" s="6">
        <v>3.1E-4</v>
      </c>
    </row>
    <row r="115" spans="2:12" x14ac:dyDescent="0.25">
      <c r="B115" s="2" t="s">
        <v>19</v>
      </c>
      <c r="C115" s="2" t="s">
        <v>5</v>
      </c>
      <c r="D115" s="2" t="s">
        <v>120</v>
      </c>
      <c r="E115" s="2" t="s">
        <v>183</v>
      </c>
      <c r="F115" s="2" t="s">
        <v>571</v>
      </c>
      <c r="G115" s="1"/>
      <c r="H115" s="1"/>
      <c r="I115" s="1"/>
      <c r="J115" s="5" t="str">
        <v>15Y4Y</v>
      </c>
      <c r="K115" s="6">
        <v>4.0000000000000002E-4</v>
      </c>
      <c r="L115" s="6">
        <v>4.0999999999999999E-4</v>
      </c>
    </row>
    <row r="116" spans="2:12" x14ac:dyDescent="0.25">
      <c r="B116" s="2" t="s">
        <v>19</v>
      </c>
      <c r="C116" s="2" t="s">
        <v>7</v>
      </c>
      <c r="D116" s="2" t="s">
        <v>57</v>
      </c>
      <c r="E116" s="2" t="s">
        <v>172</v>
      </c>
      <c r="F116" s="2" t="s">
        <v>572</v>
      </c>
      <c r="G116" s="1"/>
      <c r="H116" s="1"/>
      <c r="I116" s="1"/>
      <c r="J116" s="5" t="str">
        <v>15Y5Y</v>
      </c>
      <c r="K116" s="6">
        <v>5.0000000000000001E-4</v>
      </c>
      <c r="L116" s="6">
        <v>4.0000000000000002E-4</v>
      </c>
    </row>
    <row r="117" spans="2:12" x14ac:dyDescent="0.25">
      <c r="B117" s="2" t="s">
        <v>19</v>
      </c>
      <c r="C117" s="2" t="s">
        <v>9</v>
      </c>
      <c r="D117" s="2" t="s">
        <v>573</v>
      </c>
      <c r="E117" s="2" t="s">
        <v>184</v>
      </c>
      <c r="F117" s="2" t="s">
        <v>574</v>
      </c>
      <c r="G117" s="1"/>
      <c r="H117" s="1"/>
      <c r="I117" s="1"/>
      <c r="J117" s="5" t="str">
        <v>15Y6Y</v>
      </c>
      <c r="K117" s="6">
        <v>5.0000000000000001E-4</v>
      </c>
      <c r="L117" s="6">
        <v>4.8999999999999998E-4</v>
      </c>
    </row>
    <row r="118" spans="2:12" x14ac:dyDescent="0.25">
      <c r="B118" s="2" t="s">
        <v>19</v>
      </c>
      <c r="C118" s="2" t="s">
        <v>11</v>
      </c>
      <c r="D118" s="2" t="s">
        <v>29</v>
      </c>
      <c r="E118" s="2" t="s">
        <v>185</v>
      </c>
      <c r="F118" s="2" t="s">
        <v>575</v>
      </c>
      <c r="G118" s="1"/>
      <c r="H118" s="1"/>
      <c r="I118" s="1"/>
      <c r="J118" s="5" t="str">
        <v>15Y7Y</v>
      </c>
      <c r="K118" s="6">
        <v>5.9999999999999995E-4</v>
      </c>
      <c r="L118" s="6">
        <v>5.8E-4</v>
      </c>
    </row>
    <row r="119" spans="2:12" x14ac:dyDescent="0.25">
      <c r="B119" s="2" t="s">
        <v>19</v>
      </c>
      <c r="C119" s="2" t="s">
        <v>13</v>
      </c>
      <c r="D119" s="2" t="s">
        <v>63</v>
      </c>
      <c r="E119" s="2" t="s">
        <v>133</v>
      </c>
      <c r="F119" s="2" t="s">
        <v>576</v>
      </c>
      <c r="G119" s="1"/>
      <c r="H119" s="1"/>
      <c r="I119" s="1"/>
      <c r="J119" s="5" t="str">
        <v>15Y8Y</v>
      </c>
      <c r="K119" s="6">
        <v>7.000000000000001E-4</v>
      </c>
      <c r="L119" s="6">
        <v>6.6E-4</v>
      </c>
    </row>
    <row r="120" spans="2:12" x14ac:dyDescent="0.25">
      <c r="B120" s="2" t="s">
        <v>19</v>
      </c>
      <c r="C120" s="2" t="s">
        <v>15</v>
      </c>
      <c r="D120" s="2" t="s">
        <v>577</v>
      </c>
      <c r="E120" s="2" t="s">
        <v>186</v>
      </c>
      <c r="F120" s="2" t="s">
        <v>578</v>
      </c>
      <c r="G120" s="1"/>
      <c r="H120" s="1"/>
      <c r="I120" s="1"/>
      <c r="J120" s="5" t="str">
        <v>15Y9Y</v>
      </c>
      <c r="K120" s="6">
        <v>8.0000000000000004E-4</v>
      </c>
      <c r="L120" s="6">
        <v>7.0999999999999991E-4</v>
      </c>
    </row>
    <row r="121" spans="2:12" x14ac:dyDescent="0.25">
      <c r="B121" s="2" t="s">
        <v>19</v>
      </c>
      <c r="C121" s="2" t="s">
        <v>17</v>
      </c>
      <c r="D121" s="2" t="s">
        <v>579</v>
      </c>
      <c r="E121" s="2" t="s">
        <v>187</v>
      </c>
      <c r="F121" s="2" t="s">
        <v>580</v>
      </c>
      <c r="G121" s="1"/>
      <c r="H121" s="1"/>
      <c r="I121" s="1"/>
      <c r="J121" s="5" t="str">
        <v>15Y10Y</v>
      </c>
      <c r="K121" s="6">
        <v>8.0000000000000004E-4</v>
      </c>
      <c r="L121" s="6">
        <v>6.8000000000000005E-4</v>
      </c>
    </row>
    <row r="122" spans="2:12" x14ac:dyDescent="0.25">
      <c r="B122" s="2" t="s">
        <v>19</v>
      </c>
      <c r="C122" s="2" t="s">
        <v>19</v>
      </c>
      <c r="D122" s="2" t="s">
        <v>581</v>
      </c>
      <c r="E122" s="2" t="s">
        <v>188</v>
      </c>
      <c r="F122" s="2" t="s">
        <v>582</v>
      </c>
      <c r="G122" s="1"/>
      <c r="H122" s="1"/>
      <c r="I122" s="1"/>
      <c r="J122" s="5" t="str">
        <v>15Y15Y</v>
      </c>
      <c r="K122" s="6">
        <v>1E-3</v>
      </c>
      <c r="L122" s="6">
        <v>6.4999999999999997E-4</v>
      </c>
    </row>
    <row r="123" spans="2:12" x14ac:dyDescent="0.25">
      <c r="B123" s="2" t="s">
        <v>19</v>
      </c>
      <c r="C123" s="2" t="s">
        <v>21</v>
      </c>
      <c r="D123" s="2" t="s">
        <v>583</v>
      </c>
      <c r="E123" s="2" t="s">
        <v>167</v>
      </c>
      <c r="F123" s="2" t="s">
        <v>584</v>
      </c>
      <c r="G123" s="1"/>
      <c r="H123" s="1"/>
      <c r="I123" s="1"/>
      <c r="J123" s="5" t="str">
        <v>15Y20Y</v>
      </c>
      <c r="K123" s="6">
        <v>1.1999999999999999E-3</v>
      </c>
      <c r="L123" s="6">
        <v>6.4000000000000005E-4</v>
      </c>
    </row>
    <row r="124" spans="2:12" x14ac:dyDescent="0.25">
      <c r="B124" s="2" t="s">
        <v>19</v>
      </c>
      <c r="C124" s="2" t="s">
        <v>23</v>
      </c>
      <c r="D124" s="2" t="s">
        <v>428</v>
      </c>
      <c r="E124" s="2" t="s">
        <v>189</v>
      </c>
      <c r="F124" s="2" t="s">
        <v>585</v>
      </c>
      <c r="G124" s="1"/>
      <c r="H124" s="1"/>
      <c r="I124" s="1"/>
      <c r="J124" s="5" t="str">
        <v>15Y25Y</v>
      </c>
      <c r="K124" s="6">
        <v>1.2999999999999999E-3</v>
      </c>
      <c r="L124" s="6">
        <v>5.5000000000000003E-4</v>
      </c>
    </row>
    <row r="125" spans="2:12" x14ac:dyDescent="0.25">
      <c r="B125" s="2" t="s">
        <v>21</v>
      </c>
      <c r="C125" s="2" t="s">
        <v>0</v>
      </c>
      <c r="D125" s="2" t="s">
        <v>60</v>
      </c>
      <c r="E125" s="2" t="s">
        <v>111</v>
      </c>
      <c r="F125" s="2" t="s">
        <v>586</v>
      </c>
      <c r="G125" s="1"/>
      <c r="H125" s="1"/>
      <c r="I125" s="1"/>
      <c r="J125" s="5" t="str">
        <v>20Y1Y</v>
      </c>
      <c r="K125" s="6">
        <v>0</v>
      </c>
      <c r="L125" s="6">
        <v>8.0000000000000007E-5</v>
      </c>
    </row>
    <row r="126" spans="2:12" x14ac:dyDescent="0.25">
      <c r="B126" s="2" t="s">
        <v>21</v>
      </c>
      <c r="C126" s="2" t="s">
        <v>1</v>
      </c>
      <c r="D126" s="2" t="s">
        <v>62</v>
      </c>
      <c r="E126" s="2" t="s">
        <v>140</v>
      </c>
      <c r="F126" s="2" t="s">
        <v>587</v>
      </c>
      <c r="G126" s="1"/>
      <c r="H126" s="1"/>
      <c r="I126" s="1"/>
      <c r="J126" s="5" t="str">
        <v>20Y2Y</v>
      </c>
      <c r="K126" s="6">
        <v>1E-4</v>
      </c>
      <c r="L126" s="6">
        <v>1.7999999999999998E-4</v>
      </c>
    </row>
    <row r="127" spans="2:12" x14ac:dyDescent="0.25">
      <c r="B127" s="2" t="s">
        <v>21</v>
      </c>
      <c r="C127" s="2" t="s">
        <v>3</v>
      </c>
      <c r="D127" s="2" t="s">
        <v>44</v>
      </c>
      <c r="E127" s="2" t="s">
        <v>152</v>
      </c>
      <c r="F127" s="2" t="s">
        <v>588</v>
      </c>
      <c r="G127" s="1"/>
      <c r="H127" s="1"/>
      <c r="I127" s="1"/>
      <c r="J127" s="5" t="str">
        <v>20Y3Y</v>
      </c>
      <c r="K127" s="6">
        <v>2.0000000000000001E-4</v>
      </c>
      <c r="L127" s="6">
        <v>2.5999999999999998E-4</v>
      </c>
    </row>
    <row r="128" spans="2:12" x14ac:dyDescent="0.25">
      <c r="B128" s="2" t="s">
        <v>21</v>
      </c>
      <c r="C128" s="2" t="s">
        <v>5</v>
      </c>
      <c r="D128" s="2" t="s">
        <v>569</v>
      </c>
      <c r="E128" s="2" t="s">
        <v>190</v>
      </c>
      <c r="F128" s="2" t="s">
        <v>589</v>
      </c>
      <c r="G128" s="1"/>
      <c r="H128" s="1"/>
      <c r="I128" s="1"/>
      <c r="J128" s="5" t="str">
        <v>20Y4Y</v>
      </c>
      <c r="K128" s="6">
        <v>2.9999999999999997E-4</v>
      </c>
      <c r="L128" s="6">
        <v>3.1E-4</v>
      </c>
    </row>
    <row r="129" spans="2:12" x14ac:dyDescent="0.25">
      <c r="B129" s="2" t="s">
        <v>21</v>
      </c>
      <c r="C129" s="2" t="s">
        <v>7</v>
      </c>
      <c r="D129" s="2" t="s">
        <v>64</v>
      </c>
      <c r="E129" s="2" t="s">
        <v>191</v>
      </c>
      <c r="F129" s="2" t="s">
        <v>590</v>
      </c>
      <c r="G129" s="1"/>
      <c r="H129" s="1"/>
      <c r="I129" s="1"/>
      <c r="J129" s="5" t="str">
        <v>20Y5Y</v>
      </c>
      <c r="K129" s="6">
        <v>4.0000000000000002E-4</v>
      </c>
      <c r="L129" s="6">
        <v>2.8000000000000003E-4</v>
      </c>
    </row>
    <row r="130" spans="2:12" x14ac:dyDescent="0.25">
      <c r="B130" s="2" t="s">
        <v>21</v>
      </c>
      <c r="C130" s="2" t="s">
        <v>9</v>
      </c>
      <c r="D130" s="2" t="s">
        <v>64</v>
      </c>
      <c r="E130" s="2" t="s">
        <v>156</v>
      </c>
      <c r="F130" s="2" t="s">
        <v>591</v>
      </c>
      <c r="G130" s="1"/>
      <c r="H130" s="1"/>
      <c r="I130" s="1"/>
      <c r="J130" s="5" t="str">
        <v>20Y6Y</v>
      </c>
      <c r="K130" s="6">
        <v>4.0000000000000002E-4</v>
      </c>
      <c r="L130" s="6">
        <v>2.8000000000000003E-4</v>
      </c>
    </row>
    <row r="131" spans="2:12" x14ac:dyDescent="0.25">
      <c r="B131" s="2" t="s">
        <v>21</v>
      </c>
      <c r="C131" s="2" t="s">
        <v>11</v>
      </c>
      <c r="D131" s="2" t="s">
        <v>64</v>
      </c>
      <c r="E131" s="2" t="s">
        <v>157</v>
      </c>
      <c r="F131" s="2" t="s">
        <v>592</v>
      </c>
      <c r="G131" s="1"/>
      <c r="H131" s="1"/>
      <c r="I131" s="1"/>
      <c r="J131" s="5" t="str">
        <v>20Y7Y</v>
      </c>
      <c r="K131" s="6">
        <v>5.0000000000000001E-4</v>
      </c>
      <c r="L131" s="6">
        <v>2.8000000000000003E-4</v>
      </c>
    </row>
    <row r="132" spans="2:12" x14ac:dyDescent="0.25">
      <c r="B132" s="2" t="s">
        <v>21</v>
      </c>
      <c r="C132" s="2" t="s">
        <v>13</v>
      </c>
      <c r="D132" s="2" t="s">
        <v>64</v>
      </c>
      <c r="E132" s="2" t="s">
        <v>165</v>
      </c>
      <c r="F132" s="2" t="s">
        <v>593</v>
      </c>
      <c r="G132" s="1"/>
      <c r="H132" s="1"/>
      <c r="I132" s="1"/>
      <c r="J132" s="5" t="str">
        <v>20Y8Y</v>
      </c>
      <c r="K132" s="6">
        <v>5.9999999999999995E-4</v>
      </c>
      <c r="L132" s="6">
        <v>2.8000000000000003E-4</v>
      </c>
    </row>
    <row r="133" spans="2:12" x14ac:dyDescent="0.25">
      <c r="B133" s="2" t="s">
        <v>21</v>
      </c>
      <c r="C133" s="2" t="s">
        <v>15</v>
      </c>
      <c r="D133" s="2" t="s">
        <v>64</v>
      </c>
      <c r="E133" s="2" t="s">
        <v>192</v>
      </c>
      <c r="F133" s="2" t="s">
        <v>594</v>
      </c>
      <c r="G133" s="1"/>
      <c r="H133" s="1"/>
      <c r="I133" s="1"/>
      <c r="J133" s="5" t="str">
        <v>20Y9Y</v>
      </c>
      <c r="K133" s="6">
        <v>5.9999999999999995E-4</v>
      </c>
      <c r="L133" s="6">
        <v>2.8000000000000003E-4</v>
      </c>
    </row>
    <row r="134" spans="2:12" x14ac:dyDescent="0.25">
      <c r="B134" s="2" t="s">
        <v>21</v>
      </c>
      <c r="C134" s="2" t="s">
        <v>17</v>
      </c>
      <c r="D134" s="2" t="s">
        <v>85</v>
      </c>
      <c r="E134" s="2" t="s">
        <v>133</v>
      </c>
      <c r="F134" s="2" t="s">
        <v>595</v>
      </c>
      <c r="G134" s="1"/>
      <c r="H134" s="1"/>
      <c r="I134" s="1"/>
      <c r="J134" s="5" t="str">
        <v>20Y10Y</v>
      </c>
      <c r="K134" s="6">
        <v>7.000000000000001E-4</v>
      </c>
      <c r="L134" s="6">
        <v>2.5000000000000001E-4</v>
      </c>
    </row>
    <row r="135" spans="2:12" x14ac:dyDescent="0.25">
      <c r="B135" s="2" t="s">
        <v>21</v>
      </c>
      <c r="C135" s="2" t="s">
        <v>19</v>
      </c>
      <c r="D135" s="2" t="s">
        <v>596</v>
      </c>
      <c r="E135" s="2" t="s">
        <v>176</v>
      </c>
      <c r="F135" s="2" t="s">
        <v>597</v>
      </c>
      <c r="G135" s="1"/>
      <c r="H135" s="1"/>
      <c r="I135" s="1"/>
      <c r="J135" s="5" t="str">
        <v>20Y15Y</v>
      </c>
      <c r="K135" s="6">
        <v>8.9999999999999998E-4</v>
      </c>
      <c r="L135" s="6">
        <v>2.3000000000000001E-4</v>
      </c>
    </row>
    <row r="136" spans="2:12" x14ac:dyDescent="0.25">
      <c r="B136" s="2" t="s">
        <v>21</v>
      </c>
      <c r="C136" s="2" t="s">
        <v>21</v>
      </c>
      <c r="D136" s="2" t="s">
        <v>92</v>
      </c>
      <c r="E136" s="2" t="s">
        <v>148</v>
      </c>
      <c r="F136" s="2" t="s">
        <v>598</v>
      </c>
      <c r="G136" s="1"/>
      <c r="H136" s="1"/>
      <c r="I136" s="1"/>
      <c r="J136" s="5" t="str">
        <v>20Y20Y</v>
      </c>
      <c r="K136" s="6">
        <v>1E-3</v>
      </c>
      <c r="L136" s="6">
        <v>1.6000000000000001E-4</v>
      </c>
    </row>
    <row r="137" spans="2:12" x14ac:dyDescent="0.25">
      <c r="B137" s="2" t="s">
        <v>23</v>
      </c>
      <c r="C137" s="2" t="s">
        <v>0</v>
      </c>
      <c r="D137" s="2" t="s">
        <v>65</v>
      </c>
      <c r="E137" s="2" t="s">
        <v>150</v>
      </c>
      <c r="F137" s="2" t="s">
        <v>507</v>
      </c>
      <c r="G137" s="1"/>
      <c r="H137" s="1"/>
      <c r="I137" s="1"/>
      <c r="J137" s="5" t="str">
        <v>25Y1Y</v>
      </c>
      <c r="K137" s="6">
        <v>0</v>
      </c>
      <c r="L137" s="6">
        <v>0</v>
      </c>
    </row>
    <row r="138" spans="2:12" x14ac:dyDescent="0.25">
      <c r="B138" s="2" t="s">
        <v>23</v>
      </c>
      <c r="C138" s="2" t="s">
        <v>1</v>
      </c>
      <c r="D138" s="2" t="s">
        <v>65</v>
      </c>
      <c r="E138" s="2" t="s">
        <v>193</v>
      </c>
      <c r="F138" s="2" t="s">
        <v>508</v>
      </c>
      <c r="G138" s="1"/>
      <c r="H138" s="1"/>
      <c r="I138" s="1"/>
      <c r="J138" s="5" t="str">
        <v>25Y2Y</v>
      </c>
      <c r="K138" s="6">
        <v>1E-4</v>
      </c>
      <c r="L138" s="6">
        <v>0</v>
      </c>
    </row>
    <row r="139" spans="2:12" x14ac:dyDescent="0.25">
      <c r="B139" s="2" t="s">
        <v>23</v>
      </c>
      <c r="C139" s="2" t="s">
        <v>3</v>
      </c>
      <c r="D139" s="2" t="s">
        <v>66</v>
      </c>
      <c r="E139" s="2" t="s">
        <v>194</v>
      </c>
      <c r="F139" s="2" t="s">
        <v>509</v>
      </c>
      <c r="G139" s="1"/>
      <c r="H139" s="1"/>
      <c r="I139" s="1"/>
      <c r="J139" s="5" t="str">
        <v>25Y3Y</v>
      </c>
      <c r="K139" s="6">
        <v>2.0000000000000001E-4</v>
      </c>
      <c r="L139" s="6">
        <v>1.0000000000000001E-5</v>
      </c>
    </row>
    <row r="140" spans="2:12" x14ac:dyDescent="0.25">
      <c r="B140" s="2" t="s">
        <v>23</v>
      </c>
      <c r="C140" s="2" t="s">
        <v>5</v>
      </c>
      <c r="D140" s="2" t="s">
        <v>66</v>
      </c>
      <c r="E140" s="2" t="s">
        <v>142</v>
      </c>
      <c r="F140" s="2" t="s">
        <v>510</v>
      </c>
      <c r="G140" s="1"/>
      <c r="H140" s="1"/>
      <c r="I140" s="1"/>
      <c r="J140" s="5" t="str">
        <v>25Y4Y</v>
      </c>
      <c r="K140" s="6">
        <v>2.0000000000000001E-4</v>
      </c>
      <c r="L140" s="6">
        <v>1.0000000000000001E-5</v>
      </c>
    </row>
    <row r="141" spans="2:12" x14ac:dyDescent="0.25">
      <c r="B141" s="2" t="s">
        <v>23</v>
      </c>
      <c r="C141" s="2" t="s">
        <v>7</v>
      </c>
      <c r="D141" s="2" t="s">
        <v>65</v>
      </c>
      <c r="E141" s="2" t="s">
        <v>143</v>
      </c>
      <c r="F141" s="2" t="s">
        <v>511</v>
      </c>
      <c r="G141" s="1"/>
      <c r="H141" s="1"/>
      <c r="I141" s="1"/>
      <c r="J141" s="5" t="str">
        <v>25Y5Y</v>
      </c>
      <c r="K141" s="6">
        <v>2.9999999999999997E-4</v>
      </c>
      <c r="L141" s="6">
        <v>0</v>
      </c>
    </row>
    <row r="142" spans="2:12" x14ac:dyDescent="0.25">
      <c r="B142" s="2" t="s">
        <v>23</v>
      </c>
      <c r="C142" s="2" t="s">
        <v>9</v>
      </c>
      <c r="D142" s="2" t="s">
        <v>65</v>
      </c>
      <c r="E142" s="2" t="s">
        <v>191</v>
      </c>
      <c r="F142" s="2" t="s">
        <v>512</v>
      </c>
      <c r="G142" s="1"/>
      <c r="H142" s="1"/>
      <c r="I142" s="1"/>
      <c r="J142" s="5" t="str">
        <v>25Y6Y</v>
      </c>
      <c r="K142" s="6">
        <v>4.0000000000000002E-4</v>
      </c>
      <c r="L142" s="6">
        <v>0</v>
      </c>
    </row>
    <row r="143" spans="2:12" x14ac:dyDescent="0.25">
      <c r="B143" s="2" t="s">
        <v>23</v>
      </c>
      <c r="C143" s="2" t="s">
        <v>11</v>
      </c>
      <c r="D143" s="2" t="s">
        <v>65</v>
      </c>
      <c r="E143" s="2" t="s">
        <v>156</v>
      </c>
      <c r="F143" s="2" t="s">
        <v>513</v>
      </c>
      <c r="G143" s="1"/>
      <c r="H143" s="1"/>
      <c r="I143" s="1"/>
      <c r="J143" s="5" t="str">
        <v>25Y7Y</v>
      </c>
      <c r="K143" s="6">
        <v>4.0000000000000002E-4</v>
      </c>
      <c r="L143" s="6">
        <v>0</v>
      </c>
    </row>
    <row r="144" spans="2:12" x14ac:dyDescent="0.25">
      <c r="B144" s="2" t="s">
        <v>23</v>
      </c>
      <c r="C144" s="2" t="s">
        <v>13</v>
      </c>
      <c r="D144" s="2" t="s">
        <v>65</v>
      </c>
      <c r="E144" s="2" t="s">
        <v>195</v>
      </c>
      <c r="F144" s="2" t="s">
        <v>514</v>
      </c>
      <c r="G144" s="1"/>
      <c r="H144" s="1"/>
      <c r="I144" s="1"/>
      <c r="J144" s="5" t="str">
        <v>25Y8Y</v>
      </c>
      <c r="K144" s="6">
        <v>5.0000000000000001E-4</v>
      </c>
      <c r="L144" s="6">
        <v>0</v>
      </c>
    </row>
    <row r="145" spans="2:12" x14ac:dyDescent="0.25">
      <c r="B145" s="2" t="s">
        <v>23</v>
      </c>
      <c r="C145" s="2" t="s">
        <v>15</v>
      </c>
      <c r="D145" s="2" t="s">
        <v>65</v>
      </c>
      <c r="E145" s="2" t="s">
        <v>173</v>
      </c>
      <c r="F145" s="2" t="s">
        <v>515</v>
      </c>
      <c r="G145" s="1"/>
      <c r="H145" s="1"/>
      <c r="I145" s="1"/>
      <c r="J145" s="5" t="str">
        <v>25Y9Y</v>
      </c>
      <c r="K145" s="6">
        <v>5.0000000000000001E-4</v>
      </c>
      <c r="L145" s="6">
        <v>0</v>
      </c>
    </row>
    <row r="146" spans="2:12" x14ac:dyDescent="0.25">
      <c r="B146" s="2" t="s">
        <v>23</v>
      </c>
      <c r="C146" s="2" t="s">
        <v>17</v>
      </c>
      <c r="D146" s="2" t="s">
        <v>65</v>
      </c>
      <c r="E146" s="2" t="s">
        <v>196</v>
      </c>
      <c r="F146" s="2" t="s">
        <v>516</v>
      </c>
      <c r="G146" s="1"/>
      <c r="H146" s="1"/>
      <c r="I146" s="1"/>
      <c r="J146" s="5" t="str">
        <v>25Y10Y</v>
      </c>
      <c r="K146" s="6">
        <v>5.9999999999999995E-4</v>
      </c>
      <c r="L146" s="6">
        <v>0</v>
      </c>
    </row>
    <row r="147" spans="2:12" x14ac:dyDescent="0.25">
      <c r="B147" s="2" t="s">
        <v>23</v>
      </c>
      <c r="C147" s="2" t="s">
        <v>19</v>
      </c>
      <c r="D147" s="2" t="s">
        <v>65</v>
      </c>
      <c r="E147" s="2" t="s">
        <v>197</v>
      </c>
      <c r="F147" s="2" t="s">
        <v>517</v>
      </c>
      <c r="G147" s="1"/>
      <c r="H147" s="1"/>
      <c r="I147" s="1"/>
      <c r="J147" s="5" t="str">
        <v>25Y15Y</v>
      </c>
      <c r="K147" s="6">
        <v>8.0000000000000004E-4</v>
      </c>
      <c r="L147" s="6">
        <v>0</v>
      </c>
    </row>
    <row r="148" spans="2:12" x14ac:dyDescent="0.25">
      <c r="B148" s="2" t="s">
        <v>25</v>
      </c>
      <c r="C148" s="2" t="s">
        <v>0</v>
      </c>
      <c r="D148" s="2" t="s">
        <v>65</v>
      </c>
      <c r="E148" s="2" t="s">
        <v>137</v>
      </c>
      <c r="F148" s="2" t="s">
        <v>354</v>
      </c>
      <c r="G148" s="1"/>
      <c r="H148" s="1"/>
      <c r="I148" s="1"/>
      <c r="J148" s="5" t="str">
        <v>30Y1Y</v>
      </c>
      <c r="K148" s="6">
        <v>0</v>
      </c>
      <c r="L148" s="6">
        <v>0</v>
      </c>
    </row>
    <row r="149" spans="2:12" x14ac:dyDescent="0.25">
      <c r="B149" s="2" t="s">
        <v>25</v>
      </c>
      <c r="C149" s="2" t="s">
        <v>1</v>
      </c>
      <c r="D149" s="2" t="s">
        <v>65</v>
      </c>
      <c r="E149" s="2" t="s">
        <v>130</v>
      </c>
      <c r="F149" s="2" t="s">
        <v>355</v>
      </c>
      <c r="G149" s="1"/>
      <c r="H149" s="1"/>
      <c r="I149" s="1"/>
      <c r="J149" s="5" t="str">
        <v>30Y2Y</v>
      </c>
      <c r="K149" s="6">
        <v>1E-4</v>
      </c>
      <c r="L149" s="6">
        <v>0</v>
      </c>
    </row>
    <row r="150" spans="2:12" x14ac:dyDescent="0.25">
      <c r="B150" s="2" t="s">
        <v>25</v>
      </c>
      <c r="C150" s="2" t="s">
        <v>3</v>
      </c>
      <c r="D150" s="2" t="s">
        <v>65</v>
      </c>
      <c r="E150" s="2" t="s">
        <v>151</v>
      </c>
      <c r="F150" s="2" t="s">
        <v>356</v>
      </c>
      <c r="G150" s="1"/>
      <c r="H150" s="1"/>
      <c r="I150" s="1"/>
      <c r="J150" s="5" t="str">
        <v>30Y3Y</v>
      </c>
      <c r="K150" s="6">
        <v>1E-4</v>
      </c>
      <c r="L150" s="6">
        <v>0</v>
      </c>
    </row>
    <row r="151" spans="2:12" x14ac:dyDescent="0.25">
      <c r="B151" s="2" t="s">
        <v>25</v>
      </c>
      <c r="C151" s="2" t="s">
        <v>5</v>
      </c>
      <c r="D151" s="2" t="s">
        <v>66</v>
      </c>
      <c r="E151" s="2" t="s">
        <v>198</v>
      </c>
      <c r="F151" s="2" t="s">
        <v>357</v>
      </c>
      <c r="G151" s="1"/>
      <c r="H151" s="1"/>
      <c r="I151" s="1"/>
      <c r="J151" s="5" t="str">
        <v>30Y4Y</v>
      </c>
      <c r="K151" s="6">
        <v>2.0000000000000001E-4</v>
      </c>
      <c r="L151" s="6">
        <v>1.0000000000000001E-5</v>
      </c>
    </row>
    <row r="152" spans="2:12" x14ac:dyDescent="0.25">
      <c r="B152" s="2" t="s">
        <v>25</v>
      </c>
      <c r="C152" s="2" t="s">
        <v>7</v>
      </c>
      <c r="D152" s="2" t="s">
        <v>65</v>
      </c>
      <c r="E152" s="2" t="s">
        <v>182</v>
      </c>
      <c r="F152" s="2" t="s">
        <v>358</v>
      </c>
      <c r="G152" s="1"/>
      <c r="H152" s="1"/>
      <c r="I152" s="1"/>
      <c r="J152" s="5" t="str">
        <v>30Y5Y</v>
      </c>
      <c r="K152" s="6">
        <v>2.9999999999999997E-4</v>
      </c>
      <c r="L152" s="6">
        <v>0</v>
      </c>
    </row>
    <row r="153" spans="2:12" x14ac:dyDescent="0.25">
      <c r="B153" s="2" t="s">
        <v>25</v>
      </c>
      <c r="C153" s="2" t="s">
        <v>9</v>
      </c>
      <c r="D153" s="2" t="s">
        <v>65</v>
      </c>
      <c r="E153" s="2" t="s">
        <v>143</v>
      </c>
      <c r="F153" s="2" t="s">
        <v>359</v>
      </c>
      <c r="G153" s="1"/>
      <c r="H153" s="1"/>
      <c r="I153" s="1"/>
      <c r="J153" s="5" t="str">
        <v>30Y6Y</v>
      </c>
      <c r="K153" s="6">
        <v>2.9999999999999997E-4</v>
      </c>
      <c r="L153" s="6">
        <v>0</v>
      </c>
    </row>
    <row r="154" spans="2:12" x14ac:dyDescent="0.25">
      <c r="B154" s="2" t="s">
        <v>25</v>
      </c>
      <c r="C154" s="2" t="s">
        <v>11</v>
      </c>
      <c r="D154" s="2" t="s">
        <v>65</v>
      </c>
      <c r="E154" s="2" t="s">
        <v>183</v>
      </c>
      <c r="F154" s="2" t="s">
        <v>360</v>
      </c>
      <c r="G154" s="1"/>
      <c r="H154" s="1"/>
      <c r="I154" s="1"/>
      <c r="J154" s="5" t="str">
        <v>30Y7Y</v>
      </c>
      <c r="K154" s="6">
        <v>4.0000000000000002E-4</v>
      </c>
      <c r="L154" s="6">
        <v>0</v>
      </c>
    </row>
    <row r="155" spans="2:12" x14ac:dyDescent="0.25">
      <c r="B155" s="2" t="s">
        <v>25</v>
      </c>
      <c r="C155" s="2" t="s">
        <v>13</v>
      </c>
      <c r="D155" s="2" t="s">
        <v>65</v>
      </c>
      <c r="E155" s="2" t="s">
        <v>200</v>
      </c>
      <c r="F155" s="2" t="s">
        <v>361</v>
      </c>
      <c r="G155" s="1"/>
      <c r="H155" s="1"/>
      <c r="I155" s="1"/>
      <c r="J155" s="5" t="str">
        <v>30Y8Y</v>
      </c>
      <c r="K155" s="6">
        <v>4.0000000000000002E-4</v>
      </c>
      <c r="L155" s="6">
        <v>0</v>
      </c>
    </row>
    <row r="156" spans="2:12" x14ac:dyDescent="0.25">
      <c r="B156" s="2" t="s">
        <v>25</v>
      </c>
      <c r="C156" s="2" t="s">
        <v>15</v>
      </c>
      <c r="D156" s="2" t="s">
        <v>65</v>
      </c>
      <c r="E156" s="2" t="s">
        <v>172</v>
      </c>
      <c r="F156" s="2" t="s">
        <v>362</v>
      </c>
      <c r="G156" s="1"/>
      <c r="H156" s="1"/>
      <c r="I156" s="1"/>
      <c r="J156" s="5" t="str">
        <v>30Y9Y</v>
      </c>
      <c r="K156" s="6">
        <v>5.0000000000000001E-4</v>
      </c>
      <c r="L156" s="6">
        <v>0</v>
      </c>
    </row>
    <row r="157" spans="2:12" x14ac:dyDescent="0.25">
      <c r="B157" s="2" t="s">
        <v>25</v>
      </c>
      <c r="C157" s="2" t="s">
        <v>17</v>
      </c>
      <c r="D157" s="2" t="s">
        <v>65</v>
      </c>
      <c r="E157" s="2" t="s">
        <v>157</v>
      </c>
      <c r="F157" s="2" t="s">
        <v>363</v>
      </c>
      <c r="J157" s="4" t="str">
        <v>30Y10Y</v>
      </c>
      <c r="K157" s="4">
        <v>5.0000000000000001E-4</v>
      </c>
      <c r="L157" s="4">
        <v>0</v>
      </c>
    </row>
  </sheetData>
  <mergeCells count="2">
    <mergeCell ref="A3:F7"/>
    <mergeCell ref="B13:F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157"/>
  <sheetViews>
    <sheetView showGridLines="0" workbookViewId="0">
      <selection activeCell="B14" sqref="B14:F157"/>
    </sheetView>
  </sheetViews>
  <sheetFormatPr defaultRowHeight="15" x14ac:dyDescent="0.25"/>
  <cols>
    <col min="1" max="1" width="2.85546875" customWidth="1"/>
    <col min="2" max="3" width="3.28515625" bestFit="1" customWidth="1"/>
    <col min="4" max="5" width="9.85546875" bestFit="1" customWidth="1"/>
    <col min="6" max="6" width="15.140625" bestFit="1" customWidth="1"/>
    <col min="7" max="7" width="2.85546875" customWidth="1"/>
    <col min="8" max="8" width="15.140625" customWidth="1"/>
    <col min="9" max="9" width="2.85546875" customWidth="1"/>
    <col min="10" max="10" width="15.140625" customWidth="1"/>
    <col min="13" max="13" width="2.7109375" customWidth="1"/>
  </cols>
  <sheetData>
    <row r="3" spans="1:28" x14ac:dyDescent="0.25">
      <c r="A3" s="23" t="s">
        <v>201</v>
      </c>
      <c r="B3" s="23"/>
      <c r="C3" s="23"/>
      <c r="D3" s="23"/>
      <c r="E3" s="23"/>
      <c r="F3" s="23"/>
    </row>
    <row r="4" spans="1:28" x14ac:dyDescent="0.25">
      <c r="A4" s="23"/>
      <c r="B4" s="23"/>
      <c r="C4" s="23"/>
      <c r="D4" s="23"/>
      <c r="E4" s="23"/>
      <c r="F4" s="23"/>
    </row>
    <row r="5" spans="1:28" x14ac:dyDescent="0.25">
      <c r="A5" s="23"/>
      <c r="B5" s="23"/>
      <c r="C5" s="23"/>
      <c r="D5" s="23"/>
      <c r="E5" s="23"/>
      <c r="F5" s="23"/>
    </row>
    <row r="6" spans="1:28" x14ac:dyDescent="0.25">
      <c r="A6" s="23"/>
      <c r="B6" s="23"/>
      <c r="C6" s="23"/>
      <c r="D6" s="23"/>
      <c r="E6" s="23"/>
      <c r="F6" s="23"/>
    </row>
    <row r="7" spans="1:28" x14ac:dyDescent="0.25">
      <c r="A7" s="23"/>
      <c r="B7" s="23"/>
      <c r="C7" s="23"/>
      <c r="D7" s="23"/>
      <c r="E7" s="23"/>
      <c r="F7" s="23"/>
      <c r="J7" s="12"/>
      <c r="K7" s="3"/>
      <c r="L7" s="3"/>
    </row>
    <row r="8" spans="1:28" x14ac:dyDescent="0.25">
      <c r="J8" s="13" t="s">
        <v>67</v>
      </c>
      <c r="K8" s="16">
        <v>9</v>
      </c>
      <c r="L8" s="16">
        <v>8</v>
      </c>
    </row>
    <row r="9" spans="1:28" x14ac:dyDescent="0.25">
      <c r="J9" s="13" t="s">
        <v>68</v>
      </c>
      <c r="K9" s="16">
        <v>6</v>
      </c>
      <c r="L9" s="16">
        <v>6</v>
      </c>
    </row>
    <row r="11" spans="1:28" x14ac:dyDescent="0.25">
      <c r="B11" s="10" t="s">
        <v>99</v>
      </c>
      <c r="C11" s="10"/>
      <c r="D11" s="10"/>
      <c r="E11" s="10"/>
      <c r="F11" s="10"/>
      <c r="H11" s="10" t="s">
        <v>100</v>
      </c>
      <c r="I11" s="10"/>
      <c r="J11" s="10"/>
      <c r="K11" s="10"/>
      <c r="L11" s="10"/>
      <c r="N11" s="10" t="s">
        <v>97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3" spans="1:28" x14ac:dyDescent="0.25">
      <c r="B13" s="25" t="s">
        <v>98</v>
      </c>
      <c r="C13" s="25"/>
      <c r="D13" s="25"/>
      <c r="E13" s="25"/>
      <c r="F13" s="25"/>
      <c r="H13" s="3" t="s">
        <v>69</v>
      </c>
      <c r="J13" s="3"/>
      <c r="K13" s="3" t="str">
        <f>LEFT(E14,7)</f>
        <v xml:space="preserve"> Target</v>
      </c>
      <c r="L13" s="3" t="str">
        <f>LEFT(D14,5)</f>
        <v>Model</v>
      </c>
      <c r="N13" s="8" t="str">
        <f>K13</f>
        <v xml:space="preserve"> Target</v>
      </c>
      <c r="O13" s="9" t="str">
        <f t="array" ref="O13:AB13">TRANSPOSE($H$14:$H$27)</f>
        <v>1Y</v>
      </c>
      <c r="P13" s="9" t="str">
        <v>2Y</v>
      </c>
      <c r="Q13" s="9" t="str">
        <v>3Y</v>
      </c>
      <c r="R13" s="9" t="str">
        <v>4Y</v>
      </c>
      <c r="S13" s="9" t="str">
        <v>5Y</v>
      </c>
      <c r="T13" s="9" t="str">
        <v>6Y</v>
      </c>
      <c r="U13" s="9" t="str">
        <v>7Y</v>
      </c>
      <c r="V13" s="9" t="str">
        <v>8Y</v>
      </c>
      <c r="W13" s="9" t="str">
        <v>9Y</v>
      </c>
      <c r="X13" s="9" t="str">
        <v>10Y</v>
      </c>
      <c r="Y13" s="9" t="str">
        <v>15Y</v>
      </c>
      <c r="Z13" s="9" t="str">
        <v>20Y</v>
      </c>
      <c r="AA13" s="9" t="str">
        <v>25Y</v>
      </c>
      <c r="AB13" s="9" t="str">
        <v>30Y</v>
      </c>
    </row>
    <row r="14" spans="1:28" x14ac:dyDescent="0.25">
      <c r="B14" s="2" t="s">
        <v>0</v>
      </c>
      <c r="C14" s="2" t="s">
        <v>0</v>
      </c>
      <c r="D14" s="2" t="s">
        <v>70</v>
      </c>
      <c r="E14" s="2" t="s">
        <v>102</v>
      </c>
      <c r="F14" s="2" t="s">
        <v>203</v>
      </c>
      <c r="G14" s="1"/>
      <c r="H14" s="5" t="s">
        <v>0</v>
      </c>
      <c r="I14" s="1"/>
      <c r="J14" s="4" t="str">
        <f t="array" ref="J14:J157">B14:B157&amp;C14:C157</f>
        <v>1Y1Y</v>
      </c>
      <c r="K14" s="6">
        <f t="array" ref="K14:K157">_xlfn.NUMBERVALUE(MID(E14:E157,K8,K9))/100</f>
        <v>0</v>
      </c>
      <c r="L14" s="6">
        <f t="array" ref="L14:L157">_xlfn.NUMBERVALUE(MID(D14:D157,L8,L9))/100</f>
        <v>4.0000000000000003E-5</v>
      </c>
      <c r="N14" s="9" t="str">
        <f t="array" ref="N14:N27">$H$14:$H$27</f>
        <v>1Y</v>
      </c>
      <c r="O14" s="7">
        <f t="array" ref="O14:AB27">INDEX($K$14:$K$157,MATCH($N$14:$N$27&amp;$O$13:$AB$13,$J$14:$J$157,0))</f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2.0000000000000001E-4</v>
      </c>
      <c r="Z14" s="7">
        <v>2.9999999999999997E-4</v>
      </c>
      <c r="AA14" s="7">
        <v>4.0000000000000002E-4</v>
      </c>
      <c r="AB14" s="7">
        <v>5.0000000000000001E-4</v>
      </c>
    </row>
    <row r="15" spans="1:28" x14ac:dyDescent="0.25">
      <c r="B15" s="2" t="s">
        <v>0</v>
      </c>
      <c r="C15" s="2" t="s">
        <v>1</v>
      </c>
      <c r="D15" s="2" t="s">
        <v>663</v>
      </c>
      <c r="E15" s="2" t="s">
        <v>102</v>
      </c>
      <c r="F15" s="2" t="s">
        <v>664</v>
      </c>
      <c r="G15" s="1"/>
      <c r="H15" s="5" t="s">
        <v>1</v>
      </c>
      <c r="I15" s="1"/>
      <c r="J15" s="5" t="str">
        <v>1Y2Y</v>
      </c>
      <c r="K15" s="6">
        <v>0</v>
      </c>
      <c r="L15" s="6">
        <v>1.814E-2</v>
      </c>
      <c r="N15" s="9" t="str">
        <v>2Y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1E-4</v>
      </c>
      <c r="W15" s="7">
        <v>1E-4</v>
      </c>
      <c r="X15" s="7">
        <v>1E-4</v>
      </c>
      <c r="Y15" s="7">
        <v>2.9999999999999997E-4</v>
      </c>
      <c r="Z15" s="7">
        <v>5.0000000000000001E-4</v>
      </c>
      <c r="AA15" s="7">
        <v>7.000000000000001E-4</v>
      </c>
      <c r="AB15" s="7">
        <v>8.0000000000000004E-4</v>
      </c>
    </row>
    <row r="16" spans="1:28" x14ac:dyDescent="0.25">
      <c r="B16" s="2" t="s">
        <v>0</v>
      </c>
      <c r="C16" s="2" t="s">
        <v>3</v>
      </c>
      <c r="D16" s="2" t="s">
        <v>665</v>
      </c>
      <c r="E16" s="2" t="s">
        <v>103</v>
      </c>
      <c r="F16" s="2" t="s">
        <v>666</v>
      </c>
      <c r="G16" s="1"/>
      <c r="H16" s="5" t="s">
        <v>3</v>
      </c>
      <c r="I16" s="1"/>
      <c r="J16" s="5" t="str">
        <v>1Y3Y</v>
      </c>
      <c r="K16" s="6">
        <v>0</v>
      </c>
      <c r="L16" s="6">
        <v>4.317E-2</v>
      </c>
      <c r="N16" s="9" t="str">
        <v>3Y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1E-4</v>
      </c>
      <c r="V16" s="7">
        <v>1E-4</v>
      </c>
      <c r="W16" s="7">
        <v>2.0000000000000001E-4</v>
      </c>
      <c r="X16" s="7">
        <v>2.9999999999999997E-4</v>
      </c>
      <c r="Y16" s="7">
        <v>5.0000000000000001E-4</v>
      </c>
      <c r="Z16" s="7">
        <v>7.000000000000001E-4</v>
      </c>
      <c r="AA16" s="7">
        <v>8.0000000000000004E-4</v>
      </c>
      <c r="AB16" s="7">
        <v>1E-3</v>
      </c>
    </row>
    <row r="17" spans="2:28" x14ac:dyDescent="0.25">
      <c r="B17" s="2" t="s">
        <v>0</v>
      </c>
      <c r="C17" s="2" t="s">
        <v>5</v>
      </c>
      <c r="D17" s="2" t="s">
        <v>667</v>
      </c>
      <c r="E17" s="2" t="s">
        <v>103</v>
      </c>
      <c r="F17" s="2" t="s">
        <v>668</v>
      </c>
      <c r="G17" s="1"/>
      <c r="H17" s="5" t="s">
        <v>5</v>
      </c>
      <c r="I17" s="1"/>
      <c r="J17" s="5" t="str">
        <v>1Y4Y</v>
      </c>
      <c r="K17" s="6">
        <v>0</v>
      </c>
      <c r="L17" s="6">
        <v>6.8809999999999996E-2</v>
      </c>
      <c r="N17" s="9" t="str">
        <v>4Y</v>
      </c>
      <c r="O17" s="7">
        <v>0</v>
      </c>
      <c r="P17" s="7">
        <v>0</v>
      </c>
      <c r="Q17" s="7">
        <v>0</v>
      </c>
      <c r="R17" s="7">
        <v>0</v>
      </c>
      <c r="S17" s="7">
        <v>1E-4</v>
      </c>
      <c r="T17" s="7">
        <v>1E-4</v>
      </c>
      <c r="U17" s="7">
        <v>2.0000000000000001E-4</v>
      </c>
      <c r="V17" s="7">
        <v>2.0000000000000001E-4</v>
      </c>
      <c r="W17" s="7">
        <v>2.9999999999999997E-4</v>
      </c>
      <c r="X17" s="7">
        <v>4.0000000000000002E-4</v>
      </c>
      <c r="Y17" s="7">
        <v>5.9999999999999995E-4</v>
      </c>
      <c r="Z17" s="7">
        <v>8.9999999999999998E-4</v>
      </c>
      <c r="AA17" s="7">
        <v>1E-3</v>
      </c>
      <c r="AB17" s="7">
        <v>1.1999999999999999E-3</v>
      </c>
    </row>
    <row r="18" spans="2:28" x14ac:dyDescent="0.25">
      <c r="B18" s="2" t="s">
        <v>0</v>
      </c>
      <c r="C18" s="2" t="s">
        <v>7</v>
      </c>
      <c r="D18" s="2" t="s">
        <v>669</v>
      </c>
      <c r="E18" s="2" t="s">
        <v>102</v>
      </c>
      <c r="F18" s="2" t="s">
        <v>670</v>
      </c>
      <c r="G18" s="1"/>
      <c r="H18" s="5" t="s">
        <v>7</v>
      </c>
      <c r="I18" s="1"/>
      <c r="J18" s="5" t="str">
        <v>1Y5Y</v>
      </c>
      <c r="K18" s="6">
        <v>0</v>
      </c>
      <c r="L18" s="6">
        <v>7.7850000000000003E-2</v>
      </c>
      <c r="N18" s="9" t="str">
        <v>5Y</v>
      </c>
      <c r="O18" s="7">
        <v>0</v>
      </c>
      <c r="P18" s="7">
        <v>0</v>
      </c>
      <c r="Q18" s="7">
        <v>0</v>
      </c>
      <c r="R18" s="7">
        <v>1E-4</v>
      </c>
      <c r="S18" s="7">
        <v>1E-4</v>
      </c>
      <c r="T18" s="7">
        <v>2.0000000000000001E-4</v>
      </c>
      <c r="U18" s="7">
        <v>2.9999999999999997E-4</v>
      </c>
      <c r="V18" s="7">
        <v>4.0000000000000002E-4</v>
      </c>
      <c r="W18" s="7">
        <v>4.0000000000000002E-4</v>
      </c>
      <c r="X18" s="7">
        <v>5.0000000000000001E-4</v>
      </c>
      <c r="Y18" s="7">
        <v>8.0000000000000004E-4</v>
      </c>
      <c r="Z18" s="7">
        <v>1E-3</v>
      </c>
      <c r="AA18" s="7">
        <v>1.1999999999999999E-3</v>
      </c>
      <c r="AB18" s="7">
        <v>1.2999999999999999E-3</v>
      </c>
    </row>
    <row r="19" spans="2:28" x14ac:dyDescent="0.25">
      <c r="B19" s="2" t="s">
        <v>0</v>
      </c>
      <c r="C19" s="2" t="s">
        <v>9</v>
      </c>
      <c r="D19" s="2" t="s">
        <v>671</v>
      </c>
      <c r="E19" s="2" t="s">
        <v>102</v>
      </c>
      <c r="F19" s="2" t="s">
        <v>672</v>
      </c>
      <c r="G19" s="1"/>
      <c r="H19" s="5" t="s">
        <v>9</v>
      </c>
      <c r="I19" s="1"/>
      <c r="J19" s="5" t="str">
        <v>1Y6Y</v>
      </c>
      <c r="K19" s="6">
        <v>0</v>
      </c>
      <c r="L19" s="6">
        <v>7.7789999999999998E-2</v>
      </c>
      <c r="N19" s="9" t="str">
        <v>6Y</v>
      </c>
      <c r="O19" s="7" t="e">
        <v>#N/A</v>
      </c>
      <c r="P19" s="7" t="e">
        <v>#N/A</v>
      </c>
      <c r="Q19" s="7" t="e">
        <v>#N/A</v>
      </c>
      <c r="R19" s="7" t="e">
        <v>#N/A</v>
      </c>
      <c r="S19" s="7" t="e">
        <v>#N/A</v>
      </c>
      <c r="T19" s="7" t="e">
        <v>#N/A</v>
      </c>
      <c r="U19" s="7" t="e">
        <v>#N/A</v>
      </c>
      <c r="V19" s="7" t="e">
        <v>#N/A</v>
      </c>
      <c r="W19" s="7" t="e">
        <v>#N/A</v>
      </c>
      <c r="X19" s="7" t="e">
        <v>#N/A</v>
      </c>
      <c r="Y19" s="7" t="e">
        <v>#N/A</v>
      </c>
      <c r="Z19" s="7" t="e">
        <v>#N/A</v>
      </c>
      <c r="AA19" s="7" t="e">
        <v>#N/A</v>
      </c>
      <c r="AB19" s="7" t="e">
        <v>#N/A</v>
      </c>
    </row>
    <row r="20" spans="2:28" x14ac:dyDescent="0.25">
      <c r="B20" s="2" t="s">
        <v>0</v>
      </c>
      <c r="C20" s="2" t="s">
        <v>11</v>
      </c>
      <c r="D20" s="2" t="s">
        <v>673</v>
      </c>
      <c r="E20" s="2" t="s">
        <v>107</v>
      </c>
      <c r="F20" s="2" t="s">
        <v>674</v>
      </c>
      <c r="G20" s="1"/>
      <c r="H20" s="5" t="s">
        <v>11</v>
      </c>
      <c r="I20" s="1"/>
      <c r="J20" s="5" t="str">
        <v>1Y7Y</v>
      </c>
      <c r="K20" s="6">
        <v>0</v>
      </c>
      <c r="L20" s="6">
        <v>7.7699999999999991E-2</v>
      </c>
      <c r="N20" s="9" t="str">
        <v>7Y</v>
      </c>
      <c r="O20" s="7">
        <v>0</v>
      </c>
      <c r="P20" s="7">
        <v>1E-4</v>
      </c>
      <c r="Q20" s="7">
        <v>1E-4</v>
      </c>
      <c r="R20" s="7">
        <v>2.0000000000000001E-4</v>
      </c>
      <c r="S20" s="7">
        <v>2.9999999999999997E-4</v>
      </c>
      <c r="T20" s="7">
        <v>4.0000000000000002E-4</v>
      </c>
      <c r="U20" s="7">
        <v>5.0000000000000001E-4</v>
      </c>
      <c r="V20" s="7">
        <v>5.9999999999999995E-4</v>
      </c>
      <c r="W20" s="7">
        <v>5.9999999999999995E-4</v>
      </c>
      <c r="X20" s="7">
        <v>7.000000000000001E-4</v>
      </c>
      <c r="Y20" s="7">
        <v>1E-3</v>
      </c>
      <c r="Z20" s="7">
        <v>1.1999999999999999E-3</v>
      </c>
      <c r="AA20" s="7">
        <v>1.2999999999999999E-3</v>
      </c>
      <c r="AB20" s="7">
        <v>1.5E-3</v>
      </c>
    </row>
    <row r="21" spans="2:28" x14ac:dyDescent="0.25">
      <c r="B21" s="2" t="s">
        <v>0</v>
      </c>
      <c r="C21" s="2" t="s">
        <v>13</v>
      </c>
      <c r="D21" s="2" t="s">
        <v>675</v>
      </c>
      <c r="E21" s="2" t="s">
        <v>108</v>
      </c>
      <c r="F21" s="2" t="s">
        <v>676</v>
      </c>
      <c r="G21" s="1"/>
      <c r="H21" s="5" t="s">
        <v>13</v>
      </c>
      <c r="I21" s="1"/>
      <c r="J21" s="5" t="str">
        <v>1Y8Y</v>
      </c>
      <c r="K21" s="6">
        <v>0</v>
      </c>
      <c r="L21" s="6">
        <v>7.7590000000000006E-2</v>
      </c>
      <c r="N21" s="9" t="str">
        <v>8Y</v>
      </c>
      <c r="O21" s="7" t="e">
        <v>#N/A</v>
      </c>
      <c r="P21" s="7" t="e">
        <v>#N/A</v>
      </c>
      <c r="Q21" s="7" t="e">
        <v>#N/A</v>
      </c>
      <c r="R21" s="7" t="e">
        <v>#N/A</v>
      </c>
      <c r="S21" s="7" t="e">
        <v>#N/A</v>
      </c>
      <c r="T21" s="7" t="e">
        <v>#N/A</v>
      </c>
      <c r="U21" s="7" t="e">
        <v>#N/A</v>
      </c>
      <c r="V21" s="7" t="e">
        <v>#N/A</v>
      </c>
      <c r="W21" s="7" t="e">
        <v>#N/A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</row>
    <row r="22" spans="2:28" x14ac:dyDescent="0.25">
      <c r="B22" s="2" t="s">
        <v>0</v>
      </c>
      <c r="C22" s="2" t="s">
        <v>15</v>
      </c>
      <c r="D22" s="2" t="s">
        <v>677</v>
      </c>
      <c r="E22" s="2" t="s">
        <v>110</v>
      </c>
      <c r="F22" s="2" t="s">
        <v>678</v>
      </c>
      <c r="G22" s="1"/>
      <c r="H22" s="5" t="s">
        <v>15</v>
      </c>
      <c r="I22" s="1"/>
      <c r="J22" s="5" t="str">
        <v>1Y9Y</v>
      </c>
      <c r="K22" s="6">
        <v>0</v>
      </c>
      <c r="L22" s="6">
        <v>7.7469999999999997E-2</v>
      </c>
      <c r="N22" s="9" t="str">
        <v>9Y</v>
      </c>
      <c r="O22" s="7" t="e">
        <v>#N/A</v>
      </c>
      <c r="P22" s="7" t="e">
        <v>#N/A</v>
      </c>
      <c r="Q22" s="7" t="e">
        <v>#N/A</v>
      </c>
      <c r="R22" s="7" t="e">
        <v>#N/A</v>
      </c>
      <c r="S22" s="7" t="e">
        <v>#N/A</v>
      </c>
      <c r="T22" s="7" t="e">
        <v>#N/A</v>
      </c>
      <c r="U22" s="7" t="e">
        <v>#N/A</v>
      </c>
      <c r="V22" s="7" t="e">
        <v>#N/A</v>
      </c>
      <c r="W22" s="7" t="e">
        <v>#N/A</v>
      </c>
      <c r="X22" s="7" t="e">
        <v>#N/A</v>
      </c>
      <c r="Y22" s="7" t="e">
        <v>#N/A</v>
      </c>
      <c r="Z22" s="7" t="e">
        <v>#N/A</v>
      </c>
      <c r="AA22" s="7" t="e">
        <v>#N/A</v>
      </c>
      <c r="AB22" s="7" t="e">
        <v>#N/A</v>
      </c>
    </row>
    <row r="23" spans="2:28" x14ac:dyDescent="0.25">
      <c r="B23" s="2" t="s">
        <v>0</v>
      </c>
      <c r="C23" s="2" t="s">
        <v>17</v>
      </c>
      <c r="D23" s="2" t="s">
        <v>679</v>
      </c>
      <c r="E23" s="2" t="s">
        <v>111</v>
      </c>
      <c r="F23" s="2" t="s">
        <v>680</v>
      </c>
      <c r="G23" s="1"/>
      <c r="H23" s="5" t="s">
        <v>17</v>
      </c>
      <c r="I23" s="1"/>
      <c r="J23" s="5" t="str">
        <v>1Y10Y</v>
      </c>
      <c r="K23" s="6">
        <v>0</v>
      </c>
      <c r="L23" s="6">
        <v>7.7340000000000006E-2</v>
      </c>
      <c r="N23" s="9" t="str">
        <v>10Y</v>
      </c>
      <c r="O23" s="7">
        <v>1E-4</v>
      </c>
      <c r="P23" s="7">
        <v>2.0000000000000001E-4</v>
      </c>
      <c r="Q23" s="7">
        <v>2.9999999999999997E-4</v>
      </c>
      <c r="R23" s="7">
        <v>4.0000000000000002E-4</v>
      </c>
      <c r="S23" s="7">
        <v>5.0000000000000001E-4</v>
      </c>
      <c r="T23" s="7">
        <v>5.0000000000000001E-4</v>
      </c>
      <c r="U23" s="7">
        <v>5.9999999999999995E-4</v>
      </c>
      <c r="V23" s="7">
        <v>7.000000000000001E-4</v>
      </c>
      <c r="W23" s="7">
        <v>8.0000000000000004E-4</v>
      </c>
      <c r="X23" s="7">
        <v>8.9999999999999998E-4</v>
      </c>
      <c r="Y23" s="7">
        <v>1.1000000000000001E-3</v>
      </c>
      <c r="Z23" s="7">
        <v>1.2999999999999999E-3</v>
      </c>
      <c r="AA23" s="7">
        <v>1.4000000000000002E-3</v>
      </c>
      <c r="AB23" s="7">
        <v>1.6000000000000001E-3</v>
      </c>
    </row>
    <row r="24" spans="2:28" x14ac:dyDescent="0.25">
      <c r="B24" s="2" t="s">
        <v>0</v>
      </c>
      <c r="C24" s="2" t="s">
        <v>19</v>
      </c>
      <c r="D24" s="2" t="s">
        <v>681</v>
      </c>
      <c r="E24" s="2" t="s">
        <v>112</v>
      </c>
      <c r="F24" s="2" t="s">
        <v>682</v>
      </c>
      <c r="G24" s="1"/>
      <c r="H24" s="5" t="s">
        <v>19</v>
      </c>
      <c r="I24" s="1"/>
      <c r="J24" s="5" t="str">
        <v>1Y15Y</v>
      </c>
      <c r="K24" s="6">
        <v>2.0000000000000001E-4</v>
      </c>
      <c r="L24" s="6">
        <v>7.6769999999999991E-2</v>
      </c>
      <c r="N24" s="9" t="str">
        <v>15Y</v>
      </c>
      <c r="O24" s="7">
        <v>1E-4</v>
      </c>
      <c r="P24" s="7">
        <v>2.0000000000000001E-4</v>
      </c>
      <c r="Q24" s="7">
        <v>2.9999999999999997E-4</v>
      </c>
      <c r="R24" s="7">
        <v>4.0000000000000002E-4</v>
      </c>
      <c r="S24" s="7">
        <v>5.0000000000000001E-4</v>
      </c>
      <c r="T24" s="7">
        <v>5.0000000000000001E-4</v>
      </c>
      <c r="U24" s="7">
        <v>5.9999999999999995E-4</v>
      </c>
      <c r="V24" s="7">
        <v>7.000000000000001E-4</v>
      </c>
      <c r="W24" s="7">
        <v>8.0000000000000004E-4</v>
      </c>
      <c r="X24" s="7">
        <v>8.0000000000000004E-4</v>
      </c>
      <c r="Y24" s="7">
        <v>1E-3</v>
      </c>
      <c r="Z24" s="7">
        <v>1.1999999999999999E-3</v>
      </c>
      <c r="AA24" s="7">
        <v>1.2999999999999999E-3</v>
      </c>
      <c r="AB24" s="7" t="e">
        <v>#N/A</v>
      </c>
    </row>
    <row r="25" spans="2:28" x14ac:dyDescent="0.25">
      <c r="B25" s="2" t="s">
        <v>0</v>
      </c>
      <c r="C25" s="2" t="s">
        <v>21</v>
      </c>
      <c r="D25" s="2" t="s">
        <v>683</v>
      </c>
      <c r="E25" s="2" t="s">
        <v>113</v>
      </c>
      <c r="F25" s="2" t="s">
        <v>684</v>
      </c>
      <c r="G25" s="1"/>
      <c r="H25" s="5" t="s">
        <v>21</v>
      </c>
      <c r="I25" s="1"/>
      <c r="J25" s="5" t="str">
        <v>1Y20Y</v>
      </c>
      <c r="K25" s="6">
        <v>2.9999999999999997E-4</v>
      </c>
      <c r="L25" s="6">
        <v>7.6479999999999992E-2</v>
      </c>
      <c r="N25" s="9" t="str">
        <v>20Y</v>
      </c>
      <c r="O25" s="7">
        <v>0</v>
      </c>
      <c r="P25" s="7">
        <v>1E-4</v>
      </c>
      <c r="Q25" s="7">
        <v>2.0000000000000001E-4</v>
      </c>
      <c r="R25" s="7">
        <v>2.9999999999999997E-4</v>
      </c>
      <c r="S25" s="7">
        <v>4.0000000000000002E-4</v>
      </c>
      <c r="T25" s="7">
        <v>4.0000000000000002E-4</v>
      </c>
      <c r="U25" s="7">
        <v>5.0000000000000001E-4</v>
      </c>
      <c r="V25" s="7">
        <v>5.9999999999999995E-4</v>
      </c>
      <c r="W25" s="7">
        <v>5.9999999999999995E-4</v>
      </c>
      <c r="X25" s="7">
        <v>7.000000000000001E-4</v>
      </c>
      <c r="Y25" s="7">
        <v>8.9999999999999998E-4</v>
      </c>
      <c r="Z25" s="7">
        <v>1E-3</v>
      </c>
      <c r="AA25" s="7" t="e">
        <v>#N/A</v>
      </c>
      <c r="AB25" s="7" t="e">
        <v>#N/A</v>
      </c>
    </row>
    <row r="26" spans="2:28" x14ac:dyDescent="0.25">
      <c r="B26" s="2" t="s">
        <v>0</v>
      </c>
      <c r="C26" s="2" t="s">
        <v>23</v>
      </c>
      <c r="D26" s="2" t="s">
        <v>685</v>
      </c>
      <c r="E26" s="2" t="s">
        <v>114</v>
      </c>
      <c r="F26" s="2" t="s">
        <v>686</v>
      </c>
      <c r="G26" s="1"/>
      <c r="H26" s="5" t="s">
        <v>23</v>
      </c>
      <c r="I26" s="1"/>
      <c r="J26" s="5" t="str">
        <v>1Y25Y</v>
      </c>
      <c r="K26" s="6">
        <v>4.0000000000000002E-4</v>
      </c>
      <c r="L26" s="6">
        <v>7.6410000000000006E-2</v>
      </c>
      <c r="N26" s="9" t="str">
        <v>25Y</v>
      </c>
      <c r="O26" s="7">
        <v>0</v>
      </c>
      <c r="P26" s="7">
        <v>1E-4</v>
      </c>
      <c r="Q26" s="7">
        <v>2.0000000000000001E-4</v>
      </c>
      <c r="R26" s="7">
        <v>2.0000000000000001E-4</v>
      </c>
      <c r="S26" s="7">
        <v>2.9999999999999997E-4</v>
      </c>
      <c r="T26" s="7">
        <v>4.0000000000000002E-4</v>
      </c>
      <c r="U26" s="7">
        <v>4.0000000000000002E-4</v>
      </c>
      <c r="V26" s="7">
        <v>5.0000000000000001E-4</v>
      </c>
      <c r="W26" s="7">
        <v>5.0000000000000001E-4</v>
      </c>
      <c r="X26" s="7">
        <v>5.9999999999999995E-4</v>
      </c>
      <c r="Y26" s="7">
        <v>8.0000000000000004E-4</v>
      </c>
      <c r="Z26" s="7" t="e">
        <v>#N/A</v>
      </c>
      <c r="AA26" s="7" t="e">
        <v>#N/A</v>
      </c>
      <c r="AB26" s="7" t="e">
        <v>#N/A</v>
      </c>
    </row>
    <row r="27" spans="2:28" x14ac:dyDescent="0.25">
      <c r="B27" s="2" t="s">
        <v>0</v>
      </c>
      <c r="C27" s="2" t="s">
        <v>25</v>
      </c>
      <c r="D27" s="2" t="s">
        <v>687</v>
      </c>
      <c r="E27" s="2" t="s">
        <v>115</v>
      </c>
      <c r="F27" s="2" t="s">
        <v>688</v>
      </c>
      <c r="G27" s="1"/>
      <c r="H27" s="5" t="s">
        <v>25</v>
      </c>
      <c r="I27" s="1"/>
      <c r="J27" s="5" t="str">
        <v>1Y30Y</v>
      </c>
      <c r="K27" s="6">
        <v>5.0000000000000001E-4</v>
      </c>
      <c r="L27" s="6">
        <v>8.2830000000000001E-2</v>
      </c>
      <c r="N27" s="9" t="str">
        <v>30Y</v>
      </c>
      <c r="O27" s="7">
        <v>0</v>
      </c>
      <c r="P27" s="7">
        <v>1E-4</v>
      </c>
      <c r="Q27" s="7">
        <v>1E-4</v>
      </c>
      <c r="R27" s="7">
        <v>2.0000000000000001E-4</v>
      </c>
      <c r="S27" s="7">
        <v>2.9999999999999997E-4</v>
      </c>
      <c r="T27" s="7">
        <v>2.9999999999999997E-4</v>
      </c>
      <c r="U27" s="7">
        <v>4.0000000000000002E-4</v>
      </c>
      <c r="V27" s="7">
        <v>4.0000000000000002E-4</v>
      </c>
      <c r="W27" s="7">
        <v>5.0000000000000001E-4</v>
      </c>
      <c r="X27" s="7">
        <v>5.0000000000000001E-4</v>
      </c>
      <c r="Y27" s="7" t="e">
        <v>#N/A</v>
      </c>
      <c r="Z27" s="7" t="e">
        <v>#N/A</v>
      </c>
      <c r="AA27" s="7" t="e">
        <v>#N/A</v>
      </c>
      <c r="AB27" s="7" t="e">
        <v>#N/A</v>
      </c>
    </row>
    <row r="28" spans="2:28" x14ac:dyDescent="0.25">
      <c r="B28" s="2" t="s">
        <v>1</v>
      </c>
      <c r="C28" s="2" t="s">
        <v>0</v>
      </c>
      <c r="D28" s="2" t="s">
        <v>689</v>
      </c>
      <c r="E28" s="2" t="s">
        <v>102</v>
      </c>
      <c r="F28" s="2" t="s">
        <v>690</v>
      </c>
      <c r="G28" s="1"/>
      <c r="H28" s="1"/>
      <c r="I28" s="1"/>
      <c r="J28" s="5" t="str">
        <v>2Y1Y</v>
      </c>
      <c r="K28" s="6">
        <v>0</v>
      </c>
      <c r="L28" s="6">
        <v>1.813E-2</v>
      </c>
    </row>
    <row r="29" spans="2:28" x14ac:dyDescent="0.25">
      <c r="B29" s="2" t="s">
        <v>1</v>
      </c>
      <c r="C29" s="2" t="s">
        <v>1</v>
      </c>
      <c r="D29" s="2" t="s">
        <v>691</v>
      </c>
      <c r="E29" s="2" t="s">
        <v>103</v>
      </c>
      <c r="F29" s="2" t="s">
        <v>692</v>
      </c>
      <c r="G29" s="1"/>
      <c r="H29" s="1"/>
      <c r="I29" s="1"/>
      <c r="J29" s="5" t="str">
        <v>2Y2Y</v>
      </c>
      <c r="K29" s="6">
        <v>0</v>
      </c>
      <c r="L29" s="6">
        <v>4.4119999999999999E-2</v>
      </c>
    </row>
    <row r="30" spans="2:28" x14ac:dyDescent="0.25">
      <c r="B30" s="2" t="s">
        <v>1</v>
      </c>
      <c r="C30" s="2" t="s">
        <v>3</v>
      </c>
      <c r="D30" s="2" t="s">
        <v>693</v>
      </c>
      <c r="E30" s="2" t="s">
        <v>103</v>
      </c>
      <c r="F30" s="2" t="s">
        <v>694</v>
      </c>
      <c r="G30" s="1"/>
      <c r="H30" s="1"/>
      <c r="I30" s="1"/>
      <c r="J30" s="5" t="str">
        <v>2Y3Y</v>
      </c>
      <c r="K30" s="6">
        <v>0</v>
      </c>
      <c r="L30" s="6">
        <v>7.1289999999999992E-2</v>
      </c>
    </row>
    <row r="31" spans="2:28" x14ac:dyDescent="0.25">
      <c r="B31" s="2" t="s">
        <v>1</v>
      </c>
      <c r="C31" s="2" t="s">
        <v>5</v>
      </c>
      <c r="D31" s="2" t="s">
        <v>695</v>
      </c>
      <c r="E31" s="2" t="s">
        <v>102</v>
      </c>
      <c r="F31" s="2" t="s">
        <v>696</v>
      </c>
      <c r="G31" s="1"/>
      <c r="H31" s="1"/>
      <c r="I31" s="1"/>
      <c r="J31" s="5" t="str">
        <v>2Y4Y</v>
      </c>
      <c r="K31" s="6">
        <v>0</v>
      </c>
      <c r="L31" s="6">
        <v>8.252000000000001E-2</v>
      </c>
      <c r="N31" s="8" t="str">
        <f>L13</f>
        <v>Model</v>
      </c>
      <c r="O31" s="9" t="str">
        <f t="array" ref="O31:AB31">TRANSPOSE($H$14:$H$27)</f>
        <v>1Y</v>
      </c>
      <c r="P31" s="9" t="str">
        <v>2Y</v>
      </c>
      <c r="Q31" s="9" t="str">
        <v>3Y</v>
      </c>
      <c r="R31" s="9" t="str">
        <v>4Y</v>
      </c>
      <c r="S31" s="9" t="str">
        <v>5Y</v>
      </c>
      <c r="T31" s="9" t="str">
        <v>6Y</v>
      </c>
      <c r="U31" s="9" t="str">
        <v>7Y</v>
      </c>
      <c r="V31" s="9" t="str">
        <v>8Y</v>
      </c>
      <c r="W31" s="9" t="str">
        <v>9Y</v>
      </c>
      <c r="X31" s="9" t="str">
        <v>10Y</v>
      </c>
      <c r="Y31" s="9" t="str">
        <v>15Y</v>
      </c>
      <c r="Z31" s="9" t="str">
        <v>20Y</v>
      </c>
      <c r="AA31" s="9" t="str">
        <v>25Y</v>
      </c>
      <c r="AB31" s="9" t="str">
        <v>30Y</v>
      </c>
    </row>
    <row r="32" spans="2:28" x14ac:dyDescent="0.25">
      <c r="B32" s="2" t="s">
        <v>1</v>
      </c>
      <c r="C32" s="2" t="s">
        <v>7</v>
      </c>
      <c r="D32" s="2" t="s">
        <v>697</v>
      </c>
      <c r="E32" s="2" t="s">
        <v>103</v>
      </c>
      <c r="F32" s="2" t="s">
        <v>698</v>
      </c>
      <c r="G32" s="1"/>
      <c r="H32" s="1"/>
      <c r="I32" s="1"/>
      <c r="J32" s="5" t="str">
        <v>2Y5Y</v>
      </c>
      <c r="K32" s="6">
        <v>0</v>
      </c>
      <c r="L32" s="6">
        <v>8.3350000000000007E-2</v>
      </c>
      <c r="N32" s="9" t="str">
        <f t="array" ref="N32:N45">$H$14:$H$27</f>
        <v>1Y</v>
      </c>
      <c r="O32" s="7">
        <f t="array" ref="O32:AB45">INDEX($L$14:$L$157,MATCH($N$32:$N$45&amp;$O$31:$AB$31,$J$14:$J$157,0))</f>
        <v>4.0000000000000003E-5</v>
      </c>
      <c r="P32" s="7">
        <v>1.814E-2</v>
      </c>
      <c r="Q32" s="7">
        <v>4.317E-2</v>
      </c>
      <c r="R32" s="7">
        <v>6.8809999999999996E-2</v>
      </c>
      <c r="S32" s="7">
        <v>7.7850000000000003E-2</v>
      </c>
      <c r="T32" s="7">
        <v>7.7789999999999998E-2</v>
      </c>
      <c r="U32" s="7">
        <v>7.7699999999999991E-2</v>
      </c>
      <c r="V32" s="7">
        <v>7.7590000000000006E-2</v>
      </c>
      <c r="W32" s="7">
        <v>7.7469999999999997E-2</v>
      </c>
      <c r="X32" s="7">
        <v>7.7340000000000006E-2</v>
      </c>
      <c r="Y32" s="7">
        <v>7.6769999999999991E-2</v>
      </c>
      <c r="Z32" s="7">
        <v>7.6479999999999992E-2</v>
      </c>
      <c r="AA32" s="7">
        <v>7.6410000000000006E-2</v>
      </c>
      <c r="AB32" s="7">
        <v>8.2830000000000001E-2</v>
      </c>
    </row>
    <row r="33" spans="2:28" x14ac:dyDescent="0.25">
      <c r="B33" s="2" t="s">
        <v>1</v>
      </c>
      <c r="C33" s="2" t="s">
        <v>9</v>
      </c>
      <c r="D33" s="2" t="s">
        <v>699</v>
      </c>
      <c r="E33" s="2" t="s">
        <v>119</v>
      </c>
      <c r="F33" s="2" t="s">
        <v>700</v>
      </c>
      <c r="G33" s="1"/>
      <c r="H33" s="1"/>
      <c r="I33" s="1"/>
      <c r="J33" s="5" t="str">
        <v>2Y6Y</v>
      </c>
      <c r="K33" s="6">
        <v>0</v>
      </c>
      <c r="L33" s="6">
        <v>8.3309999999999995E-2</v>
      </c>
      <c r="N33" s="9" t="str">
        <v>2Y</v>
      </c>
      <c r="O33" s="7">
        <v>1.813E-2</v>
      </c>
      <c r="P33" s="7">
        <v>4.4119999999999999E-2</v>
      </c>
      <c r="Q33" s="7">
        <v>7.1289999999999992E-2</v>
      </c>
      <c r="R33" s="7">
        <v>8.252000000000001E-2</v>
      </c>
      <c r="S33" s="7">
        <v>8.3350000000000007E-2</v>
      </c>
      <c r="T33" s="7">
        <v>8.3309999999999995E-2</v>
      </c>
      <c r="U33" s="7">
        <v>8.3260000000000001E-2</v>
      </c>
      <c r="V33" s="7">
        <v>8.3190000000000014E-2</v>
      </c>
      <c r="W33" s="7">
        <v>8.3110000000000003E-2</v>
      </c>
      <c r="X33" s="7">
        <v>8.3019999999999997E-2</v>
      </c>
      <c r="Y33" s="7">
        <v>8.2680000000000003E-2</v>
      </c>
      <c r="Z33" s="7">
        <v>8.2490000000000008E-2</v>
      </c>
      <c r="AA33" s="7">
        <v>8.2449999999999996E-2</v>
      </c>
      <c r="AB33" s="7">
        <v>9.8519999999999996E-2</v>
      </c>
    </row>
    <row r="34" spans="2:28" x14ac:dyDescent="0.25">
      <c r="B34" s="2" t="s">
        <v>1</v>
      </c>
      <c r="C34" s="2" t="s">
        <v>11</v>
      </c>
      <c r="D34" s="2" t="s">
        <v>701</v>
      </c>
      <c r="E34" s="2" t="s">
        <v>110</v>
      </c>
      <c r="F34" s="2" t="s">
        <v>702</v>
      </c>
      <c r="G34" s="1"/>
      <c r="H34" s="1"/>
      <c r="I34" s="1"/>
      <c r="J34" s="5" t="str">
        <v>2Y7Y</v>
      </c>
      <c r="K34" s="6">
        <v>0</v>
      </c>
      <c r="L34" s="6">
        <v>8.3260000000000001E-2</v>
      </c>
      <c r="N34" s="9" t="str">
        <v>3Y</v>
      </c>
      <c r="O34" s="7">
        <v>2.724E-2</v>
      </c>
      <c r="P34" s="7">
        <v>5.4919999999999997E-2</v>
      </c>
      <c r="Q34" s="7">
        <v>6.7560000000000009E-2</v>
      </c>
      <c r="R34" s="7">
        <v>6.8739999999999996E-2</v>
      </c>
      <c r="S34" s="7">
        <v>6.8780000000000008E-2</v>
      </c>
      <c r="T34" s="7">
        <v>6.878999999999999E-2</v>
      </c>
      <c r="U34" s="7">
        <v>6.878999999999999E-2</v>
      </c>
      <c r="V34" s="7">
        <v>6.8769999999999998E-2</v>
      </c>
      <c r="W34" s="7">
        <v>6.8739999999999996E-2</v>
      </c>
      <c r="X34" s="7">
        <v>6.8699999999999997E-2</v>
      </c>
      <c r="Y34" s="7">
        <v>6.855E-2</v>
      </c>
      <c r="Z34" s="7">
        <v>6.8430000000000005E-2</v>
      </c>
      <c r="AA34" s="7">
        <v>6.8400000000000002E-2</v>
      </c>
      <c r="AB34" s="7">
        <v>9.3320000000000014E-2</v>
      </c>
    </row>
    <row r="35" spans="2:28" x14ac:dyDescent="0.25">
      <c r="B35" s="2" t="s">
        <v>1</v>
      </c>
      <c r="C35" s="2" t="s">
        <v>13</v>
      </c>
      <c r="D35" s="2" t="s">
        <v>703</v>
      </c>
      <c r="E35" s="2" t="s">
        <v>121</v>
      </c>
      <c r="F35" s="2" t="s">
        <v>704</v>
      </c>
      <c r="G35" s="1"/>
      <c r="H35" s="1"/>
      <c r="I35" s="1"/>
      <c r="J35" s="5" t="str">
        <v>2Y8Y</v>
      </c>
      <c r="K35" s="6">
        <v>1E-4</v>
      </c>
      <c r="L35" s="6">
        <v>8.3190000000000014E-2</v>
      </c>
      <c r="N35" s="9" t="str">
        <v>4Y</v>
      </c>
      <c r="O35" s="7">
        <v>2.7890000000000002E-2</v>
      </c>
      <c r="P35" s="7">
        <v>4.1349999999999998E-2</v>
      </c>
      <c r="Q35" s="7">
        <v>4.292E-2</v>
      </c>
      <c r="R35" s="7">
        <v>4.301E-2</v>
      </c>
      <c r="S35" s="7">
        <v>4.308E-2</v>
      </c>
      <c r="T35" s="7">
        <v>4.3129999999999995E-2</v>
      </c>
      <c r="U35" s="7">
        <v>4.3150000000000001E-2</v>
      </c>
      <c r="V35" s="7">
        <v>4.3150000000000001E-2</v>
      </c>
      <c r="W35" s="7">
        <v>4.3150000000000001E-2</v>
      </c>
      <c r="X35" s="7">
        <v>4.3139999999999998E-2</v>
      </c>
      <c r="Y35" s="7">
        <v>4.3070000000000004E-2</v>
      </c>
      <c r="Z35" s="7">
        <v>4.2969999999999994E-2</v>
      </c>
      <c r="AA35" s="7">
        <v>4.2939999999999999E-2</v>
      </c>
      <c r="AB35" s="7">
        <v>7.6660000000000006E-2</v>
      </c>
    </row>
    <row r="36" spans="2:28" x14ac:dyDescent="0.25">
      <c r="B36" s="2" t="s">
        <v>1</v>
      </c>
      <c r="C36" s="2" t="s">
        <v>15</v>
      </c>
      <c r="D36" s="2" t="s">
        <v>705</v>
      </c>
      <c r="E36" s="2" t="s">
        <v>122</v>
      </c>
      <c r="F36" s="2" t="s">
        <v>706</v>
      </c>
      <c r="G36" s="1"/>
      <c r="H36" s="1"/>
      <c r="I36" s="1"/>
      <c r="J36" s="5" t="str">
        <v>2Y9Y</v>
      </c>
      <c r="K36" s="6">
        <v>1E-4</v>
      </c>
      <c r="L36" s="6">
        <v>8.3110000000000003E-2</v>
      </c>
      <c r="N36" s="9" t="str">
        <v>5Y</v>
      </c>
      <c r="O36" s="7">
        <v>1.5609999999999999E-2</v>
      </c>
      <c r="P36" s="7">
        <v>1.7829999999999999E-2</v>
      </c>
      <c r="Q36" s="7">
        <v>1.7950000000000001E-2</v>
      </c>
      <c r="R36" s="7">
        <v>1.804E-2</v>
      </c>
      <c r="S36" s="7">
        <v>1.8110000000000001E-2</v>
      </c>
      <c r="T36" s="7">
        <v>1.8149999999999999E-2</v>
      </c>
      <c r="U36" s="7">
        <v>1.8180000000000002E-2</v>
      </c>
      <c r="V36" s="7">
        <v>1.8180000000000002E-2</v>
      </c>
      <c r="W36" s="7">
        <v>1.8189999999999998E-2</v>
      </c>
      <c r="X36" s="7">
        <v>1.8120000000000001E-2</v>
      </c>
      <c r="Y36" s="7">
        <v>1.8030000000000001E-2</v>
      </c>
      <c r="Z36" s="7">
        <v>1.7989999999999999E-2</v>
      </c>
      <c r="AA36" s="7">
        <v>1.796E-2</v>
      </c>
      <c r="AB36" s="7">
        <v>5.8840000000000003E-2</v>
      </c>
    </row>
    <row r="37" spans="2:28" x14ac:dyDescent="0.25">
      <c r="B37" s="2" t="s">
        <v>1</v>
      </c>
      <c r="C37" s="2" t="s">
        <v>17</v>
      </c>
      <c r="D37" s="2" t="s">
        <v>707</v>
      </c>
      <c r="E37" s="2" t="s">
        <v>124</v>
      </c>
      <c r="F37" s="2" t="s">
        <v>708</v>
      </c>
      <c r="G37" s="1"/>
      <c r="H37" s="1"/>
      <c r="I37" s="1"/>
      <c r="J37" s="5" t="str">
        <v>2Y10Y</v>
      </c>
      <c r="K37" s="6">
        <v>1E-4</v>
      </c>
      <c r="L37" s="6">
        <v>8.3019999999999997E-2</v>
      </c>
      <c r="N37" s="9" t="str">
        <v>6Y</v>
      </c>
      <c r="O37" s="7" t="e">
        <v>#N/A</v>
      </c>
      <c r="P37" s="7" t="e">
        <v>#N/A</v>
      </c>
      <c r="Q37" s="7" t="e">
        <v>#N/A</v>
      </c>
      <c r="R37" s="7" t="e">
        <v>#N/A</v>
      </c>
      <c r="S37" s="7" t="e">
        <v>#N/A</v>
      </c>
      <c r="T37" s="7" t="e">
        <v>#N/A</v>
      </c>
      <c r="U37" s="7" t="e">
        <v>#N/A</v>
      </c>
      <c r="V37" s="7" t="e">
        <v>#N/A</v>
      </c>
      <c r="W37" s="7" t="e">
        <v>#N/A</v>
      </c>
      <c r="X37" s="7" t="e">
        <v>#N/A</v>
      </c>
      <c r="Y37" s="7" t="e">
        <v>#N/A</v>
      </c>
      <c r="Z37" s="7" t="e">
        <v>#N/A</v>
      </c>
      <c r="AA37" s="7" t="e">
        <v>#N/A</v>
      </c>
      <c r="AB37" s="7" t="e">
        <v>#N/A</v>
      </c>
    </row>
    <row r="38" spans="2:28" x14ac:dyDescent="0.25">
      <c r="B38" s="2" t="s">
        <v>1</v>
      </c>
      <c r="C38" s="2" t="s">
        <v>19</v>
      </c>
      <c r="D38" s="2" t="s">
        <v>709</v>
      </c>
      <c r="E38" s="2" t="s">
        <v>125</v>
      </c>
      <c r="F38" s="2" t="s">
        <v>710</v>
      </c>
      <c r="G38" s="1"/>
      <c r="H38" s="1"/>
      <c r="I38" s="1"/>
      <c r="J38" s="5" t="str">
        <v>2Y15Y</v>
      </c>
      <c r="K38" s="6">
        <v>2.9999999999999997E-4</v>
      </c>
      <c r="L38" s="6">
        <v>8.2680000000000003E-2</v>
      </c>
      <c r="N38" s="9" t="str">
        <v>7Y</v>
      </c>
      <c r="O38" s="7">
        <v>2.265E-2</v>
      </c>
      <c r="P38" s="7">
        <v>2.2749999999999999E-2</v>
      </c>
      <c r="Q38" s="7">
        <v>2.283E-2</v>
      </c>
      <c r="R38" s="7">
        <v>2.2869999999999998E-2</v>
      </c>
      <c r="S38" s="7">
        <v>2.2890000000000001E-2</v>
      </c>
      <c r="T38" s="7">
        <v>2.29E-2</v>
      </c>
      <c r="U38" s="7">
        <v>2.291E-2</v>
      </c>
      <c r="V38" s="7">
        <v>2.2850000000000002E-2</v>
      </c>
      <c r="W38" s="7">
        <v>2.2850000000000002E-2</v>
      </c>
      <c r="X38" s="7">
        <v>2.2850000000000002E-2</v>
      </c>
      <c r="Y38" s="7">
        <v>2.2759999999999999E-2</v>
      </c>
      <c r="Z38" s="7">
        <v>2.2719999999999997E-2</v>
      </c>
      <c r="AA38" s="7">
        <v>2.7459999999999998E-2</v>
      </c>
      <c r="AB38" s="7">
        <v>6.9139999999999993E-2</v>
      </c>
    </row>
    <row r="39" spans="2:28" x14ac:dyDescent="0.25">
      <c r="B39" s="2" t="s">
        <v>1</v>
      </c>
      <c r="C39" s="2" t="s">
        <v>21</v>
      </c>
      <c r="D39" s="2" t="s">
        <v>711</v>
      </c>
      <c r="E39" s="2" t="s">
        <v>115</v>
      </c>
      <c r="F39" s="2" t="s">
        <v>712</v>
      </c>
      <c r="G39" s="1"/>
      <c r="H39" s="1"/>
      <c r="I39" s="1"/>
      <c r="J39" s="5" t="str">
        <v>2Y20Y</v>
      </c>
      <c r="K39" s="6">
        <v>5.0000000000000001E-4</v>
      </c>
      <c r="L39" s="6">
        <v>8.2490000000000008E-2</v>
      </c>
      <c r="N39" s="9" t="str">
        <v>8Y</v>
      </c>
      <c r="O39" s="7" t="e">
        <v>#N/A</v>
      </c>
      <c r="P39" s="7" t="e">
        <v>#N/A</v>
      </c>
      <c r="Q39" s="7" t="e">
        <v>#N/A</v>
      </c>
      <c r="R39" s="7" t="e">
        <v>#N/A</v>
      </c>
      <c r="S39" s="7" t="e">
        <v>#N/A</v>
      </c>
      <c r="T39" s="7" t="e">
        <v>#N/A</v>
      </c>
      <c r="U39" s="7" t="e">
        <v>#N/A</v>
      </c>
      <c r="V39" s="7" t="e">
        <v>#N/A</v>
      </c>
      <c r="W39" s="7" t="e">
        <v>#N/A</v>
      </c>
      <c r="X39" s="7" t="e">
        <v>#N/A</v>
      </c>
      <c r="Y39" s="7" t="e">
        <v>#N/A</v>
      </c>
      <c r="Z39" s="7" t="e">
        <v>#N/A</v>
      </c>
      <c r="AA39" s="7" t="e">
        <v>#N/A</v>
      </c>
      <c r="AB39" s="7" t="e">
        <v>#N/A</v>
      </c>
    </row>
    <row r="40" spans="2:28" x14ac:dyDescent="0.25">
      <c r="B40" s="2" t="s">
        <v>1</v>
      </c>
      <c r="C40" s="2" t="s">
        <v>23</v>
      </c>
      <c r="D40" s="2" t="s">
        <v>713</v>
      </c>
      <c r="E40" s="2" t="s">
        <v>126</v>
      </c>
      <c r="F40" s="2" t="s">
        <v>714</v>
      </c>
      <c r="G40" s="1"/>
      <c r="H40" s="1"/>
      <c r="I40" s="1"/>
      <c r="J40" s="5" t="str">
        <v>2Y25Y</v>
      </c>
      <c r="K40" s="6">
        <v>7.000000000000001E-4</v>
      </c>
      <c r="L40" s="6">
        <v>8.2449999999999996E-2</v>
      </c>
      <c r="N40" s="9" t="str">
        <v>9Y</v>
      </c>
      <c r="O40" s="7" t="e">
        <v>#N/A</v>
      </c>
      <c r="P40" s="7" t="e">
        <v>#N/A</v>
      </c>
      <c r="Q40" s="7" t="e">
        <v>#N/A</v>
      </c>
      <c r="R40" s="7" t="e">
        <v>#N/A</v>
      </c>
      <c r="S40" s="7" t="e">
        <v>#N/A</v>
      </c>
      <c r="T40" s="7" t="e">
        <v>#N/A</v>
      </c>
      <c r="U40" s="7" t="e">
        <v>#N/A</v>
      </c>
      <c r="V40" s="7" t="e">
        <v>#N/A</v>
      </c>
      <c r="W40" s="7" t="e">
        <v>#N/A</v>
      </c>
      <c r="X40" s="7" t="e">
        <v>#N/A</v>
      </c>
      <c r="Y40" s="7" t="e">
        <v>#N/A</v>
      </c>
      <c r="Z40" s="7" t="e">
        <v>#N/A</v>
      </c>
      <c r="AA40" s="7" t="e">
        <v>#N/A</v>
      </c>
      <c r="AB40" s="7" t="e">
        <v>#N/A</v>
      </c>
    </row>
    <row r="41" spans="2:28" x14ac:dyDescent="0.25">
      <c r="B41" s="2" t="s">
        <v>1</v>
      </c>
      <c r="C41" s="2" t="s">
        <v>25</v>
      </c>
      <c r="D41" s="2" t="s">
        <v>715</v>
      </c>
      <c r="E41" s="2" t="s">
        <v>127</v>
      </c>
      <c r="F41" s="2" t="s">
        <v>716</v>
      </c>
      <c r="G41" s="1"/>
      <c r="H41" s="1"/>
      <c r="I41" s="1"/>
      <c r="J41" s="5" t="str">
        <v>2Y30Y</v>
      </c>
      <c r="K41" s="6">
        <v>8.0000000000000004E-4</v>
      </c>
      <c r="L41" s="6">
        <v>9.8519999999999996E-2</v>
      </c>
      <c r="N41" s="9" t="str">
        <v>10Y</v>
      </c>
      <c r="O41" s="7">
        <v>2.2509999999999999E-2</v>
      </c>
      <c r="P41" s="7">
        <v>2.2530000000000001E-2</v>
      </c>
      <c r="Q41" s="7">
        <v>2.2540000000000001E-2</v>
      </c>
      <c r="R41" s="7">
        <v>2.2550000000000001E-2</v>
      </c>
      <c r="S41" s="7">
        <v>2.2480000000000003E-2</v>
      </c>
      <c r="T41" s="7">
        <v>2.2480000000000003E-2</v>
      </c>
      <c r="U41" s="7">
        <v>2.249E-2</v>
      </c>
      <c r="V41" s="7">
        <v>2.2499999999999999E-2</v>
      </c>
      <c r="W41" s="7">
        <v>2.2509999999999999E-2</v>
      </c>
      <c r="X41" s="7">
        <v>2.2400000000000003E-2</v>
      </c>
      <c r="Y41" s="7">
        <v>2.2349999999999998E-2</v>
      </c>
      <c r="Z41" s="7">
        <v>2.2320000000000003E-2</v>
      </c>
      <c r="AA41" s="7">
        <v>5.3089999999999998E-2</v>
      </c>
      <c r="AB41" s="7">
        <v>0.1008</v>
      </c>
    </row>
    <row r="42" spans="2:28" x14ac:dyDescent="0.25">
      <c r="B42" s="2" t="s">
        <v>3</v>
      </c>
      <c r="C42" s="2" t="s">
        <v>0</v>
      </c>
      <c r="D42" s="2" t="s">
        <v>717</v>
      </c>
      <c r="E42" s="2" t="s">
        <v>102</v>
      </c>
      <c r="F42" s="2" t="s">
        <v>718</v>
      </c>
      <c r="G42" s="1"/>
      <c r="H42" s="1"/>
      <c r="I42" s="1"/>
      <c r="J42" s="5" t="str">
        <v>3Y1Y</v>
      </c>
      <c r="K42" s="6">
        <v>0</v>
      </c>
      <c r="L42" s="6">
        <v>2.724E-2</v>
      </c>
      <c r="N42" s="9" t="str">
        <v>15Y</v>
      </c>
      <c r="O42" s="7">
        <v>0.315</v>
      </c>
      <c r="P42" s="7">
        <v>0.315</v>
      </c>
      <c r="Q42" s="7">
        <v>0.315</v>
      </c>
      <c r="R42" s="7">
        <v>0.315</v>
      </c>
      <c r="S42" s="7">
        <v>0.315</v>
      </c>
      <c r="T42" s="7">
        <v>0.315</v>
      </c>
      <c r="U42" s="7">
        <v>0.315</v>
      </c>
      <c r="V42" s="7">
        <v>0.315</v>
      </c>
      <c r="W42" s="7">
        <v>0.315</v>
      </c>
      <c r="X42" s="7">
        <v>0.315</v>
      </c>
      <c r="Y42" s="7">
        <v>0.31489999999999996</v>
      </c>
      <c r="Z42" s="7">
        <v>0.30499999999999999</v>
      </c>
      <c r="AA42" s="7">
        <v>0.30599999999999999</v>
      </c>
      <c r="AB42" s="7" t="e">
        <v>#N/A</v>
      </c>
    </row>
    <row r="43" spans="2:28" x14ac:dyDescent="0.25">
      <c r="B43" s="2" t="s">
        <v>3</v>
      </c>
      <c r="C43" s="2" t="s">
        <v>1</v>
      </c>
      <c r="D43" s="2" t="s">
        <v>719</v>
      </c>
      <c r="E43" s="2" t="s">
        <v>102</v>
      </c>
      <c r="F43" s="2" t="s">
        <v>720</v>
      </c>
      <c r="G43" s="1"/>
      <c r="H43" s="1"/>
      <c r="I43" s="1"/>
      <c r="J43" s="5" t="str">
        <v>3Y2Y</v>
      </c>
      <c r="K43" s="6">
        <v>0</v>
      </c>
      <c r="L43" s="6">
        <v>5.4919999999999997E-2</v>
      </c>
      <c r="N43" s="9" t="str">
        <v>20Y</v>
      </c>
      <c r="O43" s="7">
        <v>0.31209999999999999</v>
      </c>
      <c r="P43" s="7">
        <v>0.31209999999999999</v>
      </c>
      <c r="Q43" s="7">
        <v>0.31209999999999999</v>
      </c>
      <c r="R43" s="7">
        <v>0.31209999999999999</v>
      </c>
      <c r="S43" s="7">
        <v>0.31209999999999999</v>
      </c>
      <c r="T43" s="7">
        <v>0.31209999999999999</v>
      </c>
      <c r="U43" s="7">
        <v>0.31209999999999999</v>
      </c>
      <c r="V43" s="7">
        <v>0.31209999999999999</v>
      </c>
      <c r="W43" s="7">
        <v>0.31209999999999999</v>
      </c>
      <c r="X43" s="7">
        <v>0.31209999999999999</v>
      </c>
      <c r="Y43" s="7">
        <v>0.307</v>
      </c>
      <c r="Z43" s="7">
        <v>0.31519999999999998</v>
      </c>
      <c r="AA43" s="7" t="e">
        <v>#N/A</v>
      </c>
      <c r="AB43" s="7" t="e">
        <v>#N/A</v>
      </c>
    </row>
    <row r="44" spans="2:28" x14ac:dyDescent="0.25">
      <c r="B44" s="2" t="s">
        <v>3</v>
      </c>
      <c r="C44" s="2" t="s">
        <v>3</v>
      </c>
      <c r="D44" s="2" t="s">
        <v>721</v>
      </c>
      <c r="E44" s="2" t="s">
        <v>103</v>
      </c>
      <c r="F44" s="2" t="s">
        <v>722</v>
      </c>
      <c r="G44" s="1"/>
      <c r="H44" s="1"/>
      <c r="I44" s="1"/>
      <c r="J44" s="5" t="str">
        <v>3Y3Y</v>
      </c>
      <c r="K44" s="6">
        <v>0</v>
      </c>
      <c r="L44" s="6">
        <v>6.7560000000000009E-2</v>
      </c>
      <c r="N44" s="9" t="str">
        <v>25Y</v>
      </c>
      <c r="O44" s="7">
        <v>7.2800000000000004E-2</v>
      </c>
      <c r="P44" s="7">
        <v>7.281E-2</v>
      </c>
      <c r="Q44" s="7">
        <v>7.281E-2</v>
      </c>
      <c r="R44" s="7">
        <v>7.2819999999999996E-2</v>
      </c>
      <c r="S44" s="7">
        <v>7.2759999999999991E-2</v>
      </c>
      <c r="T44" s="7">
        <v>6.5540000000000001E-2</v>
      </c>
      <c r="U44" s="7">
        <v>6.8849999999999995E-2</v>
      </c>
      <c r="V44" s="7">
        <v>7.2999999999999995E-2</v>
      </c>
      <c r="W44" s="7">
        <v>7.7719999999999997E-2</v>
      </c>
      <c r="X44" s="7">
        <v>8.3350000000000007E-2</v>
      </c>
      <c r="Y44" s="7">
        <v>0.12369999999999999</v>
      </c>
      <c r="Z44" s="7" t="e">
        <v>#N/A</v>
      </c>
      <c r="AA44" s="7" t="e">
        <v>#N/A</v>
      </c>
      <c r="AB44" s="7" t="e">
        <v>#N/A</v>
      </c>
    </row>
    <row r="45" spans="2:28" x14ac:dyDescent="0.25">
      <c r="B45" s="2" t="s">
        <v>3</v>
      </c>
      <c r="C45" s="2" t="s">
        <v>5</v>
      </c>
      <c r="D45" s="2" t="s">
        <v>723</v>
      </c>
      <c r="E45" s="2" t="s">
        <v>107</v>
      </c>
      <c r="F45" s="2" t="s">
        <v>724</v>
      </c>
      <c r="G45" s="1"/>
      <c r="H45" s="1"/>
      <c r="I45" s="1"/>
      <c r="J45" s="5" t="str">
        <v>3Y4Y</v>
      </c>
      <c r="K45" s="6">
        <v>0</v>
      </c>
      <c r="L45" s="6">
        <v>6.8739999999999996E-2</v>
      </c>
      <c r="N45" s="9" t="str">
        <v>30Y</v>
      </c>
      <c r="O45" s="7">
        <v>4.1820000000000003E-2</v>
      </c>
      <c r="P45" s="7">
        <v>4.147E-2</v>
      </c>
      <c r="Q45" s="7">
        <v>4.3720000000000002E-2</v>
      </c>
      <c r="R45" s="7">
        <v>4.7160000000000001E-2</v>
      </c>
      <c r="S45" s="7">
        <v>5.1330000000000001E-2</v>
      </c>
      <c r="T45" s="7">
        <v>5.5910000000000001E-2</v>
      </c>
      <c r="U45" s="7">
        <v>6.1079999999999995E-2</v>
      </c>
      <c r="V45" s="7">
        <v>6.6729999999999998E-2</v>
      </c>
      <c r="W45" s="7">
        <v>7.2730000000000003E-2</v>
      </c>
      <c r="X45" s="7">
        <v>7.9000000000000001E-2</v>
      </c>
      <c r="Y45" s="7" t="e">
        <v>#N/A</v>
      </c>
      <c r="Z45" s="7" t="e">
        <v>#N/A</v>
      </c>
      <c r="AA45" s="7" t="e">
        <v>#N/A</v>
      </c>
      <c r="AB45" s="7" t="e">
        <v>#N/A</v>
      </c>
    </row>
    <row r="46" spans="2:28" x14ac:dyDescent="0.25">
      <c r="B46" s="2" t="s">
        <v>3</v>
      </c>
      <c r="C46" s="2" t="s">
        <v>7</v>
      </c>
      <c r="D46" s="2" t="s">
        <v>725</v>
      </c>
      <c r="E46" s="2" t="s">
        <v>129</v>
      </c>
      <c r="F46" s="2" t="s">
        <v>726</v>
      </c>
      <c r="G46" s="1"/>
      <c r="H46" s="1"/>
      <c r="I46" s="1"/>
      <c r="J46" s="5" t="str">
        <v>3Y5Y</v>
      </c>
      <c r="K46" s="6">
        <v>0</v>
      </c>
      <c r="L46" s="6">
        <v>6.8780000000000008E-2</v>
      </c>
    </row>
    <row r="47" spans="2:28" x14ac:dyDescent="0.25">
      <c r="B47" s="2" t="s">
        <v>3</v>
      </c>
      <c r="C47" s="2" t="s">
        <v>9</v>
      </c>
      <c r="D47" s="2" t="s">
        <v>727</v>
      </c>
      <c r="E47" s="2" t="s">
        <v>111</v>
      </c>
      <c r="F47" s="2" t="s">
        <v>728</v>
      </c>
      <c r="G47" s="1"/>
      <c r="H47" s="1"/>
      <c r="I47" s="1"/>
      <c r="J47" s="5" t="str">
        <v>3Y6Y</v>
      </c>
      <c r="K47" s="6">
        <v>0</v>
      </c>
      <c r="L47" s="6">
        <v>6.878999999999999E-2</v>
      </c>
    </row>
    <row r="48" spans="2:28" x14ac:dyDescent="0.25">
      <c r="B48" s="2" t="s">
        <v>3</v>
      </c>
      <c r="C48" s="2" t="s">
        <v>11</v>
      </c>
      <c r="D48" s="2" t="s">
        <v>727</v>
      </c>
      <c r="E48" s="2" t="s">
        <v>130</v>
      </c>
      <c r="F48" s="2" t="s">
        <v>729</v>
      </c>
      <c r="G48" s="1"/>
      <c r="H48" s="1"/>
      <c r="I48" s="1"/>
      <c r="J48" s="5" t="str">
        <v>3Y7Y</v>
      </c>
      <c r="K48" s="6">
        <v>1E-4</v>
      </c>
      <c r="L48" s="6">
        <v>6.878999999999999E-2</v>
      </c>
    </row>
    <row r="49" spans="2:12" x14ac:dyDescent="0.25">
      <c r="B49" s="2" t="s">
        <v>3</v>
      </c>
      <c r="C49" s="2" t="s">
        <v>13</v>
      </c>
      <c r="D49" s="2" t="s">
        <v>730</v>
      </c>
      <c r="E49" s="2" t="s">
        <v>124</v>
      </c>
      <c r="F49" s="2" t="s">
        <v>731</v>
      </c>
      <c r="G49" s="1"/>
      <c r="H49" s="1"/>
      <c r="I49" s="1"/>
      <c r="J49" s="5" t="str">
        <v>3Y8Y</v>
      </c>
      <c r="K49" s="6">
        <v>1E-4</v>
      </c>
      <c r="L49" s="6">
        <v>6.8769999999999998E-2</v>
      </c>
    </row>
    <row r="50" spans="2:12" x14ac:dyDescent="0.25">
      <c r="B50" s="2" t="s">
        <v>3</v>
      </c>
      <c r="C50" s="2" t="s">
        <v>15</v>
      </c>
      <c r="D50" s="2" t="s">
        <v>723</v>
      </c>
      <c r="E50" s="2" t="s">
        <v>112</v>
      </c>
      <c r="F50" s="2" t="s">
        <v>732</v>
      </c>
      <c r="G50" s="1"/>
      <c r="H50" s="1"/>
      <c r="I50" s="1"/>
      <c r="J50" s="5" t="str">
        <v>3Y9Y</v>
      </c>
      <c r="K50" s="6">
        <v>2.0000000000000001E-4</v>
      </c>
      <c r="L50" s="6">
        <v>6.8739999999999996E-2</v>
      </c>
    </row>
    <row r="51" spans="2:12" x14ac:dyDescent="0.25">
      <c r="B51" s="2" t="s">
        <v>3</v>
      </c>
      <c r="C51" s="2" t="s">
        <v>17</v>
      </c>
      <c r="D51" s="2" t="s">
        <v>733</v>
      </c>
      <c r="E51" s="2" t="s">
        <v>131</v>
      </c>
      <c r="F51" s="2" t="s">
        <v>734</v>
      </c>
      <c r="G51" s="1"/>
      <c r="H51" s="1"/>
      <c r="I51" s="1"/>
      <c r="J51" s="5" t="str">
        <v>3Y10Y</v>
      </c>
      <c r="K51" s="6">
        <v>2.9999999999999997E-4</v>
      </c>
      <c r="L51" s="6">
        <v>6.8699999999999997E-2</v>
      </c>
    </row>
    <row r="52" spans="2:12" x14ac:dyDescent="0.25">
      <c r="B52" s="2" t="s">
        <v>3</v>
      </c>
      <c r="C52" s="2" t="s">
        <v>19</v>
      </c>
      <c r="D52" s="2" t="s">
        <v>735</v>
      </c>
      <c r="E52" s="2" t="s">
        <v>132</v>
      </c>
      <c r="F52" s="2" t="s">
        <v>736</v>
      </c>
      <c r="G52" s="1"/>
      <c r="H52" s="1"/>
      <c r="I52" s="1"/>
      <c r="J52" s="5" t="str">
        <v>3Y15Y</v>
      </c>
      <c r="K52" s="6">
        <v>5.0000000000000001E-4</v>
      </c>
      <c r="L52" s="6">
        <v>6.855E-2</v>
      </c>
    </row>
    <row r="53" spans="2:12" x14ac:dyDescent="0.25">
      <c r="B53" s="2" t="s">
        <v>3</v>
      </c>
      <c r="C53" s="2" t="s">
        <v>21</v>
      </c>
      <c r="D53" s="2" t="s">
        <v>737</v>
      </c>
      <c r="E53" s="2" t="s">
        <v>133</v>
      </c>
      <c r="F53" s="2" t="s">
        <v>738</v>
      </c>
      <c r="G53" s="1"/>
      <c r="H53" s="1"/>
      <c r="I53" s="1"/>
      <c r="J53" s="5" t="str">
        <v>3Y20Y</v>
      </c>
      <c r="K53" s="6">
        <v>7.000000000000001E-4</v>
      </c>
      <c r="L53" s="6">
        <v>6.8430000000000005E-2</v>
      </c>
    </row>
    <row r="54" spans="2:12" x14ac:dyDescent="0.25">
      <c r="B54" s="2" t="s">
        <v>3</v>
      </c>
      <c r="C54" s="2" t="s">
        <v>23</v>
      </c>
      <c r="D54" s="2" t="s">
        <v>739</v>
      </c>
      <c r="E54" s="2" t="s">
        <v>135</v>
      </c>
      <c r="F54" s="2" t="s">
        <v>740</v>
      </c>
      <c r="G54" s="1"/>
      <c r="H54" s="1"/>
      <c r="I54" s="1"/>
      <c r="J54" s="5" t="str">
        <v>3Y25Y</v>
      </c>
      <c r="K54" s="6">
        <v>8.0000000000000004E-4</v>
      </c>
      <c r="L54" s="6">
        <v>6.8400000000000002E-2</v>
      </c>
    </row>
    <row r="55" spans="2:12" x14ac:dyDescent="0.25">
      <c r="B55" s="2" t="s">
        <v>3</v>
      </c>
      <c r="C55" s="2" t="s">
        <v>25</v>
      </c>
      <c r="D55" s="2" t="s">
        <v>741</v>
      </c>
      <c r="E55" s="2" t="s">
        <v>136</v>
      </c>
      <c r="F55" s="2" t="s">
        <v>742</v>
      </c>
      <c r="G55" s="1"/>
      <c r="H55" s="1"/>
      <c r="I55" s="1"/>
      <c r="J55" s="5" t="str">
        <v>3Y30Y</v>
      </c>
      <c r="K55" s="6">
        <v>1E-3</v>
      </c>
      <c r="L55" s="6">
        <v>9.3320000000000014E-2</v>
      </c>
    </row>
    <row r="56" spans="2:12" x14ac:dyDescent="0.25">
      <c r="B56" s="2" t="s">
        <v>5</v>
      </c>
      <c r="C56" s="2" t="s">
        <v>0</v>
      </c>
      <c r="D56" s="2" t="s">
        <v>743</v>
      </c>
      <c r="E56" s="2" t="s">
        <v>102</v>
      </c>
      <c r="F56" s="2" t="s">
        <v>744</v>
      </c>
      <c r="G56" s="1"/>
      <c r="H56" s="1"/>
      <c r="I56" s="1"/>
      <c r="J56" s="5" t="str">
        <v>4Y1Y</v>
      </c>
      <c r="K56" s="6">
        <v>0</v>
      </c>
      <c r="L56" s="6">
        <v>2.7890000000000002E-2</v>
      </c>
    </row>
    <row r="57" spans="2:12" x14ac:dyDescent="0.25">
      <c r="B57" s="2" t="s">
        <v>5</v>
      </c>
      <c r="C57" s="2" t="s">
        <v>1</v>
      </c>
      <c r="D57" s="2" t="s">
        <v>745</v>
      </c>
      <c r="E57" s="2" t="s">
        <v>103</v>
      </c>
      <c r="F57" s="2" t="s">
        <v>746</v>
      </c>
      <c r="G57" s="1"/>
      <c r="H57" s="1"/>
      <c r="I57" s="1"/>
      <c r="J57" s="5" t="str">
        <v>4Y2Y</v>
      </c>
      <c r="K57" s="6">
        <v>0</v>
      </c>
      <c r="L57" s="6">
        <v>4.1349999999999998E-2</v>
      </c>
    </row>
    <row r="58" spans="2:12" x14ac:dyDescent="0.25">
      <c r="B58" s="2" t="s">
        <v>5</v>
      </c>
      <c r="C58" s="2" t="s">
        <v>3</v>
      </c>
      <c r="D58" s="2" t="s">
        <v>747</v>
      </c>
      <c r="E58" s="2" t="s">
        <v>119</v>
      </c>
      <c r="F58" s="2" t="s">
        <v>748</v>
      </c>
      <c r="G58" s="1"/>
      <c r="H58" s="1"/>
      <c r="I58" s="1"/>
      <c r="J58" s="5" t="str">
        <v>4Y3Y</v>
      </c>
      <c r="K58" s="6">
        <v>0</v>
      </c>
      <c r="L58" s="6">
        <v>4.292E-2</v>
      </c>
    </row>
    <row r="59" spans="2:12" x14ac:dyDescent="0.25">
      <c r="B59" s="2" t="s">
        <v>5</v>
      </c>
      <c r="C59" s="2" t="s">
        <v>5</v>
      </c>
      <c r="D59" s="2" t="s">
        <v>749</v>
      </c>
      <c r="E59" s="2" t="s">
        <v>137</v>
      </c>
      <c r="F59" s="2" t="s">
        <v>750</v>
      </c>
      <c r="G59" s="1"/>
      <c r="H59" s="1"/>
      <c r="I59" s="1"/>
      <c r="J59" s="5" t="str">
        <v>4Y4Y</v>
      </c>
      <c r="K59" s="6">
        <v>0</v>
      </c>
      <c r="L59" s="6">
        <v>4.301E-2</v>
      </c>
    </row>
    <row r="60" spans="2:12" x14ac:dyDescent="0.25">
      <c r="B60" s="2" t="s">
        <v>5</v>
      </c>
      <c r="C60" s="2" t="s">
        <v>7</v>
      </c>
      <c r="D60" s="2" t="s">
        <v>751</v>
      </c>
      <c r="E60" s="2" t="s">
        <v>138</v>
      </c>
      <c r="F60" s="2" t="s">
        <v>752</v>
      </c>
      <c r="G60" s="1"/>
      <c r="H60" s="1"/>
      <c r="I60" s="1"/>
      <c r="J60" s="5" t="str">
        <v>4Y5Y</v>
      </c>
      <c r="K60" s="6">
        <v>1E-4</v>
      </c>
      <c r="L60" s="6">
        <v>4.308E-2</v>
      </c>
    </row>
    <row r="61" spans="2:12" x14ac:dyDescent="0.25">
      <c r="B61" s="2" t="s">
        <v>5</v>
      </c>
      <c r="C61" s="2" t="s">
        <v>9</v>
      </c>
      <c r="D61" s="2" t="s">
        <v>753</v>
      </c>
      <c r="E61" s="2" t="s">
        <v>140</v>
      </c>
      <c r="F61" s="2" t="s">
        <v>754</v>
      </c>
      <c r="G61" s="1"/>
      <c r="H61" s="1"/>
      <c r="I61" s="1"/>
      <c r="J61" s="5" t="str">
        <v>4Y6Y</v>
      </c>
      <c r="K61" s="6">
        <v>1E-4</v>
      </c>
      <c r="L61" s="6">
        <v>4.3129999999999995E-2</v>
      </c>
    </row>
    <row r="62" spans="2:12" x14ac:dyDescent="0.25">
      <c r="B62" s="2" t="s">
        <v>5</v>
      </c>
      <c r="C62" s="2" t="s">
        <v>11</v>
      </c>
      <c r="D62" s="2" t="s">
        <v>755</v>
      </c>
      <c r="E62" s="2" t="s">
        <v>141</v>
      </c>
      <c r="F62" s="2" t="s">
        <v>756</v>
      </c>
      <c r="G62" s="1"/>
      <c r="H62" s="1"/>
      <c r="I62" s="1"/>
      <c r="J62" s="5" t="str">
        <v>4Y7Y</v>
      </c>
      <c r="K62" s="6">
        <v>2.0000000000000001E-4</v>
      </c>
      <c r="L62" s="6">
        <v>4.3150000000000001E-2</v>
      </c>
    </row>
    <row r="63" spans="2:12" x14ac:dyDescent="0.25">
      <c r="B63" s="2" t="s">
        <v>5</v>
      </c>
      <c r="C63" s="2" t="s">
        <v>13</v>
      </c>
      <c r="D63" s="2" t="s">
        <v>755</v>
      </c>
      <c r="E63" s="2" t="s">
        <v>142</v>
      </c>
      <c r="F63" s="2" t="s">
        <v>757</v>
      </c>
      <c r="G63" s="1"/>
      <c r="H63" s="1"/>
      <c r="I63" s="1"/>
      <c r="J63" s="5" t="str">
        <v>4Y8Y</v>
      </c>
      <c r="K63" s="6">
        <v>2.0000000000000001E-4</v>
      </c>
      <c r="L63" s="6">
        <v>4.3150000000000001E-2</v>
      </c>
    </row>
    <row r="64" spans="2:12" x14ac:dyDescent="0.25">
      <c r="B64" s="2" t="s">
        <v>5</v>
      </c>
      <c r="C64" s="2" t="s">
        <v>15</v>
      </c>
      <c r="D64" s="2" t="s">
        <v>755</v>
      </c>
      <c r="E64" s="2" t="s">
        <v>143</v>
      </c>
      <c r="F64" s="2" t="s">
        <v>758</v>
      </c>
      <c r="G64" s="1"/>
      <c r="H64" s="1"/>
      <c r="I64" s="1"/>
      <c r="J64" s="5" t="str">
        <v>4Y9Y</v>
      </c>
      <c r="K64" s="6">
        <v>2.9999999999999997E-4</v>
      </c>
      <c r="L64" s="6">
        <v>4.3150000000000001E-2</v>
      </c>
    </row>
    <row r="65" spans="2:12" x14ac:dyDescent="0.25">
      <c r="B65" s="2" t="s">
        <v>5</v>
      </c>
      <c r="C65" s="2" t="s">
        <v>17</v>
      </c>
      <c r="D65" s="2" t="s">
        <v>759</v>
      </c>
      <c r="E65" s="2" t="s">
        <v>144</v>
      </c>
      <c r="F65" s="2" t="s">
        <v>760</v>
      </c>
      <c r="G65" s="1"/>
      <c r="H65" s="1"/>
      <c r="I65" s="1"/>
      <c r="J65" s="5" t="str">
        <v>4Y10Y</v>
      </c>
      <c r="K65" s="6">
        <v>4.0000000000000002E-4</v>
      </c>
      <c r="L65" s="6">
        <v>4.3139999999999998E-2</v>
      </c>
    </row>
    <row r="66" spans="2:12" x14ac:dyDescent="0.25">
      <c r="B66" s="2" t="s">
        <v>5</v>
      </c>
      <c r="C66" s="2" t="s">
        <v>19</v>
      </c>
      <c r="D66" s="2" t="s">
        <v>761</v>
      </c>
      <c r="E66" s="2" t="s">
        <v>146</v>
      </c>
      <c r="F66" s="2" t="s">
        <v>762</v>
      </c>
      <c r="G66" s="1"/>
      <c r="H66" s="1"/>
      <c r="I66" s="1"/>
      <c r="J66" s="5" t="str">
        <v>4Y15Y</v>
      </c>
      <c r="K66" s="6">
        <v>5.9999999999999995E-4</v>
      </c>
      <c r="L66" s="6">
        <v>4.3070000000000004E-2</v>
      </c>
    </row>
    <row r="67" spans="2:12" x14ac:dyDescent="0.25">
      <c r="B67" s="2" t="s">
        <v>5</v>
      </c>
      <c r="C67" s="2" t="s">
        <v>21</v>
      </c>
      <c r="D67" s="2" t="s">
        <v>763</v>
      </c>
      <c r="E67" s="2" t="s">
        <v>147</v>
      </c>
      <c r="F67" s="2" t="s">
        <v>764</v>
      </c>
      <c r="G67" s="1"/>
      <c r="H67" s="1"/>
      <c r="I67" s="1"/>
      <c r="J67" s="5" t="str">
        <v>4Y20Y</v>
      </c>
      <c r="K67" s="6">
        <v>8.9999999999999998E-4</v>
      </c>
      <c r="L67" s="6">
        <v>4.2969999999999994E-2</v>
      </c>
    </row>
    <row r="68" spans="2:12" x14ac:dyDescent="0.25">
      <c r="B68" s="2" t="s">
        <v>5</v>
      </c>
      <c r="C68" s="2" t="s">
        <v>23</v>
      </c>
      <c r="D68" s="2" t="s">
        <v>765</v>
      </c>
      <c r="E68" s="2" t="s">
        <v>148</v>
      </c>
      <c r="F68" s="2" t="s">
        <v>766</v>
      </c>
      <c r="G68" s="1"/>
      <c r="H68" s="1"/>
      <c r="I68" s="1"/>
      <c r="J68" s="5" t="str">
        <v>4Y25Y</v>
      </c>
      <c r="K68" s="6">
        <v>1E-3</v>
      </c>
      <c r="L68" s="6">
        <v>4.2939999999999999E-2</v>
      </c>
    </row>
    <row r="69" spans="2:12" x14ac:dyDescent="0.25">
      <c r="B69" s="2" t="s">
        <v>5</v>
      </c>
      <c r="C69" s="2" t="s">
        <v>25</v>
      </c>
      <c r="D69" s="2" t="s">
        <v>767</v>
      </c>
      <c r="E69" s="2" t="s">
        <v>149</v>
      </c>
      <c r="F69" s="2" t="s">
        <v>768</v>
      </c>
      <c r="G69" s="1"/>
      <c r="H69" s="1"/>
      <c r="I69" s="1"/>
      <c r="J69" s="5" t="str">
        <v>4Y30Y</v>
      </c>
      <c r="K69" s="6">
        <v>1.1999999999999999E-3</v>
      </c>
      <c r="L69" s="6">
        <v>7.6660000000000006E-2</v>
      </c>
    </row>
    <row r="70" spans="2:12" x14ac:dyDescent="0.25">
      <c r="B70" s="2" t="s">
        <v>7</v>
      </c>
      <c r="C70" s="2" t="s">
        <v>0</v>
      </c>
      <c r="D70" s="2" t="s">
        <v>769</v>
      </c>
      <c r="E70" s="2" t="s">
        <v>103</v>
      </c>
      <c r="F70" s="2" t="s">
        <v>770</v>
      </c>
      <c r="G70" s="1"/>
      <c r="H70" s="1"/>
      <c r="I70" s="1"/>
      <c r="J70" s="5" t="str">
        <v>5Y1Y</v>
      </c>
      <c r="K70" s="6">
        <v>0</v>
      </c>
      <c r="L70" s="6">
        <v>1.5609999999999999E-2</v>
      </c>
    </row>
    <row r="71" spans="2:12" x14ac:dyDescent="0.25">
      <c r="B71" s="2" t="s">
        <v>7</v>
      </c>
      <c r="C71" s="2" t="s">
        <v>1</v>
      </c>
      <c r="D71" s="2" t="s">
        <v>771</v>
      </c>
      <c r="E71" s="2" t="s">
        <v>108</v>
      </c>
      <c r="F71" s="2" t="s">
        <v>772</v>
      </c>
      <c r="G71" s="1"/>
      <c r="H71" s="1"/>
      <c r="I71" s="1"/>
      <c r="J71" s="5" t="str">
        <v>5Y2Y</v>
      </c>
      <c r="K71" s="6">
        <v>0</v>
      </c>
      <c r="L71" s="6">
        <v>1.7829999999999999E-2</v>
      </c>
    </row>
    <row r="72" spans="2:12" x14ac:dyDescent="0.25">
      <c r="B72" s="2" t="s">
        <v>7</v>
      </c>
      <c r="C72" s="2" t="s">
        <v>3</v>
      </c>
      <c r="D72" s="2" t="s">
        <v>773</v>
      </c>
      <c r="E72" s="2" t="s">
        <v>150</v>
      </c>
      <c r="F72" s="2" t="s">
        <v>774</v>
      </c>
      <c r="G72" s="1"/>
      <c r="H72" s="1"/>
      <c r="I72" s="1"/>
      <c r="J72" s="5" t="str">
        <v>5Y3Y</v>
      </c>
      <c r="K72" s="6">
        <v>0</v>
      </c>
      <c r="L72" s="6">
        <v>1.7950000000000001E-2</v>
      </c>
    </row>
    <row r="73" spans="2:12" x14ac:dyDescent="0.25">
      <c r="B73" s="2" t="s">
        <v>7</v>
      </c>
      <c r="C73" s="2" t="s">
        <v>5</v>
      </c>
      <c r="D73" s="2" t="s">
        <v>775</v>
      </c>
      <c r="E73" s="2" t="s">
        <v>130</v>
      </c>
      <c r="F73" s="2" t="s">
        <v>776</v>
      </c>
      <c r="G73" s="1"/>
      <c r="H73" s="1"/>
      <c r="I73" s="1"/>
      <c r="J73" s="5" t="str">
        <v>5Y4Y</v>
      </c>
      <c r="K73" s="6">
        <v>1E-4</v>
      </c>
      <c r="L73" s="6">
        <v>1.804E-2</v>
      </c>
    </row>
    <row r="74" spans="2:12" x14ac:dyDescent="0.25">
      <c r="B74" s="2" t="s">
        <v>7</v>
      </c>
      <c r="C74" s="2" t="s">
        <v>7</v>
      </c>
      <c r="D74" s="2" t="s">
        <v>777</v>
      </c>
      <c r="E74" s="2" t="s">
        <v>151</v>
      </c>
      <c r="F74" s="2" t="s">
        <v>778</v>
      </c>
      <c r="G74" s="1"/>
      <c r="H74" s="1"/>
      <c r="I74" s="1"/>
      <c r="J74" s="5" t="str">
        <v>5Y5Y</v>
      </c>
      <c r="K74" s="6">
        <v>1E-4</v>
      </c>
      <c r="L74" s="6">
        <v>1.8110000000000001E-2</v>
      </c>
    </row>
    <row r="75" spans="2:12" x14ac:dyDescent="0.25">
      <c r="B75" s="2" t="s">
        <v>7</v>
      </c>
      <c r="C75" s="2" t="s">
        <v>9</v>
      </c>
      <c r="D75" s="2" t="s">
        <v>779</v>
      </c>
      <c r="E75" s="2" t="s">
        <v>152</v>
      </c>
      <c r="F75" s="2" t="s">
        <v>780</v>
      </c>
      <c r="G75" s="1"/>
      <c r="H75" s="1"/>
      <c r="I75" s="1"/>
      <c r="J75" s="5" t="str">
        <v>5Y6Y</v>
      </c>
      <c r="K75" s="6">
        <v>2.0000000000000001E-4</v>
      </c>
      <c r="L75" s="6">
        <v>1.8149999999999999E-2</v>
      </c>
    </row>
    <row r="76" spans="2:12" x14ac:dyDescent="0.25">
      <c r="B76" s="2" t="s">
        <v>7</v>
      </c>
      <c r="C76" s="2" t="s">
        <v>11</v>
      </c>
      <c r="D76" s="2" t="s">
        <v>781</v>
      </c>
      <c r="E76" s="2" t="s">
        <v>154</v>
      </c>
      <c r="F76" s="2" t="s">
        <v>782</v>
      </c>
      <c r="G76" s="1"/>
      <c r="H76" s="1"/>
      <c r="I76" s="1"/>
      <c r="J76" s="5" t="str">
        <v>5Y7Y</v>
      </c>
      <c r="K76" s="6">
        <v>2.9999999999999997E-4</v>
      </c>
      <c r="L76" s="6">
        <v>1.8180000000000002E-2</v>
      </c>
    </row>
    <row r="77" spans="2:12" x14ac:dyDescent="0.25">
      <c r="B77" s="2" t="s">
        <v>7</v>
      </c>
      <c r="C77" s="2" t="s">
        <v>13</v>
      </c>
      <c r="D77" s="2" t="s">
        <v>781</v>
      </c>
      <c r="E77" s="2" t="s">
        <v>155</v>
      </c>
      <c r="F77" s="2" t="s">
        <v>783</v>
      </c>
      <c r="G77" s="1"/>
      <c r="H77" s="1"/>
      <c r="I77" s="1"/>
      <c r="J77" s="5" t="str">
        <v>5Y8Y</v>
      </c>
      <c r="K77" s="6">
        <v>4.0000000000000002E-4</v>
      </c>
      <c r="L77" s="6">
        <v>1.8180000000000002E-2</v>
      </c>
    </row>
    <row r="78" spans="2:12" x14ac:dyDescent="0.25">
      <c r="B78" s="2" t="s">
        <v>7</v>
      </c>
      <c r="C78" s="2" t="s">
        <v>15</v>
      </c>
      <c r="D78" s="2" t="s">
        <v>784</v>
      </c>
      <c r="E78" s="2" t="s">
        <v>156</v>
      </c>
      <c r="F78" s="2" t="s">
        <v>785</v>
      </c>
      <c r="G78" s="1"/>
      <c r="H78" s="1"/>
      <c r="I78" s="1"/>
      <c r="J78" s="5" t="str">
        <v>5Y9Y</v>
      </c>
      <c r="K78" s="6">
        <v>4.0000000000000002E-4</v>
      </c>
      <c r="L78" s="6">
        <v>1.8189999999999998E-2</v>
      </c>
    </row>
    <row r="79" spans="2:12" x14ac:dyDescent="0.25">
      <c r="B79" s="2" t="s">
        <v>7</v>
      </c>
      <c r="C79" s="2" t="s">
        <v>17</v>
      </c>
      <c r="D79" s="2" t="s">
        <v>786</v>
      </c>
      <c r="E79" s="2" t="s">
        <v>157</v>
      </c>
      <c r="F79" s="2" t="s">
        <v>787</v>
      </c>
      <c r="G79" s="1"/>
      <c r="H79" s="1"/>
      <c r="I79" s="1"/>
      <c r="J79" s="5" t="str">
        <v>5Y10Y</v>
      </c>
      <c r="K79" s="6">
        <v>5.0000000000000001E-4</v>
      </c>
      <c r="L79" s="6">
        <v>1.8120000000000001E-2</v>
      </c>
    </row>
    <row r="80" spans="2:12" x14ac:dyDescent="0.25">
      <c r="B80" s="2" t="s">
        <v>7</v>
      </c>
      <c r="C80" s="2" t="s">
        <v>19</v>
      </c>
      <c r="D80" s="2" t="s">
        <v>788</v>
      </c>
      <c r="E80" s="2" t="s">
        <v>158</v>
      </c>
      <c r="F80" s="2" t="s">
        <v>789</v>
      </c>
      <c r="G80" s="1"/>
      <c r="H80" s="1"/>
      <c r="I80" s="1"/>
      <c r="J80" s="5" t="str">
        <v>5Y15Y</v>
      </c>
      <c r="K80" s="6">
        <v>8.0000000000000004E-4</v>
      </c>
      <c r="L80" s="6">
        <v>1.8030000000000001E-2</v>
      </c>
    </row>
    <row r="81" spans="2:12" x14ac:dyDescent="0.25">
      <c r="B81" s="2" t="s">
        <v>7</v>
      </c>
      <c r="C81" s="2" t="s">
        <v>21</v>
      </c>
      <c r="D81" s="2" t="s">
        <v>790</v>
      </c>
      <c r="E81" s="2" t="s">
        <v>159</v>
      </c>
      <c r="F81" s="2" t="s">
        <v>791</v>
      </c>
      <c r="G81" s="1"/>
      <c r="H81" s="1"/>
      <c r="I81" s="1"/>
      <c r="J81" s="5" t="str">
        <v>5Y20Y</v>
      </c>
      <c r="K81" s="6">
        <v>1E-3</v>
      </c>
      <c r="L81" s="6">
        <v>1.7989999999999999E-2</v>
      </c>
    </row>
    <row r="82" spans="2:12" x14ac:dyDescent="0.25">
      <c r="B82" s="2" t="s">
        <v>7</v>
      </c>
      <c r="C82" s="2" t="s">
        <v>23</v>
      </c>
      <c r="D82" s="2" t="s">
        <v>792</v>
      </c>
      <c r="E82" s="2" t="s">
        <v>149</v>
      </c>
      <c r="F82" s="2" t="s">
        <v>793</v>
      </c>
      <c r="G82" s="1"/>
      <c r="H82" s="1"/>
      <c r="I82" s="1"/>
      <c r="J82" s="5" t="str">
        <v>5Y25Y</v>
      </c>
      <c r="K82" s="6">
        <v>1.1999999999999999E-3</v>
      </c>
      <c r="L82" s="6">
        <v>1.796E-2</v>
      </c>
    </row>
    <row r="83" spans="2:12" x14ac:dyDescent="0.25">
      <c r="B83" s="2" t="s">
        <v>7</v>
      </c>
      <c r="C83" s="2" t="s">
        <v>25</v>
      </c>
      <c r="D83" s="2" t="s">
        <v>794</v>
      </c>
      <c r="E83" s="2" t="s">
        <v>160</v>
      </c>
      <c r="F83" s="2" t="s">
        <v>795</v>
      </c>
      <c r="G83" s="1"/>
      <c r="H83" s="1"/>
      <c r="I83" s="1"/>
      <c r="J83" s="5" t="str">
        <v>5Y30Y</v>
      </c>
      <c r="K83" s="6">
        <v>1.2999999999999999E-3</v>
      </c>
      <c r="L83" s="6">
        <v>5.8840000000000003E-2</v>
      </c>
    </row>
    <row r="84" spans="2:12" x14ac:dyDescent="0.25">
      <c r="B84" s="2" t="s">
        <v>11</v>
      </c>
      <c r="C84" s="2" t="s">
        <v>0</v>
      </c>
      <c r="D84" s="2" t="s">
        <v>796</v>
      </c>
      <c r="E84" s="2" t="s">
        <v>129</v>
      </c>
      <c r="F84" s="2" t="s">
        <v>797</v>
      </c>
      <c r="G84" s="1"/>
      <c r="H84" s="1"/>
      <c r="I84" s="1"/>
      <c r="J84" s="5" t="str">
        <v>7Y1Y</v>
      </c>
      <c r="K84" s="6">
        <v>0</v>
      </c>
      <c r="L84" s="6">
        <v>2.265E-2</v>
      </c>
    </row>
    <row r="85" spans="2:12" x14ac:dyDescent="0.25">
      <c r="B85" s="2" t="s">
        <v>11</v>
      </c>
      <c r="C85" s="2" t="s">
        <v>1</v>
      </c>
      <c r="D85" s="2" t="s">
        <v>798</v>
      </c>
      <c r="E85" s="2" t="s">
        <v>138</v>
      </c>
      <c r="F85" s="2" t="s">
        <v>799</v>
      </c>
      <c r="G85" s="1"/>
      <c r="H85" s="1"/>
      <c r="I85" s="1"/>
      <c r="J85" s="5" t="str">
        <v>7Y2Y</v>
      </c>
      <c r="K85" s="6">
        <v>1E-4</v>
      </c>
      <c r="L85" s="6">
        <v>2.2749999999999999E-2</v>
      </c>
    </row>
    <row r="86" spans="2:12" x14ac:dyDescent="0.25">
      <c r="B86" s="2" t="s">
        <v>11</v>
      </c>
      <c r="C86" s="2" t="s">
        <v>3</v>
      </c>
      <c r="D86" s="2" t="s">
        <v>800</v>
      </c>
      <c r="E86" s="2" t="s">
        <v>124</v>
      </c>
      <c r="F86" s="2" t="s">
        <v>801</v>
      </c>
      <c r="G86" s="1"/>
      <c r="H86" s="1"/>
      <c r="I86" s="1"/>
      <c r="J86" s="5" t="str">
        <v>7Y3Y</v>
      </c>
      <c r="K86" s="6">
        <v>1E-4</v>
      </c>
      <c r="L86" s="6">
        <v>2.283E-2</v>
      </c>
    </row>
    <row r="87" spans="2:12" x14ac:dyDescent="0.25">
      <c r="B87" s="2" t="s">
        <v>11</v>
      </c>
      <c r="C87" s="2" t="s">
        <v>5</v>
      </c>
      <c r="D87" s="2" t="s">
        <v>802</v>
      </c>
      <c r="E87" s="2" t="s">
        <v>152</v>
      </c>
      <c r="F87" s="2" t="s">
        <v>803</v>
      </c>
      <c r="G87" s="1"/>
      <c r="H87" s="1"/>
      <c r="I87" s="1"/>
      <c r="J87" s="5" t="str">
        <v>7Y4Y</v>
      </c>
      <c r="K87" s="6">
        <v>2.0000000000000001E-4</v>
      </c>
      <c r="L87" s="6">
        <v>2.2869999999999998E-2</v>
      </c>
    </row>
    <row r="88" spans="2:12" x14ac:dyDescent="0.25">
      <c r="B88" s="2" t="s">
        <v>11</v>
      </c>
      <c r="C88" s="2" t="s">
        <v>7</v>
      </c>
      <c r="D88" s="2" t="s">
        <v>804</v>
      </c>
      <c r="E88" s="2" t="s">
        <v>163</v>
      </c>
      <c r="F88" s="2" t="s">
        <v>805</v>
      </c>
      <c r="G88" s="1"/>
      <c r="H88" s="1"/>
      <c r="I88" s="1"/>
      <c r="J88" s="5" t="str">
        <v>7Y5Y</v>
      </c>
      <c r="K88" s="6">
        <v>2.9999999999999997E-4</v>
      </c>
      <c r="L88" s="6">
        <v>2.2890000000000001E-2</v>
      </c>
    </row>
    <row r="89" spans="2:12" x14ac:dyDescent="0.25">
      <c r="B89" s="2" t="s">
        <v>11</v>
      </c>
      <c r="C89" s="2" t="s">
        <v>9</v>
      </c>
      <c r="D89" s="2" t="s">
        <v>806</v>
      </c>
      <c r="E89" s="2" t="s">
        <v>144</v>
      </c>
      <c r="F89" s="2" t="s">
        <v>807</v>
      </c>
      <c r="G89" s="1"/>
      <c r="H89" s="1"/>
      <c r="I89" s="1"/>
      <c r="J89" s="5" t="str">
        <v>7Y6Y</v>
      </c>
      <c r="K89" s="6">
        <v>4.0000000000000002E-4</v>
      </c>
      <c r="L89" s="6">
        <v>2.29E-2</v>
      </c>
    </row>
    <row r="90" spans="2:12" x14ac:dyDescent="0.25">
      <c r="B90" s="2" t="s">
        <v>11</v>
      </c>
      <c r="C90" s="2" t="s">
        <v>11</v>
      </c>
      <c r="D90" s="2" t="s">
        <v>808</v>
      </c>
      <c r="E90" s="2" t="s">
        <v>164</v>
      </c>
      <c r="F90" s="2" t="s">
        <v>809</v>
      </c>
      <c r="G90" s="1"/>
      <c r="H90" s="1"/>
      <c r="I90" s="1"/>
      <c r="J90" s="5" t="str">
        <v>7Y7Y</v>
      </c>
      <c r="K90" s="6">
        <v>5.0000000000000001E-4</v>
      </c>
      <c r="L90" s="6">
        <v>2.291E-2</v>
      </c>
    </row>
    <row r="91" spans="2:12" x14ac:dyDescent="0.25">
      <c r="B91" s="2" t="s">
        <v>11</v>
      </c>
      <c r="C91" s="2" t="s">
        <v>13</v>
      </c>
      <c r="D91" s="2" t="s">
        <v>810</v>
      </c>
      <c r="E91" s="2" t="s">
        <v>165</v>
      </c>
      <c r="F91" s="2" t="s">
        <v>811</v>
      </c>
      <c r="G91" s="1"/>
      <c r="H91" s="1"/>
      <c r="I91" s="1"/>
      <c r="J91" s="5" t="str">
        <v>7Y8Y</v>
      </c>
      <c r="K91" s="6">
        <v>5.9999999999999995E-4</v>
      </c>
      <c r="L91" s="6">
        <v>2.2850000000000002E-2</v>
      </c>
    </row>
    <row r="92" spans="2:12" x14ac:dyDescent="0.25">
      <c r="B92" s="2" t="s">
        <v>11</v>
      </c>
      <c r="C92" s="2" t="s">
        <v>15</v>
      </c>
      <c r="D92" s="2" t="s">
        <v>810</v>
      </c>
      <c r="E92" s="2" t="s">
        <v>146</v>
      </c>
      <c r="F92" s="2" t="s">
        <v>812</v>
      </c>
      <c r="G92" s="1"/>
      <c r="H92" s="1"/>
      <c r="I92" s="1"/>
      <c r="J92" s="5" t="str">
        <v>7Y9Y</v>
      </c>
      <c r="K92" s="6">
        <v>5.9999999999999995E-4</v>
      </c>
      <c r="L92" s="6">
        <v>2.2850000000000002E-2</v>
      </c>
    </row>
    <row r="93" spans="2:12" x14ac:dyDescent="0.25">
      <c r="B93" s="2" t="s">
        <v>11</v>
      </c>
      <c r="C93" s="2" t="s">
        <v>17</v>
      </c>
      <c r="D93" s="2" t="s">
        <v>810</v>
      </c>
      <c r="E93" s="2" t="s">
        <v>166</v>
      </c>
      <c r="F93" s="2" t="s">
        <v>813</v>
      </c>
      <c r="G93" s="1"/>
      <c r="H93" s="1"/>
      <c r="I93" s="1"/>
      <c r="J93" s="5" t="str">
        <v>7Y10Y</v>
      </c>
      <c r="K93" s="6">
        <v>7.000000000000001E-4</v>
      </c>
      <c r="L93" s="6">
        <v>2.2850000000000002E-2</v>
      </c>
    </row>
    <row r="94" spans="2:12" x14ac:dyDescent="0.25">
      <c r="B94" s="2" t="s">
        <v>11</v>
      </c>
      <c r="C94" s="2" t="s">
        <v>19</v>
      </c>
      <c r="D94" s="2" t="s">
        <v>814</v>
      </c>
      <c r="E94" s="2" t="s">
        <v>136</v>
      </c>
      <c r="F94" s="2" t="s">
        <v>815</v>
      </c>
      <c r="G94" s="1"/>
      <c r="H94" s="1"/>
      <c r="I94" s="1"/>
      <c r="J94" s="5" t="str">
        <v>7Y15Y</v>
      </c>
      <c r="K94" s="6">
        <v>1E-3</v>
      </c>
      <c r="L94" s="6">
        <v>2.2759999999999999E-2</v>
      </c>
    </row>
    <row r="95" spans="2:12" x14ac:dyDescent="0.25">
      <c r="B95" s="2" t="s">
        <v>11</v>
      </c>
      <c r="C95" s="2" t="s">
        <v>21</v>
      </c>
      <c r="D95" s="2" t="s">
        <v>816</v>
      </c>
      <c r="E95" s="2" t="s">
        <v>167</v>
      </c>
      <c r="F95" s="2" t="s">
        <v>817</v>
      </c>
      <c r="G95" s="1"/>
      <c r="H95" s="1"/>
      <c r="I95" s="1"/>
      <c r="J95" s="5" t="str">
        <v>7Y20Y</v>
      </c>
      <c r="K95" s="6">
        <v>1.1999999999999999E-3</v>
      </c>
      <c r="L95" s="6">
        <v>2.2719999999999997E-2</v>
      </c>
    </row>
    <row r="96" spans="2:12" x14ac:dyDescent="0.25">
      <c r="B96" s="2" t="s">
        <v>11</v>
      </c>
      <c r="C96" s="2" t="s">
        <v>23</v>
      </c>
      <c r="D96" s="2" t="s">
        <v>818</v>
      </c>
      <c r="E96" s="2" t="s">
        <v>168</v>
      </c>
      <c r="F96" s="2" t="s">
        <v>819</v>
      </c>
      <c r="G96" s="1"/>
      <c r="H96" s="1"/>
      <c r="I96" s="1"/>
      <c r="J96" s="5" t="str">
        <v>7Y25Y</v>
      </c>
      <c r="K96" s="6">
        <v>1.2999999999999999E-3</v>
      </c>
      <c r="L96" s="6">
        <v>2.7459999999999998E-2</v>
      </c>
    </row>
    <row r="97" spans="2:12" x14ac:dyDescent="0.25">
      <c r="B97" s="2" t="s">
        <v>11</v>
      </c>
      <c r="C97" s="2" t="s">
        <v>25</v>
      </c>
      <c r="D97" s="2" t="s">
        <v>820</v>
      </c>
      <c r="E97" s="2" t="s">
        <v>169</v>
      </c>
      <c r="F97" s="2" t="s">
        <v>821</v>
      </c>
      <c r="G97" s="1"/>
      <c r="H97" s="1"/>
      <c r="I97" s="1"/>
      <c r="J97" s="5" t="str">
        <v>7Y30Y</v>
      </c>
      <c r="K97" s="6">
        <v>1.5E-3</v>
      </c>
      <c r="L97" s="6">
        <v>6.9139999999999993E-2</v>
      </c>
    </row>
    <row r="98" spans="2:12" x14ac:dyDescent="0.25">
      <c r="B98" s="2" t="s">
        <v>17</v>
      </c>
      <c r="C98" s="2" t="s">
        <v>0</v>
      </c>
      <c r="D98" s="2" t="s">
        <v>822</v>
      </c>
      <c r="E98" s="2" t="s">
        <v>121</v>
      </c>
      <c r="F98" s="2" t="s">
        <v>823</v>
      </c>
      <c r="G98" s="1"/>
      <c r="H98" s="1"/>
      <c r="I98" s="1"/>
      <c r="J98" s="5" t="str">
        <v>10Y1Y</v>
      </c>
      <c r="K98" s="6">
        <v>1E-4</v>
      </c>
      <c r="L98" s="6">
        <v>2.2509999999999999E-2</v>
      </c>
    </row>
    <row r="99" spans="2:12" x14ac:dyDescent="0.25">
      <c r="B99" s="2" t="s">
        <v>17</v>
      </c>
      <c r="C99" s="2" t="s">
        <v>1</v>
      </c>
      <c r="D99" s="2" t="s">
        <v>824</v>
      </c>
      <c r="E99" s="2" t="s">
        <v>170</v>
      </c>
      <c r="F99" s="2" t="s">
        <v>825</v>
      </c>
      <c r="G99" s="1"/>
      <c r="H99" s="1"/>
      <c r="I99" s="1"/>
      <c r="J99" s="5" t="str">
        <v>10Y2Y</v>
      </c>
      <c r="K99" s="6">
        <v>2.0000000000000001E-4</v>
      </c>
      <c r="L99" s="6">
        <v>2.2530000000000001E-2</v>
      </c>
    </row>
    <row r="100" spans="2:12" x14ac:dyDescent="0.25">
      <c r="B100" s="2" t="s">
        <v>17</v>
      </c>
      <c r="C100" s="2" t="s">
        <v>3</v>
      </c>
      <c r="D100" s="2" t="s">
        <v>826</v>
      </c>
      <c r="E100" s="2" t="s">
        <v>131</v>
      </c>
      <c r="F100" s="2" t="s">
        <v>827</v>
      </c>
      <c r="G100" s="1"/>
      <c r="H100" s="1"/>
      <c r="I100" s="1"/>
      <c r="J100" s="5" t="str">
        <v>10Y3Y</v>
      </c>
      <c r="K100" s="6">
        <v>2.9999999999999997E-4</v>
      </c>
      <c r="L100" s="6">
        <v>2.2540000000000001E-2</v>
      </c>
    </row>
    <row r="101" spans="2:12" x14ac:dyDescent="0.25">
      <c r="B101" s="2" t="s">
        <v>17</v>
      </c>
      <c r="C101" s="2" t="s">
        <v>5</v>
      </c>
      <c r="D101" s="2" t="s">
        <v>828</v>
      </c>
      <c r="E101" s="2" t="s">
        <v>155</v>
      </c>
      <c r="F101" s="2" t="s">
        <v>829</v>
      </c>
      <c r="G101" s="1"/>
      <c r="H101" s="1"/>
      <c r="I101" s="1"/>
      <c r="J101" s="5" t="str">
        <v>10Y4Y</v>
      </c>
      <c r="K101" s="6">
        <v>4.0000000000000002E-4</v>
      </c>
      <c r="L101" s="6">
        <v>2.2550000000000001E-2</v>
      </c>
    </row>
    <row r="102" spans="2:12" x14ac:dyDescent="0.25">
      <c r="B102" s="2" t="s">
        <v>17</v>
      </c>
      <c r="C102" s="2" t="s">
        <v>7</v>
      </c>
      <c r="D102" s="2" t="s">
        <v>830</v>
      </c>
      <c r="E102" s="2" t="s">
        <v>172</v>
      </c>
      <c r="F102" s="2" t="s">
        <v>831</v>
      </c>
      <c r="G102" s="1"/>
      <c r="H102" s="1"/>
      <c r="I102" s="1"/>
      <c r="J102" s="5" t="str">
        <v>10Y5Y</v>
      </c>
      <c r="K102" s="6">
        <v>5.0000000000000001E-4</v>
      </c>
      <c r="L102" s="6">
        <v>2.2480000000000003E-2</v>
      </c>
    </row>
    <row r="103" spans="2:12" x14ac:dyDescent="0.25">
      <c r="B103" s="2" t="s">
        <v>17</v>
      </c>
      <c r="C103" s="2" t="s">
        <v>9</v>
      </c>
      <c r="D103" s="2" t="s">
        <v>830</v>
      </c>
      <c r="E103" s="2" t="s">
        <v>173</v>
      </c>
      <c r="F103" s="2" t="s">
        <v>832</v>
      </c>
      <c r="G103" s="1"/>
      <c r="H103" s="1"/>
      <c r="I103" s="1"/>
      <c r="J103" s="5" t="str">
        <v>10Y6Y</v>
      </c>
      <c r="K103" s="6">
        <v>5.0000000000000001E-4</v>
      </c>
      <c r="L103" s="6">
        <v>2.2480000000000003E-2</v>
      </c>
    </row>
    <row r="104" spans="2:12" x14ac:dyDescent="0.25">
      <c r="B104" s="2" t="s">
        <v>17</v>
      </c>
      <c r="C104" s="2" t="s">
        <v>11</v>
      </c>
      <c r="D104" s="2" t="s">
        <v>833</v>
      </c>
      <c r="E104" s="2" t="s">
        <v>174</v>
      </c>
      <c r="F104" s="2" t="s">
        <v>834</v>
      </c>
      <c r="G104" s="1"/>
      <c r="H104" s="1"/>
      <c r="I104" s="1"/>
      <c r="J104" s="5" t="str">
        <v>10Y7Y</v>
      </c>
      <c r="K104" s="6">
        <v>5.9999999999999995E-4</v>
      </c>
      <c r="L104" s="6">
        <v>2.249E-2</v>
      </c>
    </row>
    <row r="105" spans="2:12" x14ac:dyDescent="0.25">
      <c r="B105" s="2" t="s">
        <v>17</v>
      </c>
      <c r="C105" s="2" t="s">
        <v>13</v>
      </c>
      <c r="D105" s="2" t="s">
        <v>835</v>
      </c>
      <c r="E105" s="2" t="s">
        <v>166</v>
      </c>
      <c r="F105" s="2" t="s">
        <v>836</v>
      </c>
      <c r="G105" s="1"/>
      <c r="H105" s="1"/>
      <c r="I105" s="1"/>
      <c r="J105" s="5" t="str">
        <v>10Y8Y</v>
      </c>
      <c r="K105" s="6">
        <v>7.000000000000001E-4</v>
      </c>
      <c r="L105" s="6">
        <v>2.2499999999999999E-2</v>
      </c>
    </row>
    <row r="106" spans="2:12" x14ac:dyDescent="0.25">
      <c r="B106" s="2" t="s">
        <v>17</v>
      </c>
      <c r="C106" s="2" t="s">
        <v>15</v>
      </c>
      <c r="D106" s="2" t="s">
        <v>822</v>
      </c>
      <c r="E106" s="2" t="s">
        <v>175</v>
      </c>
      <c r="F106" s="2" t="s">
        <v>837</v>
      </c>
      <c r="G106" s="1"/>
      <c r="H106" s="1"/>
      <c r="I106" s="1"/>
      <c r="J106" s="5" t="str">
        <v>10Y9Y</v>
      </c>
      <c r="K106" s="6">
        <v>8.0000000000000004E-4</v>
      </c>
      <c r="L106" s="6">
        <v>2.2509999999999999E-2</v>
      </c>
    </row>
    <row r="107" spans="2:12" x14ac:dyDescent="0.25">
      <c r="B107" s="2" t="s">
        <v>17</v>
      </c>
      <c r="C107" s="2" t="s">
        <v>17</v>
      </c>
      <c r="D107" s="2" t="s">
        <v>838</v>
      </c>
      <c r="E107" s="2" t="s">
        <v>176</v>
      </c>
      <c r="F107" s="2" t="s">
        <v>839</v>
      </c>
      <c r="G107" s="1"/>
      <c r="H107" s="1"/>
      <c r="I107" s="1"/>
      <c r="J107" s="5" t="str">
        <v>10Y10Y</v>
      </c>
      <c r="K107" s="6">
        <v>8.9999999999999998E-4</v>
      </c>
      <c r="L107" s="6">
        <v>2.2400000000000003E-2</v>
      </c>
    </row>
    <row r="108" spans="2:12" x14ac:dyDescent="0.25">
      <c r="B108" s="2" t="s">
        <v>17</v>
      </c>
      <c r="C108" s="2" t="s">
        <v>19</v>
      </c>
      <c r="D108" s="2" t="s">
        <v>840</v>
      </c>
      <c r="E108" s="2" t="s">
        <v>177</v>
      </c>
      <c r="F108" s="2" t="s">
        <v>841</v>
      </c>
      <c r="G108" s="1"/>
      <c r="H108" s="1"/>
      <c r="I108" s="1"/>
      <c r="J108" s="5" t="str">
        <v>10Y15Y</v>
      </c>
      <c r="K108" s="6">
        <v>1.1000000000000001E-3</v>
      </c>
      <c r="L108" s="6">
        <v>2.2349999999999998E-2</v>
      </c>
    </row>
    <row r="109" spans="2:12" x14ac:dyDescent="0.25">
      <c r="B109" s="2" t="s">
        <v>17</v>
      </c>
      <c r="C109" s="2" t="s">
        <v>21</v>
      </c>
      <c r="D109" s="2" t="s">
        <v>842</v>
      </c>
      <c r="E109" s="2" t="s">
        <v>178</v>
      </c>
      <c r="F109" s="2" t="s">
        <v>843</v>
      </c>
      <c r="G109" s="1"/>
      <c r="H109" s="1"/>
      <c r="I109" s="1"/>
      <c r="J109" s="5" t="str">
        <v>10Y20Y</v>
      </c>
      <c r="K109" s="6">
        <v>1.2999999999999999E-3</v>
      </c>
      <c r="L109" s="6">
        <v>2.2320000000000003E-2</v>
      </c>
    </row>
    <row r="110" spans="2:12" x14ac:dyDescent="0.25">
      <c r="B110" s="2" t="s">
        <v>17</v>
      </c>
      <c r="C110" s="2" t="s">
        <v>23</v>
      </c>
      <c r="D110" s="2" t="s">
        <v>844</v>
      </c>
      <c r="E110" s="2" t="s">
        <v>179</v>
      </c>
      <c r="F110" s="2" t="s">
        <v>845</v>
      </c>
      <c r="G110" s="1"/>
      <c r="H110" s="1"/>
      <c r="I110" s="1"/>
      <c r="J110" s="5" t="str">
        <v>10Y25Y</v>
      </c>
      <c r="K110" s="6">
        <v>1.4000000000000002E-3</v>
      </c>
      <c r="L110" s="6">
        <v>5.3089999999999998E-2</v>
      </c>
    </row>
    <row r="111" spans="2:12" x14ac:dyDescent="0.25">
      <c r="B111" s="2" t="s">
        <v>17</v>
      </c>
      <c r="C111" s="2" t="s">
        <v>25</v>
      </c>
      <c r="D111" s="2" t="s">
        <v>846</v>
      </c>
      <c r="E111" s="2" t="s">
        <v>180</v>
      </c>
      <c r="F111" s="2" t="s">
        <v>847</v>
      </c>
      <c r="G111" s="1"/>
      <c r="H111" s="1"/>
      <c r="I111" s="1"/>
      <c r="J111" s="5" t="str">
        <v>10Y30Y</v>
      </c>
      <c r="K111" s="6">
        <v>1.6000000000000001E-3</v>
      </c>
      <c r="L111" s="6">
        <v>0.1008</v>
      </c>
    </row>
    <row r="112" spans="2:12" x14ac:dyDescent="0.25">
      <c r="B112" s="2" t="s">
        <v>19</v>
      </c>
      <c r="C112" s="2" t="s">
        <v>0</v>
      </c>
      <c r="D112" s="2" t="s">
        <v>848</v>
      </c>
      <c r="E112" s="2" t="s">
        <v>121</v>
      </c>
      <c r="F112" s="2" t="s">
        <v>849</v>
      </c>
      <c r="G112" s="1"/>
      <c r="H112" s="1"/>
      <c r="I112" s="1"/>
      <c r="J112" s="5" t="str">
        <v>15Y1Y</v>
      </c>
      <c r="K112" s="6">
        <v>1E-4</v>
      </c>
      <c r="L112" s="6">
        <v>0.315</v>
      </c>
    </row>
    <row r="113" spans="2:12" x14ac:dyDescent="0.25">
      <c r="B113" s="2" t="s">
        <v>19</v>
      </c>
      <c r="C113" s="2" t="s">
        <v>1</v>
      </c>
      <c r="D113" s="2" t="s">
        <v>850</v>
      </c>
      <c r="E113" s="2" t="s">
        <v>181</v>
      </c>
      <c r="F113" s="2" t="s">
        <v>851</v>
      </c>
      <c r="G113" s="1"/>
      <c r="H113" s="1"/>
      <c r="I113" s="1"/>
      <c r="J113" s="5" t="str">
        <v>15Y2Y</v>
      </c>
      <c r="K113" s="6">
        <v>2.0000000000000001E-4</v>
      </c>
      <c r="L113" s="6">
        <v>0.315</v>
      </c>
    </row>
    <row r="114" spans="2:12" x14ac:dyDescent="0.25">
      <c r="B114" s="2" t="s">
        <v>19</v>
      </c>
      <c r="C114" s="2" t="s">
        <v>3</v>
      </c>
      <c r="D114" s="2" t="s">
        <v>850</v>
      </c>
      <c r="E114" s="2" t="s">
        <v>182</v>
      </c>
      <c r="F114" s="2" t="s">
        <v>852</v>
      </c>
      <c r="G114" s="1"/>
      <c r="H114" s="1"/>
      <c r="I114" s="1"/>
      <c r="J114" s="5" t="str">
        <v>15Y3Y</v>
      </c>
      <c r="K114" s="6">
        <v>2.9999999999999997E-4</v>
      </c>
      <c r="L114" s="6">
        <v>0.315</v>
      </c>
    </row>
    <row r="115" spans="2:12" x14ac:dyDescent="0.25">
      <c r="B115" s="2" t="s">
        <v>19</v>
      </c>
      <c r="C115" s="2" t="s">
        <v>5</v>
      </c>
      <c r="D115" s="2" t="s">
        <v>853</v>
      </c>
      <c r="E115" s="2" t="s">
        <v>183</v>
      </c>
      <c r="F115" s="2" t="s">
        <v>854</v>
      </c>
      <c r="G115" s="1"/>
      <c r="H115" s="1"/>
      <c r="I115" s="1"/>
      <c r="J115" s="5" t="str">
        <v>15Y4Y</v>
      </c>
      <c r="K115" s="6">
        <v>4.0000000000000002E-4</v>
      </c>
      <c r="L115" s="6">
        <v>0.315</v>
      </c>
    </row>
    <row r="116" spans="2:12" x14ac:dyDescent="0.25">
      <c r="B116" s="2" t="s">
        <v>19</v>
      </c>
      <c r="C116" s="2" t="s">
        <v>7</v>
      </c>
      <c r="D116" s="2" t="s">
        <v>855</v>
      </c>
      <c r="E116" s="2" t="s">
        <v>172</v>
      </c>
      <c r="F116" s="2" t="s">
        <v>856</v>
      </c>
      <c r="G116" s="1"/>
      <c r="H116" s="1"/>
      <c r="I116" s="1"/>
      <c r="J116" s="5" t="str">
        <v>15Y5Y</v>
      </c>
      <c r="K116" s="6">
        <v>5.0000000000000001E-4</v>
      </c>
      <c r="L116" s="6">
        <v>0.315</v>
      </c>
    </row>
    <row r="117" spans="2:12" x14ac:dyDescent="0.25">
      <c r="B117" s="2" t="s">
        <v>19</v>
      </c>
      <c r="C117" s="2" t="s">
        <v>9</v>
      </c>
      <c r="D117" s="2" t="s">
        <v>855</v>
      </c>
      <c r="E117" s="2" t="s">
        <v>184</v>
      </c>
      <c r="F117" s="2" t="s">
        <v>857</v>
      </c>
      <c r="G117" s="1"/>
      <c r="H117" s="1"/>
      <c r="I117" s="1"/>
      <c r="J117" s="5" t="str">
        <v>15Y6Y</v>
      </c>
      <c r="K117" s="6">
        <v>5.0000000000000001E-4</v>
      </c>
      <c r="L117" s="6">
        <v>0.315</v>
      </c>
    </row>
    <row r="118" spans="2:12" x14ac:dyDescent="0.25">
      <c r="B118" s="2" t="s">
        <v>19</v>
      </c>
      <c r="C118" s="2" t="s">
        <v>11</v>
      </c>
      <c r="D118" s="2" t="s">
        <v>858</v>
      </c>
      <c r="E118" s="2" t="s">
        <v>185</v>
      </c>
      <c r="F118" s="2" t="s">
        <v>859</v>
      </c>
      <c r="G118" s="1"/>
      <c r="H118" s="1"/>
      <c r="I118" s="1"/>
      <c r="J118" s="5" t="str">
        <v>15Y7Y</v>
      </c>
      <c r="K118" s="6">
        <v>5.9999999999999995E-4</v>
      </c>
      <c r="L118" s="6">
        <v>0.315</v>
      </c>
    </row>
    <row r="119" spans="2:12" x14ac:dyDescent="0.25">
      <c r="B119" s="2" t="s">
        <v>19</v>
      </c>
      <c r="C119" s="2" t="s">
        <v>13</v>
      </c>
      <c r="D119" s="2" t="s">
        <v>860</v>
      </c>
      <c r="E119" s="2" t="s">
        <v>133</v>
      </c>
      <c r="F119" s="2" t="s">
        <v>861</v>
      </c>
      <c r="G119" s="1"/>
      <c r="H119" s="1"/>
      <c r="I119" s="1"/>
      <c r="J119" s="5" t="str">
        <v>15Y8Y</v>
      </c>
      <c r="K119" s="6">
        <v>7.000000000000001E-4</v>
      </c>
      <c r="L119" s="6">
        <v>0.315</v>
      </c>
    </row>
    <row r="120" spans="2:12" x14ac:dyDescent="0.25">
      <c r="B120" s="2" t="s">
        <v>19</v>
      </c>
      <c r="C120" s="2" t="s">
        <v>15</v>
      </c>
      <c r="D120" s="2" t="s">
        <v>862</v>
      </c>
      <c r="E120" s="2" t="s">
        <v>186</v>
      </c>
      <c r="F120" s="2" t="s">
        <v>863</v>
      </c>
      <c r="G120" s="1"/>
      <c r="H120" s="1"/>
      <c r="I120" s="1"/>
      <c r="J120" s="5" t="str">
        <v>15Y9Y</v>
      </c>
      <c r="K120" s="6">
        <v>8.0000000000000004E-4</v>
      </c>
      <c r="L120" s="6">
        <v>0.315</v>
      </c>
    </row>
    <row r="121" spans="2:12" x14ac:dyDescent="0.25">
      <c r="B121" s="2" t="s">
        <v>19</v>
      </c>
      <c r="C121" s="2" t="s">
        <v>17</v>
      </c>
      <c r="D121" s="2" t="s">
        <v>855</v>
      </c>
      <c r="E121" s="2" t="s">
        <v>187</v>
      </c>
      <c r="F121" s="2" t="s">
        <v>864</v>
      </c>
      <c r="G121" s="1"/>
      <c r="H121" s="1"/>
      <c r="I121" s="1"/>
      <c r="J121" s="5" t="str">
        <v>15Y10Y</v>
      </c>
      <c r="K121" s="6">
        <v>8.0000000000000004E-4</v>
      </c>
      <c r="L121" s="6">
        <v>0.315</v>
      </c>
    </row>
    <row r="122" spans="2:12" x14ac:dyDescent="0.25">
      <c r="B122" s="2" t="s">
        <v>19</v>
      </c>
      <c r="C122" s="2" t="s">
        <v>19</v>
      </c>
      <c r="D122" s="2" t="s">
        <v>865</v>
      </c>
      <c r="E122" s="2" t="s">
        <v>188</v>
      </c>
      <c r="F122" s="2" t="s">
        <v>866</v>
      </c>
      <c r="G122" s="1"/>
      <c r="H122" s="1"/>
      <c r="I122" s="1"/>
      <c r="J122" s="5" t="str">
        <v>15Y15Y</v>
      </c>
      <c r="K122" s="6">
        <v>1E-3</v>
      </c>
      <c r="L122" s="6">
        <v>0.31489999999999996</v>
      </c>
    </row>
    <row r="123" spans="2:12" x14ac:dyDescent="0.25">
      <c r="B123" s="2" t="s">
        <v>19</v>
      </c>
      <c r="C123" s="2" t="s">
        <v>21</v>
      </c>
      <c r="D123" s="2" t="s">
        <v>867</v>
      </c>
      <c r="E123" s="2" t="s">
        <v>167</v>
      </c>
      <c r="F123" s="2" t="s">
        <v>868</v>
      </c>
      <c r="G123" s="1"/>
      <c r="H123" s="1"/>
      <c r="I123" s="1"/>
      <c r="J123" s="5" t="str">
        <v>15Y20Y</v>
      </c>
      <c r="K123" s="6">
        <v>1.1999999999999999E-3</v>
      </c>
      <c r="L123" s="6">
        <v>0.30499999999999999</v>
      </c>
    </row>
    <row r="124" spans="2:12" x14ac:dyDescent="0.25">
      <c r="B124" s="2" t="s">
        <v>19</v>
      </c>
      <c r="C124" s="2" t="s">
        <v>23</v>
      </c>
      <c r="D124" s="2" t="s">
        <v>869</v>
      </c>
      <c r="E124" s="2" t="s">
        <v>189</v>
      </c>
      <c r="F124" s="2" t="s">
        <v>870</v>
      </c>
      <c r="G124" s="1"/>
      <c r="H124" s="1"/>
      <c r="I124" s="1"/>
      <c r="J124" s="5" t="str">
        <v>15Y25Y</v>
      </c>
      <c r="K124" s="6">
        <v>1.2999999999999999E-3</v>
      </c>
      <c r="L124" s="6">
        <v>0.30599999999999999</v>
      </c>
    </row>
    <row r="125" spans="2:12" x14ac:dyDescent="0.25">
      <c r="B125" s="2" t="s">
        <v>21</v>
      </c>
      <c r="C125" s="2" t="s">
        <v>0</v>
      </c>
      <c r="D125" s="2" t="s">
        <v>871</v>
      </c>
      <c r="E125" s="2" t="s">
        <v>111</v>
      </c>
      <c r="F125" s="2" t="s">
        <v>872</v>
      </c>
      <c r="G125" s="1"/>
      <c r="H125" s="1"/>
      <c r="I125" s="1"/>
      <c r="J125" s="5" t="str">
        <v>20Y1Y</v>
      </c>
      <c r="K125" s="6">
        <v>0</v>
      </c>
      <c r="L125" s="6">
        <v>0.31209999999999999</v>
      </c>
    </row>
    <row r="126" spans="2:12" x14ac:dyDescent="0.25">
      <c r="B126" s="2" t="s">
        <v>21</v>
      </c>
      <c r="C126" s="2" t="s">
        <v>1</v>
      </c>
      <c r="D126" s="2" t="s">
        <v>871</v>
      </c>
      <c r="E126" s="2" t="s">
        <v>140</v>
      </c>
      <c r="F126" s="2" t="s">
        <v>873</v>
      </c>
      <c r="G126" s="1"/>
      <c r="H126" s="1"/>
      <c r="I126" s="1"/>
      <c r="J126" s="5" t="str">
        <v>20Y2Y</v>
      </c>
      <c r="K126" s="6">
        <v>1E-4</v>
      </c>
      <c r="L126" s="6">
        <v>0.31209999999999999</v>
      </c>
    </row>
    <row r="127" spans="2:12" x14ac:dyDescent="0.25">
      <c r="B127" s="2" t="s">
        <v>21</v>
      </c>
      <c r="C127" s="2" t="s">
        <v>3</v>
      </c>
      <c r="D127" s="2" t="s">
        <v>874</v>
      </c>
      <c r="E127" s="2" t="s">
        <v>152</v>
      </c>
      <c r="F127" s="2" t="s">
        <v>875</v>
      </c>
      <c r="G127" s="1"/>
      <c r="H127" s="1"/>
      <c r="I127" s="1"/>
      <c r="J127" s="5" t="str">
        <v>20Y3Y</v>
      </c>
      <c r="K127" s="6">
        <v>2.0000000000000001E-4</v>
      </c>
      <c r="L127" s="6">
        <v>0.31209999999999999</v>
      </c>
    </row>
    <row r="128" spans="2:12" x14ac:dyDescent="0.25">
      <c r="B128" s="2" t="s">
        <v>21</v>
      </c>
      <c r="C128" s="2" t="s">
        <v>5</v>
      </c>
      <c r="D128" s="2" t="s">
        <v>874</v>
      </c>
      <c r="E128" s="2" t="s">
        <v>190</v>
      </c>
      <c r="F128" s="2" t="s">
        <v>876</v>
      </c>
      <c r="G128" s="1"/>
      <c r="H128" s="1"/>
      <c r="I128" s="1"/>
      <c r="J128" s="5" t="str">
        <v>20Y4Y</v>
      </c>
      <c r="K128" s="6">
        <v>2.9999999999999997E-4</v>
      </c>
      <c r="L128" s="6">
        <v>0.31209999999999999</v>
      </c>
    </row>
    <row r="129" spans="2:12" x14ac:dyDescent="0.25">
      <c r="B129" s="2" t="s">
        <v>21</v>
      </c>
      <c r="C129" s="2" t="s">
        <v>7</v>
      </c>
      <c r="D129" s="2" t="s">
        <v>877</v>
      </c>
      <c r="E129" s="2" t="s">
        <v>191</v>
      </c>
      <c r="F129" s="2" t="s">
        <v>878</v>
      </c>
      <c r="G129" s="1"/>
      <c r="H129" s="1"/>
      <c r="I129" s="1"/>
      <c r="J129" s="5" t="str">
        <v>20Y5Y</v>
      </c>
      <c r="K129" s="6">
        <v>4.0000000000000002E-4</v>
      </c>
      <c r="L129" s="6">
        <v>0.31209999999999999</v>
      </c>
    </row>
    <row r="130" spans="2:12" x14ac:dyDescent="0.25">
      <c r="B130" s="2" t="s">
        <v>21</v>
      </c>
      <c r="C130" s="2" t="s">
        <v>9</v>
      </c>
      <c r="D130" s="2" t="s">
        <v>877</v>
      </c>
      <c r="E130" s="2" t="s">
        <v>156</v>
      </c>
      <c r="F130" s="2" t="s">
        <v>879</v>
      </c>
      <c r="G130" s="1"/>
      <c r="H130" s="1"/>
      <c r="I130" s="1"/>
      <c r="J130" s="5" t="str">
        <v>20Y6Y</v>
      </c>
      <c r="K130" s="6">
        <v>4.0000000000000002E-4</v>
      </c>
      <c r="L130" s="6">
        <v>0.31209999999999999</v>
      </c>
    </row>
    <row r="131" spans="2:12" x14ac:dyDescent="0.25">
      <c r="B131" s="2" t="s">
        <v>21</v>
      </c>
      <c r="C131" s="2" t="s">
        <v>11</v>
      </c>
      <c r="D131" s="2" t="s">
        <v>880</v>
      </c>
      <c r="E131" s="2" t="s">
        <v>157</v>
      </c>
      <c r="F131" s="2" t="s">
        <v>881</v>
      </c>
      <c r="G131" s="1"/>
      <c r="H131" s="1"/>
      <c r="I131" s="1"/>
      <c r="J131" s="5" t="str">
        <v>20Y7Y</v>
      </c>
      <c r="K131" s="6">
        <v>5.0000000000000001E-4</v>
      </c>
      <c r="L131" s="6">
        <v>0.31209999999999999</v>
      </c>
    </row>
    <row r="132" spans="2:12" x14ac:dyDescent="0.25">
      <c r="B132" s="2" t="s">
        <v>21</v>
      </c>
      <c r="C132" s="2" t="s">
        <v>13</v>
      </c>
      <c r="D132" s="2" t="s">
        <v>880</v>
      </c>
      <c r="E132" s="2" t="s">
        <v>165</v>
      </c>
      <c r="F132" s="2" t="s">
        <v>882</v>
      </c>
      <c r="G132" s="1"/>
      <c r="H132" s="1"/>
      <c r="I132" s="1"/>
      <c r="J132" s="5" t="str">
        <v>20Y8Y</v>
      </c>
      <c r="K132" s="6">
        <v>5.9999999999999995E-4</v>
      </c>
      <c r="L132" s="6">
        <v>0.31209999999999999</v>
      </c>
    </row>
    <row r="133" spans="2:12" x14ac:dyDescent="0.25">
      <c r="B133" s="2" t="s">
        <v>21</v>
      </c>
      <c r="C133" s="2" t="s">
        <v>15</v>
      </c>
      <c r="D133" s="2" t="s">
        <v>880</v>
      </c>
      <c r="E133" s="2" t="s">
        <v>192</v>
      </c>
      <c r="F133" s="2" t="s">
        <v>883</v>
      </c>
      <c r="G133" s="1"/>
      <c r="H133" s="1"/>
      <c r="I133" s="1"/>
      <c r="J133" s="5" t="str">
        <v>20Y9Y</v>
      </c>
      <c r="K133" s="6">
        <v>5.9999999999999995E-4</v>
      </c>
      <c r="L133" s="6">
        <v>0.31209999999999999</v>
      </c>
    </row>
    <row r="134" spans="2:12" x14ac:dyDescent="0.25">
      <c r="B134" s="2" t="s">
        <v>21</v>
      </c>
      <c r="C134" s="2" t="s">
        <v>17</v>
      </c>
      <c r="D134" s="2" t="s">
        <v>884</v>
      </c>
      <c r="E134" s="2" t="s">
        <v>133</v>
      </c>
      <c r="F134" s="2" t="s">
        <v>885</v>
      </c>
      <c r="G134" s="1"/>
      <c r="H134" s="1"/>
      <c r="I134" s="1"/>
      <c r="J134" s="5" t="str">
        <v>20Y10Y</v>
      </c>
      <c r="K134" s="6">
        <v>7.000000000000001E-4</v>
      </c>
      <c r="L134" s="6">
        <v>0.31209999999999999</v>
      </c>
    </row>
    <row r="135" spans="2:12" x14ac:dyDescent="0.25">
      <c r="B135" s="2" t="s">
        <v>21</v>
      </c>
      <c r="C135" s="2" t="s">
        <v>19</v>
      </c>
      <c r="D135" s="2" t="s">
        <v>886</v>
      </c>
      <c r="E135" s="2" t="s">
        <v>176</v>
      </c>
      <c r="F135" s="2" t="s">
        <v>887</v>
      </c>
      <c r="G135" s="1"/>
      <c r="H135" s="1"/>
      <c r="I135" s="1"/>
      <c r="J135" s="5" t="str">
        <v>20Y15Y</v>
      </c>
      <c r="K135" s="6">
        <v>8.9999999999999998E-4</v>
      </c>
      <c r="L135" s="6">
        <v>0.307</v>
      </c>
    </row>
    <row r="136" spans="2:12" x14ac:dyDescent="0.25">
      <c r="B136" s="2" t="s">
        <v>21</v>
      </c>
      <c r="C136" s="2" t="s">
        <v>21</v>
      </c>
      <c r="D136" s="2" t="s">
        <v>888</v>
      </c>
      <c r="E136" s="2" t="s">
        <v>148</v>
      </c>
      <c r="F136" s="2" t="s">
        <v>889</v>
      </c>
      <c r="G136" s="1"/>
      <c r="H136" s="1"/>
      <c r="I136" s="1"/>
      <c r="J136" s="5" t="str">
        <v>20Y20Y</v>
      </c>
      <c r="K136" s="6">
        <v>1E-3</v>
      </c>
      <c r="L136" s="6">
        <v>0.31519999999999998</v>
      </c>
    </row>
    <row r="137" spans="2:12" x14ac:dyDescent="0.25">
      <c r="B137" s="2" t="s">
        <v>23</v>
      </c>
      <c r="C137" s="2" t="s">
        <v>0</v>
      </c>
      <c r="D137" s="2" t="s">
        <v>890</v>
      </c>
      <c r="E137" s="2" t="s">
        <v>150</v>
      </c>
      <c r="F137" s="2" t="s">
        <v>891</v>
      </c>
      <c r="G137" s="1"/>
      <c r="H137" s="1"/>
      <c r="I137" s="1"/>
      <c r="J137" s="5" t="str">
        <v>25Y1Y</v>
      </c>
      <c r="K137" s="6">
        <v>0</v>
      </c>
      <c r="L137" s="6">
        <v>7.2800000000000004E-2</v>
      </c>
    </row>
    <row r="138" spans="2:12" x14ac:dyDescent="0.25">
      <c r="B138" s="2" t="s">
        <v>23</v>
      </c>
      <c r="C138" s="2" t="s">
        <v>1</v>
      </c>
      <c r="D138" s="2" t="s">
        <v>892</v>
      </c>
      <c r="E138" s="2" t="s">
        <v>193</v>
      </c>
      <c r="F138" s="2" t="s">
        <v>893</v>
      </c>
      <c r="G138" s="1"/>
      <c r="H138" s="1"/>
      <c r="I138" s="1"/>
      <c r="J138" s="5" t="str">
        <v>25Y2Y</v>
      </c>
      <c r="K138" s="6">
        <v>1E-4</v>
      </c>
      <c r="L138" s="6">
        <v>7.281E-2</v>
      </c>
    </row>
    <row r="139" spans="2:12" x14ac:dyDescent="0.25">
      <c r="B139" s="2" t="s">
        <v>23</v>
      </c>
      <c r="C139" s="2" t="s">
        <v>3</v>
      </c>
      <c r="D139" s="2" t="s">
        <v>892</v>
      </c>
      <c r="E139" s="2" t="s">
        <v>194</v>
      </c>
      <c r="F139" s="2" t="s">
        <v>894</v>
      </c>
      <c r="G139" s="1"/>
      <c r="H139" s="1"/>
      <c r="I139" s="1"/>
      <c r="J139" s="5" t="str">
        <v>25Y3Y</v>
      </c>
      <c r="K139" s="6">
        <v>2.0000000000000001E-4</v>
      </c>
      <c r="L139" s="6">
        <v>7.281E-2</v>
      </c>
    </row>
    <row r="140" spans="2:12" x14ac:dyDescent="0.25">
      <c r="B140" s="2" t="s">
        <v>23</v>
      </c>
      <c r="C140" s="2" t="s">
        <v>5</v>
      </c>
      <c r="D140" s="2" t="s">
        <v>895</v>
      </c>
      <c r="E140" s="2" t="s">
        <v>142</v>
      </c>
      <c r="F140" s="2" t="s">
        <v>896</v>
      </c>
      <c r="G140" s="1"/>
      <c r="H140" s="1"/>
      <c r="I140" s="1"/>
      <c r="J140" s="5" t="str">
        <v>25Y4Y</v>
      </c>
      <c r="K140" s="6">
        <v>2.0000000000000001E-4</v>
      </c>
      <c r="L140" s="6">
        <v>7.2819999999999996E-2</v>
      </c>
    </row>
    <row r="141" spans="2:12" x14ac:dyDescent="0.25">
      <c r="B141" s="2" t="s">
        <v>23</v>
      </c>
      <c r="C141" s="2" t="s">
        <v>7</v>
      </c>
      <c r="D141" s="2" t="s">
        <v>897</v>
      </c>
      <c r="E141" s="2" t="s">
        <v>143</v>
      </c>
      <c r="F141" s="2" t="s">
        <v>898</v>
      </c>
      <c r="G141" s="1"/>
      <c r="H141" s="1"/>
      <c r="I141" s="1"/>
      <c r="J141" s="5" t="str">
        <v>25Y5Y</v>
      </c>
      <c r="K141" s="6">
        <v>2.9999999999999997E-4</v>
      </c>
      <c r="L141" s="6">
        <v>7.2759999999999991E-2</v>
      </c>
    </row>
    <row r="142" spans="2:12" x14ac:dyDescent="0.25">
      <c r="B142" s="2" t="s">
        <v>23</v>
      </c>
      <c r="C142" s="2" t="s">
        <v>9</v>
      </c>
      <c r="D142" s="2" t="s">
        <v>899</v>
      </c>
      <c r="E142" s="2" t="s">
        <v>191</v>
      </c>
      <c r="F142" s="2" t="s">
        <v>900</v>
      </c>
      <c r="G142" s="1"/>
      <c r="H142" s="1"/>
      <c r="I142" s="1"/>
      <c r="J142" s="5" t="str">
        <v>25Y6Y</v>
      </c>
      <c r="K142" s="6">
        <v>4.0000000000000002E-4</v>
      </c>
      <c r="L142" s="6">
        <v>6.5540000000000001E-2</v>
      </c>
    </row>
    <row r="143" spans="2:12" x14ac:dyDescent="0.25">
      <c r="B143" s="2" t="s">
        <v>23</v>
      </c>
      <c r="C143" s="2" t="s">
        <v>11</v>
      </c>
      <c r="D143" s="2" t="s">
        <v>901</v>
      </c>
      <c r="E143" s="2" t="s">
        <v>156</v>
      </c>
      <c r="F143" s="2" t="s">
        <v>902</v>
      </c>
      <c r="G143" s="1"/>
      <c r="H143" s="1"/>
      <c r="I143" s="1"/>
      <c r="J143" s="5" t="str">
        <v>25Y7Y</v>
      </c>
      <c r="K143" s="6">
        <v>4.0000000000000002E-4</v>
      </c>
      <c r="L143" s="6">
        <v>6.8849999999999995E-2</v>
      </c>
    </row>
    <row r="144" spans="2:12" x14ac:dyDescent="0.25">
      <c r="B144" s="2" t="s">
        <v>23</v>
      </c>
      <c r="C144" s="2" t="s">
        <v>13</v>
      </c>
      <c r="D144" s="2" t="s">
        <v>903</v>
      </c>
      <c r="E144" s="2" t="s">
        <v>195</v>
      </c>
      <c r="F144" s="2" t="s">
        <v>904</v>
      </c>
      <c r="G144" s="1"/>
      <c r="H144" s="1"/>
      <c r="I144" s="1"/>
      <c r="J144" s="5" t="str">
        <v>25Y8Y</v>
      </c>
      <c r="K144" s="6">
        <v>5.0000000000000001E-4</v>
      </c>
      <c r="L144" s="6">
        <v>7.2999999999999995E-2</v>
      </c>
    </row>
    <row r="145" spans="2:12" x14ac:dyDescent="0.25">
      <c r="B145" s="2" t="s">
        <v>23</v>
      </c>
      <c r="C145" s="2" t="s">
        <v>15</v>
      </c>
      <c r="D145" s="2" t="s">
        <v>905</v>
      </c>
      <c r="E145" s="2" t="s">
        <v>173</v>
      </c>
      <c r="F145" s="2" t="s">
        <v>906</v>
      </c>
      <c r="G145" s="1"/>
      <c r="H145" s="1"/>
      <c r="I145" s="1"/>
      <c r="J145" s="5" t="str">
        <v>25Y9Y</v>
      </c>
      <c r="K145" s="6">
        <v>5.0000000000000001E-4</v>
      </c>
      <c r="L145" s="6">
        <v>7.7719999999999997E-2</v>
      </c>
    </row>
    <row r="146" spans="2:12" x14ac:dyDescent="0.25">
      <c r="B146" s="2" t="s">
        <v>23</v>
      </c>
      <c r="C146" s="2" t="s">
        <v>17</v>
      </c>
      <c r="D146" s="2" t="s">
        <v>697</v>
      </c>
      <c r="E146" s="2" t="s">
        <v>196</v>
      </c>
      <c r="F146" s="2" t="s">
        <v>907</v>
      </c>
      <c r="G146" s="1"/>
      <c r="H146" s="1"/>
      <c r="I146" s="1"/>
      <c r="J146" s="5" t="str">
        <v>25Y10Y</v>
      </c>
      <c r="K146" s="6">
        <v>5.9999999999999995E-4</v>
      </c>
      <c r="L146" s="6">
        <v>8.3350000000000007E-2</v>
      </c>
    </row>
    <row r="147" spans="2:12" x14ac:dyDescent="0.25">
      <c r="B147" s="2" t="s">
        <v>23</v>
      </c>
      <c r="C147" s="2" t="s">
        <v>19</v>
      </c>
      <c r="D147" s="2" t="s">
        <v>908</v>
      </c>
      <c r="E147" s="2" t="s">
        <v>197</v>
      </c>
      <c r="F147" s="2" t="s">
        <v>909</v>
      </c>
      <c r="G147" s="1"/>
      <c r="H147" s="1"/>
      <c r="I147" s="1"/>
      <c r="J147" s="5" t="str">
        <v>25Y15Y</v>
      </c>
      <c r="K147" s="6">
        <v>8.0000000000000004E-4</v>
      </c>
      <c r="L147" s="6">
        <v>0.12369999999999999</v>
      </c>
    </row>
    <row r="148" spans="2:12" x14ac:dyDescent="0.25">
      <c r="B148" s="2" t="s">
        <v>25</v>
      </c>
      <c r="C148" s="2" t="s">
        <v>0</v>
      </c>
      <c r="D148" s="2" t="s">
        <v>910</v>
      </c>
      <c r="E148" s="2" t="s">
        <v>137</v>
      </c>
      <c r="F148" s="2" t="s">
        <v>911</v>
      </c>
      <c r="G148" s="1"/>
      <c r="H148" s="1"/>
      <c r="I148" s="1"/>
      <c r="J148" s="5" t="str">
        <v>30Y1Y</v>
      </c>
      <c r="K148" s="6">
        <v>0</v>
      </c>
      <c r="L148" s="6">
        <v>4.1820000000000003E-2</v>
      </c>
    </row>
    <row r="149" spans="2:12" x14ac:dyDescent="0.25">
      <c r="B149" s="2" t="s">
        <v>25</v>
      </c>
      <c r="C149" s="2" t="s">
        <v>1</v>
      </c>
      <c r="D149" s="2" t="s">
        <v>912</v>
      </c>
      <c r="E149" s="2" t="s">
        <v>130</v>
      </c>
      <c r="F149" s="2" t="s">
        <v>913</v>
      </c>
      <c r="G149" s="1"/>
      <c r="H149" s="1"/>
      <c r="I149" s="1"/>
      <c r="J149" s="5" t="str">
        <v>30Y2Y</v>
      </c>
      <c r="K149" s="6">
        <v>1E-4</v>
      </c>
      <c r="L149" s="6">
        <v>4.147E-2</v>
      </c>
    </row>
    <row r="150" spans="2:12" x14ac:dyDescent="0.25">
      <c r="B150" s="2" t="s">
        <v>25</v>
      </c>
      <c r="C150" s="2" t="s">
        <v>3</v>
      </c>
      <c r="D150" s="2" t="s">
        <v>914</v>
      </c>
      <c r="E150" s="2" t="s">
        <v>151</v>
      </c>
      <c r="F150" s="2" t="s">
        <v>915</v>
      </c>
      <c r="G150" s="1"/>
      <c r="H150" s="1"/>
      <c r="I150" s="1"/>
      <c r="J150" s="5" t="str">
        <v>30Y3Y</v>
      </c>
      <c r="K150" s="6">
        <v>1E-4</v>
      </c>
      <c r="L150" s="6">
        <v>4.3720000000000002E-2</v>
      </c>
    </row>
    <row r="151" spans="2:12" x14ac:dyDescent="0.25">
      <c r="B151" s="2" t="s">
        <v>25</v>
      </c>
      <c r="C151" s="2" t="s">
        <v>5</v>
      </c>
      <c r="D151" s="2" t="s">
        <v>916</v>
      </c>
      <c r="E151" s="2" t="s">
        <v>198</v>
      </c>
      <c r="F151" s="2" t="s">
        <v>917</v>
      </c>
      <c r="G151" s="1"/>
      <c r="H151" s="1"/>
      <c r="I151" s="1"/>
      <c r="J151" s="5" t="str">
        <v>30Y4Y</v>
      </c>
      <c r="K151" s="6">
        <v>2.0000000000000001E-4</v>
      </c>
      <c r="L151" s="6">
        <v>4.7160000000000001E-2</v>
      </c>
    </row>
    <row r="152" spans="2:12" x14ac:dyDescent="0.25">
      <c r="B152" s="2" t="s">
        <v>25</v>
      </c>
      <c r="C152" s="2" t="s">
        <v>7</v>
      </c>
      <c r="D152" s="2" t="s">
        <v>918</v>
      </c>
      <c r="E152" s="2" t="s">
        <v>182</v>
      </c>
      <c r="F152" s="2" t="s">
        <v>919</v>
      </c>
      <c r="G152" s="1"/>
      <c r="H152" s="1"/>
      <c r="I152" s="1"/>
      <c r="J152" s="5" t="str">
        <v>30Y5Y</v>
      </c>
      <c r="K152" s="6">
        <v>2.9999999999999997E-4</v>
      </c>
      <c r="L152" s="6">
        <v>5.1330000000000001E-2</v>
      </c>
    </row>
    <row r="153" spans="2:12" x14ac:dyDescent="0.25">
      <c r="B153" s="2" t="s">
        <v>25</v>
      </c>
      <c r="C153" s="2" t="s">
        <v>9</v>
      </c>
      <c r="D153" s="2" t="s">
        <v>920</v>
      </c>
      <c r="E153" s="2" t="s">
        <v>143</v>
      </c>
      <c r="F153" s="2" t="s">
        <v>921</v>
      </c>
      <c r="G153" s="1"/>
      <c r="H153" s="1"/>
      <c r="I153" s="1"/>
      <c r="J153" s="5" t="str">
        <v>30Y6Y</v>
      </c>
      <c r="K153" s="6">
        <v>2.9999999999999997E-4</v>
      </c>
      <c r="L153" s="6">
        <v>5.5910000000000001E-2</v>
      </c>
    </row>
    <row r="154" spans="2:12" x14ac:dyDescent="0.25">
      <c r="B154" s="2" t="s">
        <v>25</v>
      </c>
      <c r="C154" s="2" t="s">
        <v>11</v>
      </c>
      <c r="D154" s="2" t="s">
        <v>922</v>
      </c>
      <c r="E154" s="2" t="s">
        <v>183</v>
      </c>
      <c r="F154" s="2" t="s">
        <v>923</v>
      </c>
      <c r="G154" s="1"/>
      <c r="H154" s="1"/>
      <c r="I154" s="1"/>
      <c r="J154" s="5" t="str">
        <v>30Y7Y</v>
      </c>
      <c r="K154" s="6">
        <v>4.0000000000000002E-4</v>
      </c>
      <c r="L154" s="6">
        <v>6.1079999999999995E-2</v>
      </c>
    </row>
    <row r="155" spans="2:12" x14ac:dyDescent="0.25">
      <c r="B155" s="2" t="s">
        <v>25</v>
      </c>
      <c r="C155" s="2" t="s">
        <v>13</v>
      </c>
      <c r="D155" s="2" t="s">
        <v>924</v>
      </c>
      <c r="E155" s="2" t="s">
        <v>200</v>
      </c>
      <c r="F155" s="2" t="s">
        <v>925</v>
      </c>
      <c r="G155" s="1"/>
      <c r="H155" s="1"/>
      <c r="I155" s="1"/>
      <c r="J155" s="5" t="str">
        <v>30Y8Y</v>
      </c>
      <c r="K155" s="6">
        <v>4.0000000000000002E-4</v>
      </c>
      <c r="L155" s="6">
        <v>6.6729999999999998E-2</v>
      </c>
    </row>
    <row r="156" spans="2:12" x14ac:dyDescent="0.25">
      <c r="B156" s="2" t="s">
        <v>25</v>
      </c>
      <c r="C156" s="2" t="s">
        <v>15</v>
      </c>
      <c r="D156" s="2" t="s">
        <v>926</v>
      </c>
      <c r="E156" s="2" t="s">
        <v>172</v>
      </c>
      <c r="F156" s="2" t="s">
        <v>927</v>
      </c>
      <c r="G156" s="1"/>
      <c r="H156" s="1"/>
      <c r="I156" s="1"/>
      <c r="J156" s="5" t="str">
        <v>30Y9Y</v>
      </c>
      <c r="K156" s="6">
        <v>5.0000000000000001E-4</v>
      </c>
      <c r="L156" s="6">
        <v>7.2730000000000003E-2</v>
      </c>
    </row>
    <row r="157" spans="2:12" x14ac:dyDescent="0.25">
      <c r="B157" s="2" t="s">
        <v>25</v>
      </c>
      <c r="C157" s="2" t="s">
        <v>17</v>
      </c>
      <c r="D157" s="2" t="s">
        <v>928</v>
      </c>
      <c r="E157" s="2" t="s">
        <v>157</v>
      </c>
      <c r="F157" s="2" t="s">
        <v>929</v>
      </c>
      <c r="J157" s="4" t="str">
        <v>30Y10Y</v>
      </c>
      <c r="K157" s="4">
        <v>5.0000000000000001E-4</v>
      </c>
      <c r="L157" s="4">
        <v>7.9000000000000001E-2</v>
      </c>
    </row>
  </sheetData>
  <mergeCells count="2">
    <mergeCell ref="A3:F7"/>
    <mergeCell ref="B13:F1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157"/>
  <sheetViews>
    <sheetView showGridLines="0" workbookViewId="0">
      <selection activeCell="W24" sqref="W24"/>
    </sheetView>
  </sheetViews>
  <sheetFormatPr defaultRowHeight="15" x14ac:dyDescent="0.25"/>
  <cols>
    <col min="1" max="1" width="2.85546875" customWidth="1"/>
    <col min="2" max="3" width="3.28515625" bestFit="1" customWidth="1"/>
    <col min="4" max="5" width="9.85546875" bestFit="1" customWidth="1"/>
    <col min="6" max="6" width="15.140625" bestFit="1" customWidth="1"/>
    <col min="7" max="7" width="2.85546875" customWidth="1"/>
    <col min="8" max="8" width="15.140625" customWidth="1"/>
    <col min="9" max="9" width="2.85546875" customWidth="1"/>
    <col min="10" max="10" width="15.140625" customWidth="1"/>
    <col min="13" max="13" width="2.7109375" customWidth="1"/>
  </cols>
  <sheetData>
    <row r="3" spans="1:28" x14ac:dyDescent="0.25">
      <c r="A3" s="23" t="s">
        <v>96</v>
      </c>
      <c r="B3" s="23"/>
      <c r="C3" s="23"/>
      <c r="D3" s="23"/>
      <c r="E3" s="23"/>
      <c r="F3" s="23"/>
    </row>
    <row r="4" spans="1:28" x14ac:dyDescent="0.25">
      <c r="A4" s="23"/>
      <c r="B4" s="23"/>
      <c r="C4" s="23"/>
      <c r="D4" s="23"/>
      <c r="E4" s="23"/>
      <c r="F4" s="23"/>
    </row>
    <row r="5" spans="1:28" x14ac:dyDescent="0.25">
      <c r="A5" s="23"/>
      <c r="B5" s="23"/>
      <c r="C5" s="23"/>
      <c r="D5" s="23"/>
      <c r="E5" s="23"/>
      <c r="F5" s="23"/>
    </row>
    <row r="6" spans="1:28" x14ac:dyDescent="0.25">
      <c r="A6" s="23"/>
      <c r="B6" s="23"/>
      <c r="C6" s="23"/>
      <c r="D6" s="23"/>
      <c r="E6" s="23"/>
      <c r="F6" s="23"/>
    </row>
    <row r="7" spans="1:28" x14ac:dyDescent="0.25">
      <c r="A7" s="23"/>
      <c r="B7" s="23"/>
      <c r="C7" s="23"/>
      <c r="D7" s="23"/>
      <c r="E7" s="23"/>
      <c r="F7" s="23"/>
      <c r="J7" s="12"/>
      <c r="K7" s="3"/>
      <c r="L7" s="3"/>
    </row>
    <row r="8" spans="1:28" x14ac:dyDescent="0.25">
      <c r="J8" s="13" t="s">
        <v>67</v>
      </c>
      <c r="K8" s="16">
        <v>9</v>
      </c>
      <c r="L8" s="16">
        <v>8</v>
      </c>
    </row>
    <row r="9" spans="1:28" x14ac:dyDescent="0.25">
      <c r="J9" s="13" t="s">
        <v>68</v>
      </c>
      <c r="K9" s="16">
        <v>6</v>
      </c>
      <c r="L9" s="16">
        <v>6</v>
      </c>
    </row>
    <row r="11" spans="1:28" x14ac:dyDescent="0.25">
      <c r="B11" s="10" t="s">
        <v>99</v>
      </c>
      <c r="C11" s="10"/>
      <c r="D11" s="10"/>
      <c r="E11" s="10"/>
      <c r="F11" s="10"/>
      <c r="H11" s="10" t="s">
        <v>100</v>
      </c>
      <c r="I11" s="10"/>
      <c r="J11" s="10"/>
      <c r="K11" s="10"/>
      <c r="L11" s="10"/>
      <c r="N11" s="10" t="s">
        <v>97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3" spans="1:28" x14ac:dyDescent="0.25">
      <c r="B13" s="25" t="s">
        <v>98</v>
      </c>
      <c r="C13" s="25"/>
      <c r="D13" s="25"/>
      <c r="E13" s="25"/>
      <c r="F13" s="25"/>
      <c r="H13" s="3" t="s">
        <v>69</v>
      </c>
      <c r="J13" s="3"/>
      <c r="K13" s="3" t="str">
        <f>LEFT(E14,6)</f>
        <v xml:space="preserve"> Targe</v>
      </c>
      <c r="L13" s="3" t="str">
        <f>LEFT(D14,5)</f>
        <v>Model</v>
      </c>
      <c r="N13" s="8" t="str">
        <f>K13</f>
        <v xml:space="preserve"> Targe</v>
      </c>
      <c r="O13" s="9" t="str">
        <f t="array" ref="O13:AB13">TRANSPOSE($H$14:$H$27)</f>
        <v>1Y</v>
      </c>
      <c r="P13" s="9" t="str">
        <v>2Y</v>
      </c>
      <c r="Q13" s="9" t="str">
        <v>3Y</v>
      </c>
      <c r="R13" s="9" t="str">
        <v>4Y</v>
      </c>
      <c r="S13" s="9" t="str">
        <v>5Y</v>
      </c>
      <c r="T13" s="9" t="str">
        <v>6Y</v>
      </c>
      <c r="U13" s="9" t="str">
        <v>7Y</v>
      </c>
      <c r="V13" s="9" t="str">
        <v>8Y</v>
      </c>
      <c r="W13" s="9" t="str">
        <v>9Y</v>
      </c>
      <c r="X13" s="9" t="str">
        <v>10Y</v>
      </c>
      <c r="Y13" s="9" t="str">
        <v>15Y</v>
      </c>
      <c r="Z13" s="9" t="str">
        <v>20Y</v>
      </c>
      <c r="AA13" s="9" t="str">
        <v>25Y</v>
      </c>
      <c r="AB13" s="9" t="str">
        <v>30Y</v>
      </c>
    </row>
    <row r="14" spans="1:28" x14ac:dyDescent="0.25">
      <c r="B14" s="2" t="s">
        <v>0</v>
      </c>
      <c r="C14" s="2" t="s">
        <v>0</v>
      </c>
      <c r="D14" s="2" t="s">
        <v>70</v>
      </c>
      <c r="E14" s="2" t="s">
        <v>102</v>
      </c>
      <c r="F14" s="2" t="s">
        <v>203</v>
      </c>
      <c r="G14" s="1"/>
      <c r="H14" s="5" t="s">
        <v>0</v>
      </c>
      <c r="I14" s="1"/>
      <c r="J14" s="4" t="str">
        <f t="array" ref="J14:J157">B14:B157&amp;C14:C157</f>
        <v>1Y1Y</v>
      </c>
      <c r="K14" s="6">
        <f t="array" ref="K14:K157">_xlfn.NUMBERVALUE(MID(E14:E157,K8,K9))/100</f>
        <v>0</v>
      </c>
      <c r="L14" s="6">
        <f t="array" ref="L14:L157">_xlfn.NUMBERVALUE(MID(D14:D157,L8,L9))/100</f>
        <v>4.0000000000000003E-5</v>
      </c>
      <c r="N14" s="9" t="str">
        <f t="array" ref="N14:N27">$H$14:$H$27</f>
        <v>1Y</v>
      </c>
      <c r="O14" s="7">
        <f t="array" ref="O14:AB27">INDEX($K$14:$K$157,MATCH($N$14:$N$27&amp;$O$13:$AB$13,$J$14:$J$157,0))</f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2.0000000000000001E-4</v>
      </c>
      <c r="Z14" s="7">
        <v>2.9999999999999997E-4</v>
      </c>
      <c r="AA14" s="7">
        <v>4.0000000000000002E-4</v>
      </c>
      <c r="AB14" s="7">
        <v>5.0000000000000001E-4</v>
      </c>
    </row>
    <row r="15" spans="1:28" x14ac:dyDescent="0.25">
      <c r="B15" s="2" t="s">
        <v>0</v>
      </c>
      <c r="C15" s="2" t="s">
        <v>1</v>
      </c>
      <c r="D15" s="2" t="s">
        <v>2</v>
      </c>
      <c r="E15" s="2" t="s">
        <v>102</v>
      </c>
      <c r="F15" s="2" t="s">
        <v>204</v>
      </c>
      <c r="G15" s="1"/>
      <c r="H15" s="5" t="s">
        <v>1</v>
      </c>
      <c r="I15" s="1"/>
      <c r="J15" s="5" t="str">
        <v>1Y2Y</v>
      </c>
      <c r="K15" s="6">
        <v>0</v>
      </c>
      <c r="L15" s="6">
        <v>1.4999999999999999E-4</v>
      </c>
      <c r="N15" s="9" t="str">
        <v>2Y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1E-4</v>
      </c>
      <c r="W15" s="7">
        <v>1E-4</v>
      </c>
      <c r="X15" s="7">
        <v>1E-4</v>
      </c>
      <c r="Y15" s="7">
        <v>2.9999999999999997E-4</v>
      </c>
      <c r="Z15" s="7">
        <v>5.0000000000000001E-4</v>
      </c>
      <c r="AA15" s="7">
        <v>7.000000000000001E-4</v>
      </c>
      <c r="AB15" s="7">
        <v>8.0000000000000004E-4</v>
      </c>
    </row>
    <row r="16" spans="1:28" x14ac:dyDescent="0.25">
      <c r="B16" s="2" t="s">
        <v>0</v>
      </c>
      <c r="C16" s="2" t="s">
        <v>3</v>
      </c>
      <c r="D16" s="2" t="s">
        <v>4</v>
      </c>
      <c r="E16" s="2" t="s">
        <v>103</v>
      </c>
      <c r="F16" s="2" t="s">
        <v>205</v>
      </c>
      <c r="G16" s="1"/>
      <c r="H16" s="5" t="s">
        <v>3</v>
      </c>
      <c r="I16" s="1"/>
      <c r="J16" s="5" t="str">
        <v>1Y3Y</v>
      </c>
      <c r="K16" s="6">
        <v>0</v>
      </c>
      <c r="L16" s="6">
        <v>3.5999999999999997E-4</v>
      </c>
      <c r="N16" s="9" t="str">
        <v>3Y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1E-4</v>
      </c>
      <c r="V16" s="7">
        <v>1E-4</v>
      </c>
      <c r="W16" s="7">
        <v>2.0000000000000001E-4</v>
      </c>
      <c r="X16" s="7">
        <v>2.9999999999999997E-4</v>
      </c>
      <c r="Y16" s="7">
        <v>5.0000000000000001E-4</v>
      </c>
      <c r="Z16" s="7">
        <v>7.000000000000001E-4</v>
      </c>
      <c r="AA16" s="7">
        <v>8.0000000000000004E-4</v>
      </c>
      <c r="AB16" s="7">
        <v>1E-3</v>
      </c>
    </row>
    <row r="17" spans="2:28" x14ac:dyDescent="0.25">
      <c r="B17" s="2" t="s">
        <v>0</v>
      </c>
      <c r="C17" s="2" t="s">
        <v>5</v>
      </c>
      <c r="D17" s="2" t="s">
        <v>6</v>
      </c>
      <c r="E17" s="2" t="s">
        <v>103</v>
      </c>
      <c r="F17" s="2" t="s">
        <v>206</v>
      </c>
      <c r="G17" s="1"/>
      <c r="H17" s="5" t="s">
        <v>5</v>
      </c>
      <c r="I17" s="1"/>
      <c r="J17" s="5" t="str">
        <v>1Y4Y</v>
      </c>
      <c r="K17" s="6">
        <v>0</v>
      </c>
      <c r="L17" s="6">
        <v>6.2E-4</v>
      </c>
      <c r="N17" s="9" t="str">
        <v>4Y</v>
      </c>
      <c r="O17" s="7">
        <v>0</v>
      </c>
      <c r="P17" s="7">
        <v>0</v>
      </c>
      <c r="Q17" s="7">
        <v>0</v>
      </c>
      <c r="R17" s="7">
        <v>0</v>
      </c>
      <c r="S17" s="7">
        <v>1E-4</v>
      </c>
      <c r="T17" s="7">
        <v>1E-4</v>
      </c>
      <c r="U17" s="7">
        <v>2.0000000000000001E-4</v>
      </c>
      <c r="V17" s="7">
        <v>2.0000000000000001E-4</v>
      </c>
      <c r="W17" s="7">
        <v>2.9999999999999997E-4</v>
      </c>
      <c r="X17" s="7">
        <v>4.0000000000000002E-4</v>
      </c>
      <c r="Y17" s="7">
        <v>5.9999999999999995E-4</v>
      </c>
      <c r="Z17" s="7">
        <v>8.9999999999999998E-4</v>
      </c>
      <c r="AA17" s="7">
        <v>1E-3</v>
      </c>
      <c r="AB17" s="7">
        <v>1.1999999999999999E-3</v>
      </c>
    </row>
    <row r="18" spans="2:28" x14ac:dyDescent="0.25">
      <c r="B18" s="2" t="s">
        <v>0</v>
      </c>
      <c r="C18" s="2" t="s">
        <v>7</v>
      </c>
      <c r="D18" s="2" t="s">
        <v>8</v>
      </c>
      <c r="E18" s="2" t="s">
        <v>102</v>
      </c>
      <c r="F18" s="2" t="s">
        <v>207</v>
      </c>
      <c r="G18" s="1"/>
      <c r="H18" s="5" t="s">
        <v>7</v>
      </c>
      <c r="I18" s="1"/>
      <c r="J18" s="5" t="str">
        <v>1Y5Y</v>
      </c>
      <c r="K18" s="6">
        <v>0</v>
      </c>
      <c r="L18" s="6">
        <v>9.2000000000000003E-4</v>
      </c>
      <c r="N18" s="9" t="str">
        <v>5Y</v>
      </c>
      <c r="O18" s="7">
        <v>0</v>
      </c>
      <c r="P18" s="7">
        <v>0</v>
      </c>
      <c r="Q18" s="7">
        <v>0</v>
      </c>
      <c r="R18" s="7">
        <v>1E-4</v>
      </c>
      <c r="S18" s="7">
        <v>1E-4</v>
      </c>
      <c r="T18" s="7">
        <v>2.0000000000000001E-4</v>
      </c>
      <c r="U18" s="7">
        <v>2.9999999999999997E-4</v>
      </c>
      <c r="V18" s="7">
        <v>4.0000000000000002E-4</v>
      </c>
      <c r="W18" s="7">
        <v>4.0000000000000002E-4</v>
      </c>
      <c r="X18" s="7">
        <v>5.0000000000000001E-4</v>
      </c>
      <c r="Y18" s="7">
        <v>8.0000000000000004E-4</v>
      </c>
      <c r="Z18" s="7">
        <v>1E-3</v>
      </c>
      <c r="AA18" s="7">
        <v>1.1999999999999999E-3</v>
      </c>
      <c r="AB18" s="7">
        <v>1.2999999999999999E-3</v>
      </c>
    </row>
    <row r="19" spans="2:28" x14ac:dyDescent="0.25">
      <c r="B19" s="2" t="s">
        <v>0</v>
      </c>
      <c r="C19" s="2" t="s">
        <v>9</v>
      </c>
      <c r="D19" s="2" t="s">
        <v>10</v>
      </c>
      <c r="E19" s="2" t="s">
        <v>102</v>
      </c>
      <c r="F19" s="2" t="s">
        <v>208</v>
      </c>
      <c r="G19" s="1"/>
      <c r="H19" s="5" t="s">
        <v>9</v>
      </c>
      <c r="I19" s="1"/>
      <c r="J19" s="5" t="str">
        <v>1Y6Y</v>
      </c>
      <c r="K19" s="6">
        <v>0</v>
      </c>
      <c r="L19" s="6">
        <v>1.2199999999999999E-3</v>
      </c>
      <c r="N19" s="9" t="str">
        <v>6Y</v>
      </c>
      <c r="O19" s="7" t="e">
        <v>#N/A</v>
      </c>
      <c r="P19" s="7" t="e">
        <v>#N/A</v>
      </c>
      <c r="Q19" s="7" t="e">
        <v>#N/A</v>
      </c>
      <c r="R19" s="7" t="e">
        <v>#N/A</v>
      </c>
      <c r="S19" s="7" t="e">
        <v>#N/A</v>
      </c>
      <c r="T19" s="7" t="e">
        <v>#N/A</v>
      </c>
      <c r="U19" s="7" t="e">
        <v>#N/A</v>
      </c>
      <c r="V19" s="7" t="e">
        <v>#N/A</v>
      </c>
      <c r="W19" s="7" t="e">
        <v>#N/A</v>
      </c>
      <c r="X19" s="7" t="e">
        <v>#N/A</v>
      </c>
      <c r="Y19" s="7" t="e">
        <v>#N/A</v>
      </c>
      <c r="Z19" s="7" t="e">
        <v>#N/A</v>
      </c>
      <c r="AA19" s="7" t="e">
        <v>#N/A</v>
      </c>
      <c r="AB19" s="7" t="e">
        <v>#N/A</v>
      </c>
    </row>
    <row r="20" spans="2:28" x14ac:dyDescent="0.25">
      <c r="B20" s="2" t="s">
        <v>0</v>
      </c>
      <c r="C20" s="2" t="s">
        <v>11</v>
      </c>
      <c r="D20" s="2" t="s">
        <v>12</v>
      </c>
      <c r="E20" s="2" t="s">
        <v>107</v>
      </c>
      <c r="F20" s="2" t="s">
        <v>209</v>
      </c>
      <c r="G20" s="1"/>
      <c r="H20" s="5" t="s">
        <v>11</v>
      </c>
      <c r="I20" s="1"/>
      <c r="J20" s="5" t="str">
        <v>1Y7Y</v>
      </c>
      <c r="K20" s="6">
        <v>0</v>
      </c>
      <c r="L20" s="6">
        <v>1.4599999999999999E-3</v>
      </c>
      <c r="N20" s="9" t="str">
        <v>7Y</v>
      </c>
      <c r="O20" s="7">
        <v>0</v>
      </c>
      <c r="P20" s="7">
        <v>1E-4</v>
      </c>
      <c r="Q20" s="7">
        <v>1E-4</v>
      </c>
      <c r="R20" s="7">
        <v>2.0000000000000001E-4</v>
      </c>
      <c r="S20" s="7">
        <v>2.9999999999999997E-4</v>
      </c>
      <c r="T20" s="7">
        <v>4.0000000000000002E-4</v>
      </c>
      <c r="U20" s="7">
        <v>5.0000000000000001E-4</v>
      </c>
      <c r="V20" s="7">
        <v>5.9999999999999995E-4</v>
      </c>
      <c r="W20" s="7">
        <v>5.9999999999999995E-4</v>
      </c>
      <c r="X20" s="7">
        <v>7.000000000000001E-4</v>
      </c>
      <c r="Y20" s="7">
        <v>1E-3</v>
      </c>
      <c r="Z20" s="7">
        <v>1.1999999999999999E-3</v>
      </c>
      <c r="AA20" s="7">
        <v>1.2999999999999999E-3</v>
      </c>
      <c r="AB20" s="7">
        <v>1.5E-3</v>
      </c>
    </row>
    <row r="21" spans="2:28" x14ac:dyDescent="0.25">
      <c r="B21" s="2" t="s">
        <v>0</v>
      </c>
      <c r="C21" s="2" t="s">
        <v>13</v>
      </c>
      <c r="D21" s="2" t="s">
        <v>14</v>
      </c>
      <c r="E21" s="2" t="s">
        <v>108</v>
      </c>
      <c r="F21" s="2" t="s">
        <v>210</v>
      </c>
      <c r="G21" s="1"/>
      <c r="H21" s="5" t="s">
        <v>13</v>
      </c>
      <c r="I21" s="1"/>
      <c r="J21" s="5" t="str">
        <v>1Y8Y</v>
      </c>
      <c r="K21" s="6">
        <v>0</v>
      </c>
      <c r="L21" s="6">
        <v>1.66E-3</v>
      </c>
      <c r="N21" s="9" t="str">
        <v>8Y</v>
      </c>
      <c r="O21" s="7" t="e">
        <v>#N/A</v>
      </c>
      <c r="P21" s="7" t="e">
        <v>#N/A</v>
      </c>
      <c r="Q21" s="7" t="e">
        <v>#N/A</v>
      </c>
      <c r="R21" s="7" t="e">
        <v>#N/A</v>
      </c>
      <c r="S21" s="7" t="e">
        <v>#N/A</v>
      </c>
      <c r="T21" s="7" t="e">
        <v>#N/A</v>
      </c>
      <c r="U21" s="7" t="e">
        <v>#N/A</v>
      </c>
      <c r="V21" s="7" t="e">
        <v>#N/A</v>
      </c>
      <c r="W21" s="7" t="e">
        <v>#N/A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</row>
    <row r="22" spans="2:28" x14ac:dyDescent="0.25">
      <c r="B22" s="2" t="s">
        <v>0</v>
      </c>
      <c r="C22" s="2" t="s">
        <v>15</v>
      </c>
      <c r="D22" s="2" t="s">
        <v>16</v>
      </c>
      <c r="E22" s="2" t="s">
        <v>110</v>
      </c>
      <c r="F22" s="2" t="s">
        <v>211</v>
      </c>
      <c r="G22" s="1"/>
      <c r="H22" s="5" t="s">
        <v>15</v>
      </c>
      <c r="I22" s="1"/>
      <c r="J22" s="5" t="str">
        <v>1Y9Y</v>
      </c>
      <c r="K22" s="6">
        <v>0</v>
      </c>
      <c r="L22" s="6">
        <v>1.8E-3</v>
      </c>
      <c r="N22" s="9" t="str">
        <v>9Y</v>
      </c>
      <c r="O22" s="7" t="e">
        <v>#N/A</v>
      </c>
      <c r="P22" s="7" t="e">
        <v>#N/A</v>
      </c>
      <c r="Q22" s="7" t="e">
        <v>#N/A</v>
      </c>
      <c r="R22" s="7" t="e">
        <v>#N/A</v>
      </c>
      <c r="S22" s="7" t="e">
        <v>#N/A</v>
      </c>
      <c r="T22" s="7" t="e">
        <v>#N/A</v>
      </c>
      <c r="U22" s="7" t="e">
        <v>#N/A</v>
      </c>
      <c r="V22" s="7" t="e">
        <v>#N/A</v>
      </c>
      <c r="W22" s="7" t="e">
        <v>#N/A</v>
      </c>
      <c r="X22" s="7" t="e">
        <v>#N/A</v>
      </c>
      <c r="Y22" s="7" t="e">
        <v>#N/A</v>
      </c>
      <c r="Z22" s="7" t="e">
        <v>#N/A</v>
      </c>
      <c r="AA22" s="7" t="e">
        <v>#N/A</v>
      </c>
      <c r="AB22" s="7" t="e">
        <v>#N/A</v>
      </c>
    </row>
    <row r="23" spans="2:28" x14ac:dyDescent="0.25">
      <c r="B23" s="2" t="s">
        <v>0</v>
      </c>
      <c r="C23" s="2" t="s">
        <v>17</v>
      </c>
      <c r="D23" s="2" t="s">
        <v>18</v>
      </c>
      <c r="E23" s="2" t="s">
        <v>111</v>
      </c>
      <c r="F23" s="2" t="s">
        <v>212</v>
      </c>
      <c r="G23" s="1"/>
      <c r="H23" s="5" t="s">
        <v>17</v>
      </c>
      <c r="I23" s="1"/>
      <c r="J23" s="5" t="str">
        <v>1Y10Y</v>
      </c>
      <c r="K23" s="6">
        <v>0</v>
      </c>
      <c r="L23" s="6">
        <v>1.8799999999999999E-3</v>
      </c>
      <c r="N23" s="9" t="str">
        <v>10Y</v>
      </c>
      <c r="O23" s="7">
        <v>1E-4</v>
      </c>
      <c r="P23" s="7">
        <v>2.0000000000000001E-4</v>
      </c>
      <c r="Q23" s="7">
        <v>2.9999999999999997E-4</v>
      </c>
      <c r="R23" s="7">
        <v>4.0000000000000002E-4</v>
      </c>
      <c r="S23" s="7">
        <v>5.0000000000000001E-4</v>
      </c>
      <c r="T23" s="7">
        <v>5.0000000000000001E-4</v>
      </c>
      <c r="U23" s="7">
        <v>5.9999999999999995E-4</v>
      </c>
      <c r="V23" s="7">
        <v>7.000000000000001E-4</v>
      </c>
      <c r="W23" s="7">
        <v>8.0000000000000004E-4</v>
      </c>
      <c r="X23" s="7">
        <v>8.9999999999999998E-4</v>
      </c>
      <c r="Y23" s="7">
        <v>1.1000000000000001E-3</v>
      </c>
      <c r="Z23" s="7">
        <v>1.2999999999999999E-3</v>
      </c>
      <c r="AA23" s="7">
        <v>1.4000000000000002E-3</v>
      </c>
      <c r="AB23" s="7">
        <v>1.6000000000000001E-3</v>
      </c>
    </row>
    <row r="24" spans="2:28" x14ac:dyDescent="0.25">
      <c r="B24" s="2" t="s">
        <v>0</v>
      </c>
      <c r="C24" s="2" t="s">
        <v>19</v>
      </c>
      <c r="D24" s="2" t="s">
        <v>20</v>
      </c>
      <c r="E24" s="2" t="s">
        <v>112</v>
      </c>
      <c r="F24" s="2" t="s">
        <v>213</v>
      </c>
      <c r="G24" s="1"/>
      <c r="H24" s="5" t="s">
        <v>19</v>
      </c>
      <c r="I24" s="1"/>
      <c r="J24" s="5" t="str">
        <v>1Y15Y</v>
      </c>
      <c r="K24" s="6">
        <v>2.0000000000000001E-4</v>
      </c>
      <c r="L24" s="6">
        <v>1.82E-3</v>
      </c>
      <c r="N24" s="9" t="str">
        <v>15Y</v>
      </c>
      <c r="O24" s="7">
        <v>1E-4</v>
      </c>
      <c r="P24" s="7">
        <v>2.0000000000000001E-4</v>
      </c>
      <c r="Q24" s="7">
        <v>2.9999999999999997E-4</v>
      </c>
      <c r="R24" s="7">
        <v>4.0000000000000002E-4</v>
      </c>
      <c r="S24" s="7">
        <v>5.0000000000000001E-4</v>
      </c>
      <c r="T24" s="7">
        <v>5.0000000000000001E-4</v>
      </c>
      <c r="U24" s="7">
        <v>5.9999999999999995E-4</v>
      </c>
      <c r="V24" s="7">
        <v>7.000000000000001E-4</v>
      </c>
      <c r="W24" s="7">
        <v>8.0000000000000004E-4</v>
      </c>
      <c r="X24" s="7">
        <v>8.0000000000000004E-4</v>
      </c>
      <c r="Y24" s="7">
        <v>1E-3</v>
      </c>
      <c r="Z24" s="7">
        <v>1.1999999999999999E-3</v>
      </c>
      <c r="AA24" s="7">
        <v>1.2999999999999999E-3</v>
      </c>
      <c r="AB24" s="7" t="e">
        <v>#N/A</v>
      </c>
    </row>
    <row r="25" spans="2:28" x14ac:dyDescent="0.25">
      <c r="B25" s="2" t="s">
        <v>0</v>
      </c>
      <c r="C25" s="2" t="s">
        <v>21</v>
      </c>
      <c r="D25" s="2" t="s">
        <v>22</v>
      </c>
      <c r="E25" s="2" t="s">
        <v>113</v>
      </c>
      <c r="F25" s="2" t="s">
        <v>214</v>
      </c>
      <c r="G25" s="1"/>
      <c r="H25" s="5" t="s">
        <v>21</v>
      </c>
      <c r="I25" s="1"/>
      <c r="J25" s="5" t="str">
        <v>1Y20Y</v>
      </c>
      <c r="K25" s="6">
        <v>2.9999999999999997E-4</v>
      </c>
      <c r="L25" s="6">
        <v>1.6200000000000001E-3</v>
      </c>
      <c r="N25" s="9" t="str">
        <v>20Y</v>
      </c>
      <c r="O25" s="7">
        <v>0</v>
      </c>
      <c r="P25" s="7">
        <v>1E-4</v>
      </c>
      <c r="Q25" s="7">
        <v>2.0000000000000001E-4</v>
      </c>
      <c r="R25" s="7">
        <v>2.9999999999999997E-4</v>
      </c>
      <c r="S25" s="7">
        <v>4.0000000000000002E-4</v>
      </c>
      <c r="T25" s="7">
        <v>4.0000000000000002E-4</v>
      </c>
      <c r="U25" s="7">
        <v>5.0000000000000001E-4</v>
      </c>
      <c r="V25" s="7">
        <v>5.9999999999999995E-4</v>
      </c>
      <c r="W25" s="7">
        <v>5.9999999999999995E-4</v>
      </c>
      <c r="X25" s="7">
        <v>7.000000000000001E-4</v>
      </c>
      <c r="Y25" s="7">
        <v>8.9999999999999998E-4</v>
      </c>
      <c r="Z25" s="7">
        <v>1E-3</v>
      </c>
      <c r="AA25" s="7" t="e">
        <v>#N/A</v>
      </c>
      <c r="AB25" s="7" t="e">
        <v>#N/A</v>
      </c>
    </row>
    <row r="26" spans="2:28" x14ac:dyDescent="0.25">
      <c r="B26" s="2" t="s">
        <v>0</v>
      </c>
      <c r="C26" s="2" t="s">
        <v>23</v>
      </c>
      <c r="D26" s="2" t="s">
        <v>24</v>
      </c>
      <c r="E26" s="2" t="s">
        <v>114</v>
      </c>
      <c r="F26" s="2" t="s">
        <v>215</v>
      </c>
      <c r="G26" s="1"/>
      <c r="H26" s="5" t="s">
        <v>23</v>
      </c>
      <c r="I26" s="1"/>
      <c r="J26" s="5" t="str">
        <v>1Y25Y</v>
      </c>
      <c r="K26" s="6">
        <v>4.0000000000000002E-4</v>
      </c>
      <c r="L26" s="6">
        <v>1.5499999999999999E-3</v>
      </c>
      <c r="N26" s="9" t="str">
        <v>25Y</v>
      </c>
      <c r="O26" s="7">
        <v>0</v>
      </c>
      <c r="P26" s="7">
        <v>1E-4</v>
      </c>
      <c r="Q26" s="7">
        <v>2.0000000000000001E-4</v>
      </c>
      <c r="R26" s="7">
        <v>2.0000000000000001E-4</v>
      </c>
      <c r="S26" s="7">
        <v>2.9999999999999997E-4</v>
      </c>
      <c r="T26" s="7">
        <v>4.0000000000000002E-4</v>
      </c>
      <c r="U26" s="7">
        <v>4.0000000000000002E-4</v>
      </c>
      <c r="V26" s="7">
        <v>5.0000000000000001E-4</v>
      </c>
      <c r="W26" s="7">
        <v>5.0000000000000001E-4</v>
      </c>
      <c r="X26" s="7">
        <v>5.9999999999999995E-4</v>
      </c>
      <c r="Y26" s="7">
        <v>8.0000000000000004E-4</v>
      </c>
      <c r="Z26" s="7" t="e">
        <v>#N/A</v>
      </c>
      <c r="AA26" s="7" t="e">
        <v>#N/A</v>
      </c>
      <c r="AB26" s="7" t="e">
        <v>#N/A</v>
      </c>
    </row>
    <row r="27" spans="2:28" x14ac:dyDescent="0.25">
      <c r="B27" s="2" t="s">
        <v>0</v>
      </c>
      <c r="C27" s="2" t="s">
        <v>25</v>
      </c>
      <c r="D27" s="2" t="s">
        <v>26</v>
      </c>
      <c r="E27" s="2" t="s">
        <v>115</v>
      </c>
      <c r="F27" s="2" t="s">
        <v>216</v>
      </c>
      <c r="G27" s="1"/>
      <c r="H27" s="5" t="s">
        <v>25</v>
      </c>
      <c r="I27" s="1"/>
      <c r="J27" s="5" t="str">
        <v>1Y30Y</v>
      </c>
      <c r="K27" s="6">
        <v>5.0000000000000001E-4</v>
      </c>
      <c r="L27" s="6">
        <v>1.48E-3</v>
      </c>
      <c r="N27" s="9" t="str">
        <v>30Y</v>
      </c>
      <c r="O27" s="7">
        <v>0</v>
      </c>
      <c r="P27" s="7">
        <v>1E-4</v>
      </c>
      <c r="Q27" s="7">
        <v>1E-4</v>
      </c>
      <c r="R27" s="7">
        <v>2.0000000000000001E-4</v>
      </c>
      <c r="S27" s="7">
        <v>2.9999999999999997E-4</v>
      </c>
      <c r="T27" s="7">
        <v>2.9999999999999997E-4</v>
      </c>
      <c r="U27" s="7">
        <v>4.0000000000000002E-4</v>
      </c>
      <c r="V27" s="7">
        <v>4.0000000000000002E-4</v>
      </c>
      <c r="W27" s="7">
        <v>5.0000000000000001E-4</v>
      </c>
      <c r="X27" s="7">
        <v>5.0000000000000001E-4</v>
      </c>
      <c r="Y27" s="7" t="e">
        <v>#N/A</v>
      </c>
      <c r="Z27" s="7" t="e">
        <v>#N/A</v>
      </c>
      <c r="AA27" s="7" t="e">
        <v>#N/A</v>
      </c>
      <c r="AB27" s="7" t="e">
        <v>#N/A</v>
      </c>
    </row>
    <row r="28" spans="2:28" x14ac:dyDescent="0.25">
      <c r="B28" s="2" t="s">
        <v>1</v>
      </c>
      <c r="C28" s="2" t="s">
        <v>0</v>
      </c>
      <c r="D28" s="2" t="s">
        <v>27</v>
      </c>
      <c r="E28" s="2" t="s">
        <v>102</v>
      </c>
      <c r="F28" s="2" t="s">
        <v>217</v>
      </c>
      <c r="G28" s="1"/>
      <c r="H28" s="1"/>
      <c r="I28" s="1"/>
      <c r="J28" s="5" t="str">
        <v>2Y1Y</v>
      </c>
      <c r="K28" s="6">
        <v>0</v>
      </c>
      <c r="L28" s="6">
        <v>1.0999999999999999E-4</v>
      </c>
    </row>
    <row r="29" spans="2:28" x14ac:dyDescent="0.25">
      <c r="B29" s="2" t="s">
        <v>1</v>
      </c>
      <c r="C29" s="2" t="s">
        <v>1</v>
      </c>
      <c r="D29" s="2" t="s">
        <v>28</v>
      </c>
      <c r="E29" s="2" t="s">
        <v>103</v>
      </c>
      <c r="F29" s="2" t="s">
        <v>218</v>
      </c>
      <c r="G29" s="1"/>
      <c r="H29" s="1"/>
      <c r="I29" s="1"/>
      <c r="J29" s="5" t="str">
        <v>2Y2Y</v>
      </c>
      <c r="K29" s="6">
        <v>0</v>
      </c>
      <c r="L29" s="6">
        <v>3.2000000000000003E-4</v>
      </c>
    </row>
    <row r="30" spans="2:28" x14ac:dyDescent="0.25">
      <c r="B30" s="2" t="s">
        <v>1</v>
      </c>
      <c r="C30" s="2" t="s">
        <v>3</v>
      </c>
      <c r="D30" s="2" t="s">
        <v>29</v>
      </c>
      <c r="E30" s="2" t="s">
        <v>103</v>
      </c>
      <c r="F30" s="2" t="s">
        <v>219</v>
      </c>
      <c r="G30" s="1"/>
      <c r="H30" s="1"/>
      <c r="I30" s="1"/>
      <c r="J30" s="5" t="str">
        <v>2Y3Y</v>
      </c>
      <c r="K30" s="6">
        <v>0</v>
      </c>
      <c r="L30" s="6">
        <v>5.8E-4</v>
      </c>
    </row>
    <row r="31" spans="2:28" x14ac:dyDescent="0.25">
      <c r="B31" s="2" t="s">
        <v>1</v>
      </c>
      <c r="C31" s="2" t="s">
        <v>5</v>
      </c>
      <c r="D31" s="2" t="s">
        <v>30</v>
      </c>
      <c r="E31" s="2" t="s">
        <v>102</v>
      </c>
      <c r="F31" s="2" t="s">
        <v>220</v>
      </c>
      <c r="G31" s="1"/>
      <c r="H31" s="1"/>
      <c r="I31" s="1"/>
      <c r="J31" s="5" t="str">
        <v>2Y4Y</v>
      </c>
      <c r="K31" s="6">
        <v>0</v>
      </c>
      <c r="L31" s="6">
        <v>8.7999999999999992E-4</v>
      </c>
      <c r="N31" s="8" t="str">
        <f>L13</f>
        <v>Model</v>
      </c>
      <c r="O31" s="9" t="str">
        <f t="array" ref="O31:AB31">TRANSPOSE($H$14:$H$27)</f>
        <v>1Y</v>
      </c>
      <c r="P31" s="9" t="str">
        <v>2Y</v>
      </c>
      <c r="Q31" s="9" t="str">
        <v>3Y</v>
      </c>
      <c r="R31" s="9" t="str">
        <v>4Y</v>
      </c>
      <c r="S31" s="9" t="str">
        <v>5Y</v>
      </c>
      <c r="T31" s="9" t="str">
        <v>6Y</v>
      </c>
      <c r="U31" s="9" t="str">
        <v>7Y</v>
      </c>
      <c r="V31" s="9" t="str">
        <v>8Y</v>
      </c>
      <c r="W31" s="9" t="str">
        <v>9Y</v>
      </c>
      <c r="X31" s="9" t="str">
        <v>10Y</v>
      </c>
      <c r="Y31" s="9" t="str">
        <v>15Y</v>
      </c>
      <c r="Z31" s="9" t="str">
        <v>20Y</v>
      </c>
      <c r="AA31" s="9" t="str">
        <v>25Y</v>
      </c>
      <c r="AB31" s="9" t="str">
        <v>30Y</v>
      </c>
    </row>
    <row r="32" spans="2:28" x14ac:dyDescent="0.25">
      <c r="B32" s="2" t="s">
        <v>1</v>
      </c>
      <c r="C32" s="2" t="s">
        <v>7</v>
      </c>
      <c r="D32" s="2" t="s">
        <v>31</v>
      </c>
      <c r="E32" s="2" t="s">
        <v>103</v>
      </c>
      <c r="F32" s="2" t="s">
        <v>221</v>
      </c>
      <c r="G32" s="1"/>
      <c r="H32" s="1"/>
      <c r="I32" s="1"/>
      <c r="J32" s="5" t="str">
        <v>2Y5Y</v>
      </c>
      <c r="K32" s="6">
        <v>0</v>
      </c>
      <c r="L32" s="6">
        <v>1.1799999999999998E-3</v>
      </c>
      <c r="N32" s="9" t="str">
        <f t="array" ref="N32:N45">$H$14:$H$27</f>
        <v>1Y</v>
      </c>
      <c r="O32" s="7">
        <f t="array" ref="O32:AB45">INDEX($L$14:$L$157,MATCH($N$32:$N$45&amp;$O$31:$AB$31,$J$14:$J$157,0))</f>
        <v>4.0000000000000003E-5</v>
      </c>
      <c r="P32" s="7">
        <v>1.4999999999999999E-4</v>
      </c>
      <c r="Q32" s="7">
        <v>3.5999999999999997E-4</v>
      </c>
      <c r="R32" s="7">
        <v>6.2E-4</v>
      </c>
      <c r="S32" s="7">
        <v>9.2000000000000003E-4</v>
      </c>
      <c r="T32" s="7">
        <v>1.2199999999999999E-3</v>
      </c>
      <c r="U32" s="7">
        <v>1.4599999999999999E-3</v>
      </c>
      <c r="V32" s="7">
        <v>1.66E-3</v>
      </c>
      <c r="W32" s="7">
        <v>1.8E-3</v>
      </c>
      <c r="X32" s="7">
        <v>1.8799999999999999E-3</v>
      </c>
      <c r="Y32" s="7">
        <v>1.82E-3</v>
      </c>
      <c r="Z32" s="7">
        <v>1.6200000000000001E-3</v>
      </c>
      <c r="AA32" s="7">
        <v>1.5499999999999999E-3</v>
      </c>
      <c r="AB32" s="7">
        <v>1.48E-3</v>
      </c>
    </row>
    <row r="33" spans="2:28" x14ac:dyDescent="0.25">
      <c r="B33" s="2" t="s">
        <v>1</v>
      </c>
      <c r="C33" s="2" t="s">
        <v>9</v>
      </c>
      <c r="D33" s="2" t="s">
        <v>32</v>
      </c>
      <c r="E33" s="2" t="s">
        <v>119</v>
      </c>
      <c r="F33" s="2" t="s">
        <v>222</v>
      </c>
      <c r="G33" s="1"/>
      <c r="H33" s="1"/>
      <c r="I33" s="1"/>
      <c r="J33" s="5" t="str">
        <v>2Y6Y</v>
      </c>
      <c r="K33" s="6">
        <v>0</v>
      </c>
      <c r="L33" s="6">
        <v>1.4299999999999998E-3</v>
      </c>
      <c r="N33" s="9" t="str">
        <v>2Y</v>
      </c>
      <c r="O33" s="7">
        <v>1.0999999999999999E-4</v>
      </c>
      <c r="P33" s="7">
        <v>3.2000000000000003E-4</v>
      </c>
      <c r="Q33" s="7">
        <v>5.8E-4</v>
      </c>
      <c r="R33" s="7">
        <v>8.7999999999999992E-4</v>
      </c>
      <c r="S33" s="7">
        <v>1.1799999999999998E-3</v>
      </c>
      <c r="T33" s="7">
        <v>1.4299999999999998E-3</v>
      </c>
      <c r="U33" s="7">
        <v>1.6300000000000002E-3</v>
      </c>
      <c r="V33" s="7">
        <v>1.7699999999999999E-3</v>
      </c>
      <c r="W33" s="7">
        <v>1.8500000000000001E-3</v>
      </c>
      <c r="X33" s="7">
        <v>1.9E-3</v>
      </c>
      <c r="Y33" s="7">
        <v>1.81E-3</v>
      </c>
      <c r="Z33" s="7">
        <v>1.6100000000000001E-3</v>
      </c>
      <c r="AA33" s="7">
        <v>1.5299999999999999E-3</v>
      </c>
      <c r="AB33" s="7">
        <v>1.4599999999999999E-3</v>
      </c>
    </row>
    <row r="34" spans="2:28" x14ac:dyDescent="0.25">
      <c r="B34" s="2" t="s">
        <v>1</v>
      </c>
      <c r="C34" s="2" t="s">
        <v>11</v>
      </c>
      <c r="D34" s="2" t="s">
        <v>33</v>
      </c>
      <c r="E34" s="2" t="s">
        <v>110</v>
      </c>
      <c r="F34" s="2" t="s">
        <v>223</v>
      </c>
      <c r="G34" s="1"/>
      <c r="H34" s="1"/>
      <c r="I34" s="1"/>
      <c r="J34" s="5" t="str">
        <v>2Y7Y</v>
      </c>
      <c r="K34" s="6">
        <v>0</v>
      </c>
      <c r="L34" s="6">
        <v>1.6300000000000002E-3</v>
      </c>
      <c r="N34" s="9" t="str">
        <v>3Y</v>
      </c>
      <c r="O34" s="7">
        <v>2.1000000000000001E-4</v>
      </c>
      <c r="P34" s="7">
        <v>4.6999999999999999E-4</v>
      </c>
      <c r="Q34" s="7">
        <v>7.6999999999999996E-4</v>
      </c>
      <c r="R34" s="7">
        <v>1.07E-3</v>
      </c>
      <c r="S34" s="7">
        <v>1.32E-3</v>
      </c>
      <c r="T34" s="7">
        <v>1.5199999999999999E-3</v>
      </c>
      <c r="U34" s="7">
        <v>1.66E-3</v>
      </c>
      <c r="V34" s="7">
        <v>1.7499999999999998E-3</v>
      </c>
      <c r="W34" s="7">
        <v>1.8E-3</v>
      </c>
      <c r="X34" s="7">
        <v>1.81E-3</v>
      </c>
      <c r="Y34" s="7">
        <v>1.72E-3</v>
      </c>
      <c r="Z34" s="7">
        <v>1.5199999999999999E-3</v>
      </c>
      <c r="AA34" s="7">
        <v>1.4399999999999999E-3</v>
      </c>
      <c r="AB34" s="7">
        <v>1.3700000000000001E-3</v>
      </c>
    </row>
    <row r="35" spans="2:28" x14ac:dyDescent="0.25">
      <c r="B35" s="2" t="s">
        <v>1</v>
      </c>
      <c r="C35" s="2" t="s">
        <v>13</v>
      </c>
      <c r="D35" s="2" t="s">
        <v>34</v>
      </c>
      <c r="E35" s="2" t="s">
        <v>121</v>
      </c>
      <c r="F35" s="2" t="s">
        <v>224</v>
      </c>
      <c r="G35" s="1"/>
      <c r="H35" s="1"/>
      <c r="I35" s="1"/>
      <c r="J35" s="5" t="str">
        <v>2Y8Y</v>
      </c>
      <c r="K35" s="6">
        <v>1E-4</v>
      </c>
      <c r="L35" s="6">
        <v>1.7699999999999999E-3</v>
      </c>
      <c r="N35" s="9" t="str">
        <v>4Y</v>
      </c>
      <c r="O35" s="7">
        <v>2.5999999999999998E-4</v>
      </c>
      <c r="P35" s="7">
        <v>5.6000000000000006E-4</v>
      </c>
      <c r="Q35" s="7">
        <v>8.5999999999999998E-4</v>
      </c>
      <c r="R35" s="7">
        <v>1.1100000000000001E-3</v>
      </c>
      <c r="S35" s="7">
        <v>1.31E-3</v>
      </c>
      <c r="T35" s="7">
        <v>1.4599999999999999E-3</v>
      </c>
      <c r="U35" s="7">
        <v>1.5499999999999999E-3</v>
      </c>
      <c r="V35" s="7">
        <v>1.6000000000000001E-3</v>
      </c>
      <c r="W35" s="7">
        <v>1.6200000000000001E-3</v>
      </c>
      <c r="X35" s="7">
        <v>1.6300000000000002E-3</v>
      </c>
      <c r="Y35" s="7">
        <v>1.5399999999999999E-3</v>
      </c>
      <c r="Z35" s="7">
        <v>1.33E-3</v>
      </c>
      <c r="AA35" s="7">
        <v>1.25E-3</v>
      </c>
      <c r="AB35" s="7">
        <v>1.1799999999999998E-3</v>
      </c>
    </row>
    <row r="36" spans="2:28" x14ac:dyDescent="0.25">
      <c r="B36" s="2" t="s">
        <v>1</v>
      </c>
      <c r="C36" s="2" t="s">
        <v>15</v>
      </c>
      <c r="D36" s="2" t="s">
        <v>35</v>
      </c>
      <c r="E36" s="2" t="s">
        <v>122</v>
      </c>
      <c r="F36" s="2" t="s">
        <v>225</v>
      </c>
      <c r="G36" s="1"/>
      <c r="H36" s="1"/>
      <c r="I36" s="1"/>
      <c r="J36" s="5" t="str">
        <v>2Y9Y</v>
      </c>
      <c r="K36" s="6">
        <v>1E-4</v>
      </c>
      <c r="L36" s="6">
        <v>1.8500000000000001E-3</v>
      </c>
      <c r="N36" s="9" t="str">
        <v>5Y</v>
      </c>
      <c r="O36" s="7">
        <v>2.9999999999999997E-4</v>
      </c>
      <c r="P36" s="7">
        <v>5.9999999999999995E-4</v>
      </c>
      <c r="Q36" s="7">
        <v>8.5000000000000006E-4</v>
      </c>
      <c r="R36" s="7">
        <v>1.06E-3</v>
      </c>
      <c r="S36" s="7">
        <v>1.2099999999999999E-3</v>
      </c>
      <c r="T36" s="7">
        <v>1.2900000000000001E-3</v>
      </c>
      <c r="U36" s="7">
        <v>1.34E-3</v>
      </c>
      <c r="V36" s="7">
        <v>1.3600000000000001E-3</v>
      </c>
      <c r="W36" s="7">
        <v>1.3800000000000002E-3</v>
      </c>
      <c r="X36" s="7">
        <v>1.25E-3</v>
      </c>
      <c r="Y36" s="7">
        <v>1.08E-3</v>
      </c>
      <c r="Z36" s="7">
        <v>9.8999999999999999E-4</v>
      </c>
      <c r="AA36" s="7">
        <v>9.2000000000000003E-4</v>
      </c>
      <c r="AB36" s="7">
        <v>8.7999999999999992E-4</v>
      </c>
    </row>
    <row r="37" spans="2:28" x14ac:dyDescent="0.25">
      <c r="B37" s="2" t="s">
        <v>1</v>
      </c>
      <c r="C37" s="2" t="s">
        <v>17</v>
      </c>
      <c r="D37" s="2" t="s">
        <v>71</v>
      </c>
      <c r="E37" s="2" t="s">
        <v>124</v>
      </c>
      <c r="F37" s="2" t="s">
        <v>492</v>
      </c>
      <c r="G37" s="1"/>
      <c r="H37" s="1"/>
      <c r="I37" s="1"/>
      <c r="J37" s="5" t="str">
        <v>2Y10Y</v>
      </c>
      <c r="K37" s="6">
        <v>1E-4</v>
      </c>
      <c r="L37" s="6">
        <v>1.9E-3</v>
      </c>
      <c r="N37" s="9" t="str">
        <v>6Y</v>
      </c>
      <c r="O37" s="7" t="e">
        <v>#N/A</v>
      </c>
      <c r="P37" s="7" t="e">
        <v>#N/A</v>
      </c>
      <c r="Q37" s="7" t="e">
        <v>#N/A</v>
      </c>
      <c r="R37" s="7" t="e">
        <v>#N/A</v>
      </c>
      <c r="S37" s="7" t="e">
        <v>#N/A</v>
      </c>
      <c r="T37" s="7" t="e">
        <v>#N/A</v>
      </c>
      <c r="U37" s="7" t="e">
        <v>#N/A</v>
      </c>
      <c r="V37" s="7" t="e">
        <v>#N/A</v>
      </c>
      <c r="W37" s="7" t="e">
        <v>#N/A</v>
      </c>
      <c r="X37" s="7" t="e">
        <v>#N/A</v>
      </c>
      <c r="Y37" s="7" t="e">
        <v>#N/A</v>
      </c>
      <c r="Z37" s="7" t="e">
        <v>#N/A</v>
      </c>
      <c r="AA37" s="7" t="e">
        <v>#N/A</v>
      </c>
      <c r="AB37" s="7" t="e">
        <v>#N/A</v>
      </c>
    </row>
    <row r="38" spans="2:28" x14ac:dyDescent="0.25">
      <c r="B38" s="2" t="s">
        <v>1</v>
      </c>
      <c r="C38" s="2" t="s">
        <v>19</v>
      </c>
      <c r="D38" s="2" t="s">
        <v>72</v>
      </c>
      <c r="E38" s="2" t="s">
        <v>125</v>
      </c>
      <c r="F38" s="2" t="s">
        <v>493</v>
      </c>
      <c r="G38" s="1"/>
      <c r="H38" s="1"/>
      <c r="I38" s="1"/>
      <c r="J38" s="5" t="str">
        <v>2Y15Y</v>
      </c>
      <c r="K38" s="6">
        <v>2.9999999999999997E-4</v>
      </c>
      <c r="L38" s="6">
        <v>1.81E-3</v>
      </c>
      <c r="N38" s="9" t="str">
        <v>7Y</v>
      </c>
      <c r="O38" s="7">
        <v>2.5000000000000001E-4</v>
      </c>
      <c r="P38" s="7">
        <v>4.6000000000000001E-4</v>
      </c>
      <c r="Q38" s="7">
        <v>6.0999999999999997E-4</v>
      </c>
      <c r="R38" s="7">
        <v>7.000000000000001E-4</v>
      </c>
      <c r="S38" s="7">
        <v>7.5000000000000002E-4</v>
      </c>
      <c r="T38" s="7">
        <v>7.6999999999999996E-4</v>
      </c>
      <c r="U38" s="7">
        <v>7.9000000000000001E-4</v>
      </c>
      <c r="V38" s="7">
        <v>6.6E-4</v>
      </c>
      <c r="W38" s="7">
        <v>6.6E-4</v>
      </c>
      <c r="X38" s="7">
        <v>6.7000000000000002E-4</v>
      </c>
      <c r="Y38" s="7">
        <v>4.8000000000000001E-4</v>
      </c>
      <c r="Z38" s="7">
        <v>4.0000000000000002E-4</v>
      </c>
      <c r="AA38" s="7">
        <v>3.3E-4</v>
      </c>
      <c r="AB38" s="7">
        <v>2.8000000000000003E-4</v>
      </c>
    </row>
    <row r="39" spans="2:28" x14ac:dyDescent="0.25">
      <c r="B39" s="2" t="s">
        <v>1</v>
      </c>
      <c r="C39" s="2" t="s">
        <v>21</v>
      </c>
      <c r="D39" s="2" t="s">
        <v>73</v>
      </c>
      <c r="E39" s="2" t="s">
        <v>115</v>
      </c>
      <c r="F39" s="2" t="s">
        <v>494</v>
      </c>
      <c r="G39" s="1"/>
      <c r="H39" s="1"/>
      <c r="I39" s="1"/>
      <c r="J39" s="5" t="str">
        <v>2Y20Y</v>
      </c>
      <c r="K39" s="6">
        <v>5.0000000000000001E-4</v>
      </c>
      <c r="L39" s="6">
        <v>1.6100000000000001E-3</v>
      </c>
      <c r="N39" s="9" t="str">
        <v>8Y</v>
      </c>
      <c r="O39" s="7" t="e">
        <v>#N/A</v>
      </c>
      <c r="P39" s="7" t="e">
        <v>#N/A</v>
      </c>
      <c r="Q39" s="7" t="e">
        <v>#N/A</v>
      </c>
      <c r="R39" s="7" t="e">
        <v>#N/A</v>
      </c>
      <c r="S39" s="7" t="e">
        <v>#N/A</v>
      </c>
      <c r="T39" s="7" t="e">
        <v>#N/A</v>
      </c>
      <c r="U39" s="7" t="e">
        <v>#N/A</v>
      </c>
      <c r="V39" s="7" t="e">
        <v>#N/A</v>
      </c>
      <c r="W39" s="7" t="e">
        <v>#N/A</v>
      </c>
      <c r="X39" s="7" t="e">
        <v>#N/A</v>
      </c>
      <c r="Y39" s="7" t="e">
        <v>#N/A</v>
      </c>
      <c r="Z39" s="7" t="e">
        <v>#N/A</v>
      </c>
      <c r="AA39" s="7" t="e">
        <v>#N/A</v>
      </c>
      <c r="AB39" s="7" t="e">
        <v>#N/A</v>
      </c>
    </row>
    <row r="40" spans="2:28" x14ac:dyDescent="0.25">
      <c r="B40" s="2" t="s">
        <v>1</v>
      </c>
      <c r="C40" s="2" t="s">
        <v>23</v>
      </c>
      <c r="D40" s="2" t="s">
        <v>74</v>
      </c>
      <c r="E40" s="2" t="s">
        <v>126</v>
      </c>
      <c r="F40" s="2" t="s">
        <v>495</v>
      </c>
      <c r="G40" s="1"/>
      <c r="H40" s="1"/>
      <c r="I40" s="1"/>
      <c r="J40" s="5" t="str">
        <v>2Y25Y</v>
      </c>
      <c r="K40" s="6">
        <v>7.000000000000001E-4</v>
      </c>
      <c r="L40" s="6">
        <v>1.5299999999999999E-3</v>
      </c>
      <c r="N40" s="9" t="str">
        <v>9Y</v>
      </c>
      <c r="O40" s="7" t="e">
        <v>#N/A</v>
      </c>
      <c r="P40" s="7" t="e">
        <v>#N/A</v>
      </c>
      <c r="Q40" s="7" t="e">
        <v>#N/A</v>
      </c>
      <c r="R40" s="7" t="e">
        <v>#N/A</v>
      </c>
      <c r="S40" s="7" t="e">
        <v>#N/A</v>
      </c>
      <c r="T40" s="7" t="e">
        <v>#N/A</v>
      </c>
      <c r="U40" s="7" t="e">
        <v>#N/A</v>
      </c>
      <c r="V40" s="7" t="e">
        <v>#N/A</v>
      </c>
      <c r="W40" s="7" t="e">
        <v>#N/A</v>
      </c>
      <c r="X40" s="7" t="e">
        <v>#N/A</v>
      </c>
      <c r="Y40" s="7" t="e">
        <v>#N/A</v>
      </c>
      <c r="Z40" s="7" t="e">
        <v>#N/A</v>
      </c>
      <c r="AA40" s="7" t="e">
        <v>#N/A</v>
      </c>
      <c r="AB40" s="7" t="e">
        <v>#N/A</v>
      </c>
    </row>
    <row r="41" spans="2:28" x14ac:dyDescent="0.25">
      <c r="B41" s="2" t="s">
        <v>1</v>
      </c>
      <c r="C41" s="2" t="s">
        <v>25</v>
      </c>
      <c r="D41" s="2" t="s">
        <v>12</v>
      </c>
      <c r="E41" s="2" t="s">
        <v>127</v>
      </c>
      <c r="F41" s="2" t="s">
        <v>496</v>
      </c>
      <c r="G41" s="1"/>
      <c r="H41" s="1"/>
      <c r="I41" s="1"/>
      <c r="J41" s="5" t="str">
        <v>2Y30Y</v>
      </c>
      <c r="K41" s="6">
        <v>8.0000000000000004E-4</v>
      </c>
      <c r="L41" s="6">
        <v>1.4599999999999999E-3</v>
      </c>
      <c r="N41" s="9" t="str">
        <v>10Y</v>
      </c>
      <c r="O41" s="7">
        <v>8.9999999999999992E-5</v>
      </c>
      <c r="P41" s="7">
        <v>1.4000000000000001E-4</v>
      </c>
      <c r="Q41" s="7">
        <v>1.6000000000000001E-4</v>
      </c>
      <c r="R41" s="7">
        <v>1.7999999999999998E-4</v>
      </c>
      <c r="S41" s="7">
        <v>5.0000000000000002E-5</v>
      </c>
      <c r="T41" s="7">
        <v>5.0000000000000002E-5</v>
      </c>
      <c r="U41" s="7">
        <v>7.0000000000000007E-5</v>
      </c>
      <c r="V41" s="7">
        <v>8.0000000000000007E-5</v>
      </c>
      <c r="W41" s="7">
        <v>8.9999999999999992E-5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</row>
    <row r="42" spans="2:28" x14ac:dyDescent="0.25">
      <c r="B42" s="2" t="s">
        <v>3</v>
      </c>
      <c r="C42" s="2" t="s">
        <v>0</v>
      </c>
      <c r="D42" s="2" t="s">
        <v>37</v>
      </c>
      <c r="E42" s="2" t="s">
        <v>102</v>
      </c>
      <c r="F42" s="2" t="s">
        <v>233</v>
      </c>
      <c r="G42" s="1"/>
      <c r="H42" s="1"/>
      <c r="I42" s="1"/>
      <c r="J42" s="5" t="str">
        <v>3Y1Y</v>
      </c>
      <c r="K42" s="6">
        <v>0</v>
      </c>
      <c r="L42" s="6">
        <v>2.1000000000000001E-4</v>
      </c>
      <c r="N42" s="9" t="str">
        <v>15Y</v>
      </c>
      <c r="O42" s="7">
        <v>0</v>
      </c>
      <c r="P42" s="7">
        <v>1.0000000000000001E-5</v>
      </c>
      <c r="Q42" s="7">
        <v>3.0000000000000001E-5</v>
      </c>
      <c r="R42" s="7">
        <v>4.0000000000000003E-5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 t="e">
        <v>#N/A</v>
      </c>
    </row>
    <row r="43" spans="2:28" x14ac:dyDescent="0.25">
      <c r="B43" s="2" t="s">
        <v>3</v>
      </c>
      <c r="C43" s="2" t="s">
        <v>1</v>
      </c>
      <c r="D43" s="2" t="s">
        <v>38</v>
      </c>
      <c r="E43" s="2" t="s">
        <v>102</v>
      </c>
      <c r="F43" s="2" t="s">
        <v>234</v>
      </c>
      <c r="G43" s="1"/>
      <c r="H43" s="1"/>
      <c r="I43" s="1"/>
      <c r="J43" s="5" t="str">
        <v>3Y2Y</v>
      </c>
      <c r="K43" s="6">
        <v>0</v>
      </c>
      <c r="L43" s="6">
        <v>4.6999999999999999E-4</v>
      </c>
      <c r="N43" s="9" t="str">
        <v>20Y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 t="e">
        <v>#N/A</v>
      </c>
      <c r="AB43" s="7" t="e">
        <v>#N/A</v>
      </c>
    </row>
    <row r="44" spans="2:28" x14ac:dyDescent="0.25">
      <c r="B44" s="2" t="s">
        <v>3</v>
      </c>
      <c r="C44" s="2" t="s">
        <v>3</v>
      </c>
      <c r="D44" s="2" t="s">
        <v>39</v>
      </c>
      <c r="E44" s="2" t="s">
        <v>103</v>
      </c>
      <c r="F44" s="2" t="s">
        <v>235</v>
      </c>
      <c r="G44" s="1"/>
      <c r="H44" s="1"/>
      <c r="I44" s="1"/>
      <c r="J44" s="5" t="str">
        <v>3Y3Y</v>
      </c>
      <c r="K44" s="6">
        <v>0</v>
      </c>
      <c r="L44" s="6">
        <v>7.6999999999999996E-4</v>
      </c>
      <c r="N44" s="9" t="str">
        <v>25Y</v>
      </c>
      <c r="O44" s="7">
        <v>0</v>
      </c>
      <c r="P44" s="7">
        <v>0</v>
      </c>
      <c r="Q44" s="7">
        <v>1.0000000000000001E-5</v>
      </c>
      <c r="R44" s="7">
        <v>1.0000000000000001E-5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 t="e">
        <v>#N/A</v>
      </c>
      <c r="AA44" s="7" t="e">
        <v>#N/A</v>
      </c>
      <c r="AB44" s="7" t="e">
        <v>#N/A</v>
      </c>
    </row>
    <row r="45" spans="2:28" x14ac:dyDescent="0.25">
      <c r="B45" s="2" t="s">
        <v>3</v>
      </c>
      <c r="C45" s="2" t="s">
        <v>5</v>
      </c>
      <c r="D45" s="2" t="s">
        <v>40</v>
      </c>
      <c r="E45" s="2" t="s">
        <v>107</v>
      </c>
      <c r="F45" s="2" t="s">
        <v>236</v>
      </c>
      <c r="G45" s="1"/>
      <c r="H45" s="1"/>
      <c r="I45" s="1"/>
      <c r="J45" s="5" t="str">
        <v>3Y4Y</v>
      </c>
      <c r="K45" s="6">
        <v>0</v>
      </c>
      <c r="L45" s="6">
        <v>1.07E-3</v>
      </c>
      <c r="N45" s="9" t="str">
        <v>30Y</v>
      </c>
      <c r="O45" s="7">
        <v>0</v>
      </c>
      <c r="P45" s="7">
        <v>0</v>
      </c>
      <c r="Q45" s="7">
        <v>0</v>
      </c>
      <c r="R45" s="7">
        <v>1.0000000000000001E-5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 t="e">
        <v>#N/A</v>
      </c>
      <c r="Z45" s="7" t="e">
        <v>#N/A</v>
      </c>
      <c r="AA45" s="7" t="e">
        <v>#N/A</v>
      </c>
      <c r="AB45" s="7" t="e">
        <v>#N/A</v>
      </c>
    </row>
    <row r="46" spans="2:28" x14ac:dyDescent="0.25">
      <c r="B46" s="2" t="s">
        <v>3</v>
      </c>
      <c r="C46" s="2" t="s">
        <v>7</v>
      </c>
      <c r="D46" s="2" t="s">
        <v>41</v>
      </c>
      <c r="E46" s="2" t="s">
        <v>129</v>
      </c>
      <c r="F46" s="2" t="s">
        <v>237</v>
      </c>
      <c r="G46" s="1"/>
      <c r="H46" s="1"/>
      <c r="I46" s="1"/>
      <c r="J46" s="5" t="str">
        <v>3Y5Y</v>
      </c>
      <c r="K46" s="6">
        <v>0</v>
      </c>
      <c r="L46" s="6">
        <v>1.32E-3</v>
      </c>
    </row>
    <row r="47" spans="2:28" x14ac:dyDescent="0.25">
      <c r="B47" s="2" t="s">
        <v>3</v>
      </c>
      <c r="C47" s="2" t="s">
        <v>9</v>
      </c>
      <c r="D47" s="2" t="s">
        <v>42</v>
      </c>
      <c r="E47" s="2" t="s">
        <v>111</v>
      </c>
      <c r="F47" s="2" t="s">
        <v>238</v>
      </c>
      <c r="G47" s="1"/>
      <c r="H47" s="1"/>
      <c r="I47" s="1"/>
      <c r="J47" s="5" t="str">
        <v>3Y6Y</v>
      </c>
      <c r="K47" s="6">
        <v>0</v>
      </c>
      <c r="L47" s="6">
        <v>1.5199999999999999E-3</v>
      </c>
    </row>
    <row r="48" spans="2:28" x14ac:dyDescent="0.25">
      <c r="B48" s="2" t="s">
        <v>3</v>
      </c>
      <c r="C48" s="2" t="s">
        <v>11</v>
      </c>
      <c r="D48" s="2" t="s">
        <v>14</v>
      </c>
      <c r="E48" s="2" t="s">
        <v>130</v>
      </c>
      <c r="F48" s="2" t="s">
        <v>239</v>
      </c>
      <c r="G48" s="1"/>
      <c r="H48" s="1"/>
      <c r="I48" s="1"/>
      <c r="J48" s="5" t="str">
        <v>3Y7Y</v>
      </c>
      <c r="K48" s="6">
        <v>1E-4</v>
      </c>
      <c r="L48" s="6">
        <v>1.66E-3</v>
      </c>
    </row>
    <row r="49" spans="2:12" x14ac:dyDescent="0.25">
      <c r="B49" s="2" t="s">
        <v>3</v>
      </c>
      <c r="C49" s="2" t="s">
        <v>13</v>
      </c>
      <c r="D49" s="2" t="s">
        <v>43</v>
      </c>
      <c r="E49" s="2" t="s">
        <v>124</v>
      </c>
      <c r="F49" s="2" t="s">
        <v>240</v>
      </c>
      <c r="G49" s="1"/>
      <c r="H49" s="1"/>
      <c r="I49" s="1"/>
      <c r="J49" s="5" t="str">
        <v>3Y8Y</v>
      </c>
      <c r="K49" s="6">
        <v>1E-4</v>
      </c>
      <c r="L49" s="6">
        <v>1.7499999999999998E-3</v>
      </c>
    </row>
    <row r="50" spans="2:12" x14ac:dyDescent="0.25">
      <c r="B50" s="2" t="s">
        <v>3</v>
      </c>
      <c r="C50" s="2" t="s">
        <v>15</v>
      </c>
      <c r="D50" s="2" t="s">
        <v>16</v>
      </c>
      <c r="E50" s="2" t="s">
        <v>112</v>
      </c>
      <c r="F50" s="2" t="s">
        <v>497</v>
      </c>
      <c r="G50" s="1"/>
      <c r="H50" s="1"/>
      <c r="I50" s="1"/>
      <c r="J50" s="5" t="str">
        <v>3Y9Y</v>
      </c>
      <c r="K50" s="6">
        <v>2.0000000000000001E-4</v>
      </c>
      <c r="L50" s="6">
        <v>1.8E-3</v>
      </c>
    </row>
    <row r="51" spans="2:12" x14ac:dyDescent="0.25">
      <c r="B51" s="2" t="s">
        <v>3</v>
      </c>
      <c r="C51" s="2" t="s">
        <v>17</v>
      </c>
      <c r="D51" s="2" t="s">
        <v>72</v>
      </c>
      <c r="E51" s="2" t="s">
        <v>131</v>
      </c>
      <c r="F51" s="2" t="s">
        <v>599</v>
      </c>
      <c r="G51" s="1"/>
      <c r="H51" s="1"/>
      <c r="I51" s="1"/>
      <c r="J51" s="5" t="str">
        <v>3Y10Y</v>
      </c>
      <c r="K51" s="6">
        <v>2.9999999999999997E-4</v>
      </c>
      <c r="L51" s="6">
        <v>1.81E-3</v>
      </c>
    </row>
    <row r="52" spans="2:12" x14ac:dyDescent="0.25">
      <c r="B52" s="2" t="s">
        <v>3</v>
      </c>
      <c r="C52" s="2" t="s">
        <v>19</v>
      </c>
      <c r="D52" s="2" t="s">
        <v>75</v>
      </c>
      <c r="E52" s="2" t="s">
        <v>132</v>
      </c>
      <c r="F52" s="2" t="s">
        <v>600</v>
      </c>
      <c r="G52" s="1"/>
      <c r="H52" s="1"/>
      <c r="I52" s="1"/>
      <c r="J52" s="5" t="str">
        <v>3Y15Y</v>
      </c>
      <c r="K52" s="6">
        <v>5.0000000000000001E-4</v>
      </c>
      <c r="L52" s="6">
        <v>1.72E-3</v>
      </c>
    </row>
    <row r="53" spans="2:12" x14ac:dyDescent="0.25">
      <c r="B53" s="2" t="s">
        <v>3</v>
      </c>
      <c r="C53" s="2" t="s">
        <v>21</v>
      </c>
      <c r="D53" s="2" t="s">
        <v>42</v>
      </c>
      <c r="E53" s="2" t="s">
        <v>133</v>
      </c>
      <c r="F53" s="2" t="s">
        <v>601</v>
      </c>
      <c r="G53" s="1"/>
      <c r="H53" s="1"/>
      <c r="I53" s="1"/>
      <c r="J53" s="5" t="str">
        <v>3Y20Y</v>
      </c>
      <c r="K53" s="6">
        <v>7.000000000000001E-4</v>
      </c>
      <c r="L53" s="6">
        <v>1.5199999999999999E-3</v>
      </c>
    </row>
    <row r="54" spans="2:12" x14ac:dyDescent="0.25">
      <c r="B54" s="2" t="s">
        <v>3</v>
      </c>
      <c r="C54" s="2" t="s">
        <v>23</v>
      </c>
      <c r="D54" s="2" t="s">
        <v>76</v>
      </c>
      <c r="E54" s="2" t="s">
        <v>135</v>
      </c>
      <c r="F54" s="2" t="s">
        <v>602</v>
      </c>
      <c r="G54" s="1"/>
      <c r="H54" s="1"/>
      <c r="I54" s="1"/>
      <c r="J54" s="5" t="str">
        <v>3Y25Y</v>
      </c>
      <c r="K54" s="6">
        <v>8.0000000000000004E-4</v>
      </c>
      <c r="L54" s="6">
        <v>1.4399999999999999E-3</v>
      </c>
    </row>
    <row r="55" spans="2:12" x14ac:dyDescent="0.25">
      <c r="B55" s="2" t="s">
        <v>3</v>
      </c>
      <c r="C55" s="2" t="s">
        <v>25</v>
      </c>
      <c r="D55" s="2" t="s">
        <v>77</v>
      </c>
      <c r="E55" s="2" t="s">
        <v>136</v>
      </c>
      <c r="F55" s="2" t="s">
        <v>603</v>
      </c>
      <c r="G55" s="1"/>
      <c r="H55" s="1"/>
      <c r="I55" s="1"/>
      <c r="J55" s="5" t="str">
        <v>3Y30Y</v>
      </c>
      <c r="K55" s="6">
        <v>1E-3</v>
      </c>
      <c r="L55" s="6">
        <v>1.3700000000000001E-3</v>
      </c>
    </row>
    <row r="56" spans="2:12" x14ac:dyDescent="0.25">
      <c r="B56" s="2" t="s">
        <v>5</v>
      </c>
      <c r="C56" s="2" t="s">
        <v>0</v>
      </c>
      <c r="D56" s="2" t="s">
        <v>44</v>
      </c>
      <c r="E56" s="2" t="s">
        <v>102</v>
      </c>
      <c r="F56" s="2" t="s">
        <v>251</v>
      </c>
      <c r="G56" s="1"/>
      <c r="H56" s="1"/>
      <c r="I56" s="1"/>
      <c r="J56" s="5" t="str">
        <v>4Y1Y</v>
      </c>
      <c r="K56" s="6">
        <v>0</v>
      </c>
      <c r="L56" s="6">
        <v>2.5999999999999998E-4</v>
      </c>
    </row>
    <row r="57" spans="2:12" x14ac:dyDescent="0.25">
      <c r="B57" s="2" t="s">
        <v>5</v>
      </c>
      <c r="C57" s="2" t="s">
        <v>1</v>
      </c>
      <c r="D57" s="2" t="s">
        <v>45</v>
      </c>
      <c r="E57" s="2" t="s">
        <v>103</v>
      </c>
      <c r="F57" s="2" t="s">
        <v>252</v>
      </c>
      <c r="G57" s="1"/>
      <c r="H57" s="1"/>
      <c r="I57" s="1"/>
      <c r="J57" s="5" t="str">
        <v>4Y2Y</v>
      </c>
      <c r="K57" s="6">
        <v>0</v>
      </c>
      <c r="L57" s="6">
        <v>5.6000000000000006E-4</v>
      </c>
    </row>
    <row r="58" spans="2:12" x14ac:dyDescent="0.25">
      <c r="B58" s="2" t="s">
        <v>5</v>
      </c>
      <c r="C58" s="2" t="s">
        <v>3</v>
      </c>
      <c r="D58" s="2" t="s">
        <v>46</v>
      </c>
      <c r="E58" s="2" t="s">
        <v>119</v>
      </c>
      <c r="F58" s="2" t="s">
        <v>253</v>
      </c>
      <c r="G58" s="1"/>
      <c r="H58" s="1"/>
      <c r="I58" s="1"/>
      <c r="J58" s="5" t="str">
        <v>4Y3Y</v>
      </c>
      <c r="K58" s="6">
        <v>0</v>
      </c>
      <c r="L58" s="6">
        <v>8.5999999999999998E-4</v>
      </c>
    </row>
    <row r="59" spans="2:12" x14ac:dyDescent="0.25">
      <c r="B59" s="2" t="s">
        <v>5</v>
      </c>
      <c r="C59" s="2" t="s">
        <v>5</v>
      </c>
      <c r="D59" s="2" t="s">
        <v>47</v>
      </c>
      <c r="E59" s="2" t="s">
        <v>137</v>
      </c>
      <c r="F59" s="2" t="s">
        <v>254</v>
      </c>
      <c r="G59" s="1"/>
      <c r="H59" s="1"/>
      <c r="I59" s="1"/>
      <c r="J59" s="5" t="str">
        <v>4Y4Y</v>
      </c>
      <c r="K59" s="6">
        <v>0</v>
      </c>
      <c r="L59" s="6">
        <v>1.1100000000000001E-3</v>
      </c>
    </row>
    <row r="60" spans="2:12" x14ac:dyDescent="0.25">
      <c r="B60" s="2" t="s">
        <v>5</v>
      </c>
      <c r="C60" s="2" t="s">
        <v>7</v>
      </c>
      <c r="D60" s="2" t="s">
        <v>48</v>
      </c>
      <c r="E60" s="2" t="s">
        <v>138</v>
      </c>
      <c r="F60" s="2" t="s">
        <v>255</v>
      </c>
      <c r="G60" s="1"/>
      <c r="H60" s="1"/>
      <c r="I60" s="1"/>
      <c r="J60" s="5" t="str">
        <v>4Y5Y</v>
      </c>
      <c r="K60" s="6">
        <v>1E-4</v>
      </c>
      <c r="L60" s="6">
        <v>1.31E-3</v>
      </c>
    </row>
    <row r="61" spans="2:12" x14ac:dyDescent="0.25">
      <c r="B61" s="2" t="s">
        <v>5</v>
      </c>
      <c r="C61" s="2" t="s">
        <v>9</v>
      </c>
      <c r="D61" s="2" t="s">
        <v>12</v>
      </c>
      <c r="E61" s="2" t="s">
        <v>140</v>
      </c>
      <c r="F61" s="2" t="s">
        <v>256</v>
      </c>
      <c r="G61" s="1"/>
      <c r="H61" s="1"/>
      <c r="I61" s="1"/>
      <c r="J61" s="5" t="str">
        <v>4Y6Y</v>
      </c>
      <c r="K61" s="6">
        <v>1E-4</v>
      </c>
      <c r="L61" s="6">
        <v>1.4599999999999999E-3</v>
      </c>
    </row>
    <row r="62" spans="2:12" x14ac:dyDescent="0.25">
      <c r="B62" s="2" t="s">
        <v>5</v>
      </c>
      <c r="C62" s="2" t="s">
        <v>11</v>
      </c>
      <c r="D62" s="2" t="s">
        <v>24</v>
      </c>
      <c r="E62" s="2" t="s">
        <v>141</v>
      </c>
      <c r="F62" s="2" t="s">
        <v>257</v>
      </c>
      <c r="G62" s="1"/>
      <c r="H62" s="1"/>
      <c r="I62" s="1"/>
      <c r="J62" s="5" t="str">
        <v>4Y7Y</v>
      </c>
      <c r="K62" s="6">
        <v>2.0000000000000001E-4</v>
      </c>
      <c r="L62" s="6">
        <v>1.5499999999999999E-3</v>
      </c>
    </row>
    <row r="63" spans="2:12" x14ac:dyDescent="0.25">
      <c r="B63" s="2" t="s">
        <v>5</v>
      </c>
      <c r="C63" s="2" t="s">
        <v>13</v>
      </c>
      <c r="D63" s="2" t="s">
        <v>36</v>
      </c>
      <c r="E63" s="2" t="s">
        <v>142</v>
      </c>
      <c r="F63" s="2" t="s">
        <v>498</v>
      </c>
      <c r="G63" s="1"/>
      <c r="H63" s="1"/>
      <c r="I63" s="1"/>
      <c r="J63" s="5" t="str">
        <v>4Y8Y</v>
      </c>
      <c r="K63" s="6">
        <v>2.0000000000000001E-4</v>
      </c>
      <c r="L63" s="6">
        <v>1.6000000000000001E-3</v>
      </c>
    </row>
    <row r="64" spans="2:12" x14ac:dyDescent="0.25">
      <c r="B64" s="2" t="s">
        <v>5</v>
      </c>
      <c r="C64" s="2" t="s">
        <v>15</v>
      </c>
      <c r="D64" s="2" t="s">
        <v>22</v>
      </c>
      <c r="E64" s="2" t="s">
        <v>143</v>
      </c>
      <c r="F64" s="2" t="s">
        <v>604</v>
      </c>
      <c r="G64" s="1"/>
      <c r="H64" s="1"/>
      <c r="I64" s="1"/>
      <c r="J64" s="5" t="str">
        <v>4Y9Y</v>
      </c>
      <c r="K64" s="6">
        <v>2.9999999999999997E-4</v>
      </c>
      <c r="L64" s="6">
        <v>1.6200000000000001E-3</v>
      </c>
    </row>
    <row r="65" spans="2:12" x14ac:dyDescent="0.25">
      <c r="B65" s="2" t="s">
        <v>5</v>
      </c>
      <c r="C65" s="2" t="s">
        <v>17</v>
      </c>
      <c r="D65" s="2" t="s">
        <v>33</v>
      </c>
      <c r="E65" s="2" t="s">
        <v>144</v>
      </c>
      <c r="F65" s="2" t="s">
        <v>605</v>
      </c>
      <c r="G65" s="1"/>
      <c r="H65" s="1"/>
      <c r="I65" s="1"/>
      <c r="J65" s="5" t="str">
        <v>4Y10Y</v>
      </c>
      <c r="K65" s="6">
        <v>4.0000000000000002E-4</v>
      </c>
      <c r="L65" s="6">
        <v>1.6300000000000002E-3</v>
      </c>
    </row>
    <row r="66" spans="2:12" x14ac:dyDescent="0.25">
      <c r="B66" s="2" t="s">
        <v>5</v>
      </c>
      <c r="C66" s="2" t="s">
        <v>19</v>
      </c>
      <c r="D66" s="2" t="s">
        <v>78</v>
      </c>
      <c r="E66" s="2" t="s">
        <v>146</v>
      </c>
      <c r="F66" s="2" t="s">
        <v>606</v>
      </c>
      <c r="G66" s="1"/>
      <c r="H66" s="1"/>
      <c r="I66" s="1"/>
      <c r="J66" s="5" t="str">
        <v>4Y15Y</v>
      </c>
      <c r="K66" s="6">
        <v>5.9999999999999995E-4</v>
      </c>
      <c r="L66" s="6">
        <v>1.5399999999999999E-3</v>
      </c>
    </row>
    <row r="67" spans="2:12" x14ac:dyDescent="0.25">
      <c r="B67" s="2" t="s">
        <v>5</v>
      </c>
      <c r="C67" s="2" t="s">
        <v>21</v>
      </c>
      <c r="D67" s="2" t="s">
        <v>79</v>
      </c>
      <c r="E67" s="2" t="s">
        <v>147</v>
      </c>
      <c r="F67" s="2" t="s">
        <v>607</v>
      </c>
      <c r="G67" s="1"/>
      <c r="H67" s="1"/>
      <c r="I67" s="1"/>
      <c r="J67" s="5" t="str">
        <v>4Y20Y</v>
      </c>
      <c r="K67" s="6">
        <v>8.9999999999999998E-4</v>
      </c>
      <c r="L67" s="6">
        <v>1.33E-3</v>
      </c>
    </row>
    <row r="68" spans="2:12" x14ac:dyDescent="0.25">
      <c r="B68" s="2" t="s">
        <v>5</v>
      </c>
      <c r="C68" s="2" t="s">
        <v>23</v>
      </c>
      <c r="D68" s="2" t="s">
        <v>80</v>
      </c>
      <c r="E68" s="2" t="s">
        <v>148</v>
      </c>
      <c r="F68" s="2" t="s">
        <v>608</v>
      </c>
      <c r="G68" s="1"/>
      <c r="H68" s="1"/>
      <c r="I68" s="1"/>
      <c r="J68" s="5" t="str">
        <v>4Y25Y</v>
      </c>
      <c r="K68" s="6">
        <v>1E-3</v>
      </c>
      <c r="L68" s="6">
        <v>1.25E-3</v>
      </c>
    </row>
    <row r="69" spans="2:12" x14ac:dyDescent="0.25">
      <c r="B69" s="2" t="s">
        <v>5</v>
      </c>
      <c r="C69" s="2" t="s">
        <v>25</v>
      </c>
      <c r="D69" s="2" t="s">
        <v>31</v>
      </c>
      <c r="E69" s="2" t="s">
        <v>149</v>
      </c>
      <c r="F69" s="2" t="s">
        <v>609</v>
      </c>
      <c r="G69" s="1"/>
      <c r="H69" s="1"/>
      <c r="I69" s="1"/>
      <c r="J69" s="5" t="str">
        <v>4Y30Y</v>
      </c>
      <c r="K69" s="6">
        <v>1.1999999999999999E-3</v>
      </c>
      <c r="L69" s="6">
        <v>1.1799999999999998E-3</v>
      </c>
    </row>
    <row r="70" spans="2:12" x14ac:dyDescent="0.25">
      <c r="B70" s="2" t="s">
        <v>7</v>
      </c>
      <c r="C70" s="2" t="s">
        <v>0</v>
      </c>
      <c r="D70" s="2" t="s">
        <v>49</v>
      </c>
      <c r="E70" s="2" t="s">
        <v>103</v>
      </c>
      <c r="F70" s="2" t="s">
        <v>266</v>
      </c>
      <c r="G70" s="1"/>
      <c r="H70" s="1"/>
      <c r="I70" s="1"/>
      <c r="J70" s="5" t="str">
        <v>5Y1Y</v>
      </c>
      <c r="K70" s="6">
        <v>0</v>
      </c>
      <c r="L70" s="6">
        <v>2.9999999999999997E-4</v>
      </c>
    </row>
    <row r="71" spans="2:12" x14ac:dyDescent="0.25">
      <c r="B71" s="2" t="s">
        <v>7</v>
      </c>
      <c r="C71" s="2" t="s">
        <v>1</v>
      </c>
      <c r="D71" s="2" t="s">
        <v>50</v>
      </c>
      <c r="E71" s="2" t="s">
        <v>108</v>
      </c>
      <c r="F71" s="2" t="s">
        <v>267</v>
      </c>
      <c r="G71" s="1"/>
      <c r="H71" s="1"/>
      <c r="I71" s="1"/>
      <c r="J71" s="5" t="str">
        <v>5Y2Y</v>
      </c>
      <c r="K71" s="6">
        <v>0</v>
      </c>
      <c r="L71" s="6">
        <v>5.9999999999999995E-4</v>
      </c>
    </row>
    <row r="72" spans="2:12" x14ac:dyDescent="0.25">
      <c r="B72" s="2" t="s">
        <v>7</v>
      </c>
      <c r="C72" s="2" t="s">
        <v>3</v>
      </c>
      <c r="D72" s="2" t="s">
        <v>51</v>
      </c>
      <c r="E72" s="2" t="s">
        <v>150</v>
      </c>
      <c r="F72" s="2" t="s">
        <v>268</v>
      </c>
      <c r="G72" s="1"/>
      <c r="H72" s="1"/>
      <c r="I72" s="1"/>
      <c r="J72" s="5" t="str">
        <v>5Y3Y</v>
      </c>
      <c r="K72" s="6">
        <v>0</v>
      </c>
      <c r="L72" s="6">
        <v>8.5000000000000006E-4</v>
      </c>
    </row>
    <row r="73" spans="2:12" x14ac:dyDescent="0.25">
      <c r="B73" s="2" t="s">
        <v>7</v>
      </c>
      <c r="C73" s="2" t="s">
        <v>5</v>
      </c>
      <c r="D73" s="2" t="s">
        <v>52</v>
      </c>
      <c r="E73" s="2" t="s">
        <v>130</v>
      </c>
      <c r="F73" s="2" t="s">
        <v>269</v>
      </c>
      <c r="G73" s="1"/>
      <c r="H73" s="1"/>
      <c r="I73" s="1"/>
      <c r="J73" s="5" t="str">
        <v>5Y4Y</v>
      </c>
      <c r="K73" s="6">
        <v>1E-4</v>
      </c>
      <c r="L73" s="6">
        <v>1.06E-3</v>
      </c>
    </row>
    <row r="74" spans="2:12" x14ac:dyDescent="0.25">
      <c r="B74" s="2" t="s">
        <v>7</v>
      </c>
      <c r="C74" s="2" t="s">
        <v>7</v>
      </c>
      <c r="D74" s="2" t="s">
        <v>53</v>
      </c>
      <c r="E74" s="2" t="s">
        <v>151</v>
      </c>
      <c r="F74" s="2" t="s">
        <v>270</v>
      </c>
      <c r="G74" s="1"/>
      <c r="H74" s="1"/>
      <c r="I74" s="1"/>
      <c r="J74" s="5" t="str">
        <v>5Y5Y</v>
      </c>
      <c r="K74" s="6">
        <v>1E-4</v>
      </c>
      <c r="L74" s="6">
        <v>1.2099999999999999E-3</v>
      </c>
    </row>
    <row r="75" spans="2:12" x14ac:dyDescent="0.25">
      <c r="B75" s="2" t="s">
        <v>7</v>
      </c>
      <c r="C75" s="2" t="s">
        <v>9</v>
      </c>
      <c r="D75" s="2" t="s">
        <v>54</v>
      </c>
      <c r="E75" s="2" t="s">
        <v>152</v>
      </c>
      <c r="F75" s="2" t="s">
        <v>271</v>
      </c>
      <c r="G75" s="1"/>
      <c r="H75" s="1"/>
      <c r="I75" s="1"/>
      <c r="J75" s="5" t="str">
        <v>5Y6Y</v>
      </c>
      <c r="K75" s="6">
        <v>2.0000000000000001E-4</v>
      </c>
      <c r="L75" s="6">
        <v>1.2900000000000001E-3</v>
      </c>
    </row>
    <row r="76" spans="2:12" x14ac:dyDescent="0.25">
      <c r="B76" s="2" t="s">
        <v>7</v>
      </c>
      <c r="C76" s="2" t="s">
        <v>11</v>
      </c>
      <c r="D76" s="2" t="s">
        <v>81</v>
      </c>
      <c r="E76" s="2" t="s">
        <v>154</v>
      </c>
      <c r="F76" s="2" t="s">
        <v>499</v>
      </c>
      <c r="G76" s="1"/>
      <c r="H76" s="1"/>
      <c r="I76" s="1"/>
      <c r="J76" s="5" t="str">
        <v>5Y7Y</v>
      </c>
      <c r="K76" s="6">
        <v>2.9999999999999997E-4</v>
      </c>
      <c r="L76" s="6">
        <v>1.34E-3</v>
      </c>
    </row>
    <row r="77" spans="2:12" x14ac:dyDescent="0.25">
      <c r="B77" s="2" t="s">
        <v>7</v>
      </c>
      <c r="C77" s="2" t="s">
        <v>13</v>
      </c>
      <c r="D77" s="2" t="s">
        <v>82</v>
      </c>
      <c r="E77" s="2" t="s">
        <v>155</v>
      </c>
      <c r="F77" s="2" t="s">
        <v>610</v>
      </c>
      <c r="G77" s="1"/>
      <c r="H77" s="1"/>
      <c r="I77" s="1"/>
      <c r="J77" s="5" t="str">
        <v>5Y8Y</v>
      </c>
      <c r="K77" s="6">
        <v>4.0000000000000002E-4</v>
      </c>
      <c r="L77" s="6">
        <v>1.3600000000000001E-3</v>
      </c>
    </row>
    <row r="78" spans="2:12" x14ac:dyDescent="0.25">
      <c r="B78" s="2" t="s">
        <v>7</v>
      </c>
      <c r="C78" s="2" t="s">
        <v>15</v>
      </c>
      <c r="D78" s="2" t="s">
        <v>55</v>
      </c>
      <c r="E78" s="2" t="s">
        <v>156</v>
      </c>
      <c r="F78" s="2" t="s">
        <v>611</v>
      </c>
      <c r="G78" s="1"/>
      <c r="H78" s="1"/>
      <c r="I78" s="1"/>
      <c r="J78" s="5" t="str">
        <v>5Y9Y</v>
      </c>
      <c r="K78" s="6">
        <v>4.0000000000000002E-4</v>
      </c>
      <c r="L78" s="6">
        <v>1.3800000000000002E-3</v>
      </c>
    </row>
    <row r="79" spans="2:12" x14ac:dyDescent="0.25">
      <c r="B79" s="2" t="s">
        <v>7</v>
      </c>
      <c r="C79" s="2" t="s">
        <v>17</v>
      </c>
      <c r="D79" s="2" t="s">
        <v>80</v>
      </c>
      <c r="E79" s="2" t="s">
        <v>157</v>
      </c>
      <c r="F79" s="2" t="s">
        <v>612</v>
      </c>
      <c r="G79" s="1"/>
      <c r="H79" s="1"/>
      <c r="I79" s="1"/>
      <c r="J79" s="5" t="str">
        <v>5Y10Y</v>
      </c>
      <c r="K79" s="6">
        <v>5.0000000000000001E-4</v>
      </c>
      <c r="L79" s="6">
        <v>1.25E-3</v>
      </c>
    </row>
    <row r="80" spans="2:12" x14ac:dyDescent="0.25">
      <c r="B80" s="2" t="s">
        <v>7</v>
      </c>
      <c r="C80" s="2" t="s">
        <v>19</v>
      </c>
      <c r="D80" s="2" t="s">
        <v>83</v>
      </c>
      <c r="E80" s="2" t="s">
        <v>158</v>
      </c>
      <c r="F80" s="2" t="s">
        <v>613</v>
      </c>
      <c r="G80" s="1"/>
      <c r="H80" s="1"/>
      <c r="I80" s="1"/>
      <c r="J80" s="5" t="str">
        <v>5Y15Y</v>
      </c>
      <c r="K80" s="6">
        <v>8.0000000000000004E-4</v>
      </c>
      <c r="L80" s="6">
        <v>1.08E-3</v>
      </c>
    </row>
    <row r="81" spans="2:12" x14ac:dyDescent="0.25">
      <c r="B81" s="2" t="s">
        <v>7</v>
      </c>
      <c r="C81" s="2" t="s">
        <v>21</v>
      </c>
      <c r="D81" s="2" t="s">
        <v>84</v>
      </c>
      <c r="E81" s="2" t="s">
        <v>159</v>
      </c>
      <c r="F81" s="2" t="s">
        <v>614</v>
      </c>
      <c r="G81" s="1"/>
      <c r="H81" s="1"/>
      <c r="I81" s="1"/>
      <c r="J81" s="5" t="str">
        <v>5Y20Y</v>
      </c>
      <c r="K81" s="6">
        <v>1E-3</v>
      </c>
      <c r="L81" s="6">
        <v>9.8999999999999999E-4</v>
      </c>
    </row>
    <row r="82" spans="2:12" x14ac:dyDescent="0.25">
      <c r="B82" s="2" t="s">
        <v>7</v>
      </c>
      <c r="C82" s="2" t="s">
        <v>23</v>
      </c>
      <c r="D82" s="2" t="s">
        <v>8</v>
      </c>
      <c r="E82" s="2" t="s">
        <v>149</v>
      </c>
      <c r="F82" s="2" t="s">
        <v>615</v>
      </c>
      <c r="G82" s="1"/>
      <c r="H82" s="1"/>
      <c r="I82" s="1"/>
      <c r="J82" s="5" t="str">
        <v>5Y25Y</v>
      </c>
      <c r="K82" s="6">
        <v>1.1999999999999999E-3</v>
      </c>
      <c r="L82" s="6">
        <v>9.2000000000000003E-4</v>
      </c>
    </row>
    <row r="83" spans="2:12" x14ac:dyDescent="0.25">
      <c r="B83" s="2" t="s">
        <v>7</v>
      </c>
      <c r="C83" s="2" t="s">
        <v>25</v>
      </c>
      <c r="D83" s="2" t="s">
        <v>30</v>
      </c>
      <c r="E83" s="2" t="s">
        <v>160</v>
      </c>
      <c r="F83" s="2" t="s">
        <v>616</v>
      </c>
      <c r="G83" s="1"/>
      <c r="H83" s="1"/>
      <c r="I83" s="1"/>
      <c r="J83" s="5" t="str">
        <v>5Y30Y</v>
      </c>
      <c r="K83" s="6">
        <v>1.2999999999999999E-3</v>
      </c>
      <c r="L83" s="6">
        <v>8.7999999999999992E-4</v>
      </c>
    </row>
    <row r="84" spans="2:12" x14ac:dyDescent="0.25">
      <c r="B84" s="2" t="s">
        <v>11</v>
      </c>
      <c r="C84" s="2" t="s">
        <v>0</v>
      </c>
      <c r="D84" s="2" t="s">
        <v>85</v>
      </c>
      <c r="E84" s="2" t="s">
        <v>129</v>
      </c>
      <c r="F84" s="2" t="s">
        <v>500</v>
      </c>
      <c r="G84" s="1"/>
      <c r="H84" s="1"/>
      <c r="I84" s="1"/>
      <c r="J84" s="5" t="str">
        <v>7Y1Y</v>
      </c>
      <c r="K84" s="6">
        <v>0</v>
      </c>
      <c r="L84" s="6">
        <v>2.5000000000000001E-4</v>
      </c>
    </row>
    <row r="85" spans="2:12" x14ac:dyDescent="0.25">
      <c r="B85" s="2" t="s">
        <v>11</v>
      </c>
      <c r="C85" s="2" t="s">
        <v>1</v>
      </c>
      <c r="D85" s="2" t="s">
        <v>59</v>
      </c>
      <c r="E85" s="2" t="s">
        <v>138</v>
      </c>
      <c r="F85" s="2" t="s">
        <v>501</v>
      </c>
      <c r="G85" s="1"/>
      <c r="H85" s="1"/>
      <c r="I85" s="1"/>
      <c r="J85" s="5" t="str">
        <v>7Y2Y</v>
      </c>
      <c r="K85" s="6">
        <v>1E-4</v>
      </c>
      <c r="L85" s="6">
        <v>4.6000000000000001E-4</v>
      </c>
    </row>
    <row r="86" spans="2:12" x14ac:dyDescent="0.25">
      <c r="B86" s="2" t="s">
        <v>11</v>
      </c>
      <c r="C86" s="2" t="s">
        <v>3</v>
      </c>
      <c r="D86" s="2" t="s">
        <v>86</v>
      </c>
      <c r="E86" s="2" t="s">
        <v>124</v>
      </c>
      <c r="F86" s="2" t="s">
        <v>502</v>
      </c>
      <c r="G86" s="1"/>
      <c r="H86" s="1"/>
      <c r="I86" s="1"/>
      <c r="J86" s="5" t="str">
        <v>7Y3Y</v>
      </c>
      <c r="K86" s="6">
        <v>1E-4</v>
      </c>
      <c r="L86" s="6">
        <v>6.0999999999999997E-4</v>
      </c>
    </row>
    <row r="87" spans="2:12" x14ac:dyDescent="0.25">
      <c r="B87" s="2" t="s">
        <v>11</v>
      </c>
      <c r="C87" s="2" t="s">
        <v>5</v>
      </c>
      <c r="D87" s="2" t="s">
        <v>56</v>
      </c>
      <c r="E87" s="2" t="s">
        <v>152</v>
      </c>
      <c r="F87" s="2" t="s">
        <v>503</v>
      </c>
      <c r="G87" s="1"/>
      <c r="H87" s="1"/>
      <c r="I87" s="1"/>
      <c r="J87" s="5" t="str">
        <v>7Y4Y</v>
      </c>
      <c r="K87" s="6">
        <v>2.0000000000000001E-4</v>
      </c>
      <c r="L87" s="6">
        <v>7.000000000000001E-4</v>
      </c>
    </row>
    <row r="88" spans="2:12" x14ac:dyDescent="0.25">
      <c r="B88" s="2" t="s">
        <v>11</v>
      </c>
      <c r="C88" s="2" t="s">
        <v>7</v>
      </c>
      <c r="D88" s="2" t="s">
        <v>61</v>
      </c>
      <c r="E88" s="2" t="s">
        <v>163</v>
      </c>
      <c r="F88" s="2" t="s">
        <v>504</v>
      </c>
      <c r="G88" s="1"/>
      <c r="H88" s="1"/>
      <c r="I88" s="1"/>
      <c r="J88" s="5" t="str">
        <v>7Y5Y</v>
      </c>
      <c r="K88" s="6">
        <v>2.9999999999999997E-4</v>
      </c>
      <c r="L88" s="6">
        <v>7.5000000000000002E-4</v>
      </c>
    </row>
    <row r="89" spans="2:12" x14ac:dyDescent="0.25">
      <c r="B89" s="2" t="s">
        <v>11</v>
      </c>
      <c r="C89" s="2" t="s">
        <v>9</v>
      </c>
      <c r="D89" s="2" t="s">
        <v>39</v>
      </c>
      <c r="E89" s="2" t="s">
        <v>144</v>
      </c>
      <c r="F89" s="2" t="s">
        <v>617</v>
      </c>
      <c r="G89" s="1"/>
      <c r="H89" s="1"/>
      <c r="I89" s="1"/>
      <c r="J89" s="5" t="str">
        <v>7Y6Y</v>
      </c>
      <c r="K89" s="6">
        <v>4.0000000000000002E-4</v>
      </c>
      <c r="L89" s="6">
        <v>7.6999999999999996E-4</v>
      </c>
    </row>
    <row r="90" spans="2:12" x14ac:dyDescent="0.25">
      <c r="B90" s="2" t="s">
        <v>11</v>
      </c>
      <c r="C90" s="2" t="s">
        <v>11</v>
      </c>
      <c r="D90" s="2" t="s">
        <v>87</v>
      </c>
      <c r="E90" s="2" t="s">
        <v>164</v>
      </c>
      <c r="F90" s="2" t="s">
        <v>618</v>
      </c>
      <c r="G90" s="1"/>
      <c r="H90" s="1"/>
      <c r="I90" s="1"/>
      <c r="J90" s="5" t="str">
        <v>7Y7Y</v>
      </c>
      <c r="K90" s="6">
        <v>5.0000000000000001E-4</v>
      </c>
      <c r="L90" s="6">
        <v>7.9000000000000001E-4</v>
      </c>
    </row>
    <row r="91" spans="2:12" x14ac:dyDescent="0.25">
      <c r="B91" s="2" t="s">
        <v>11</v>
      </c>
      <c r="C91" s="2" t="s">
        <v>13</v>
      </c>
      <c r="D91" s="2" t="s">
        <v>63</v>
      </c>
      <c r="E91" s="2" t="s">
        <v>165</v>
      </c>
      <c r="F91" s="2" t="s">
        <v>619</v>
      </c>
      <c r="G91" s="1"/>
      <c r="H91" s="1"/>
      <c r="I91" s="1"/>
      <c r="J91" s="5" t="str">
        <v>7Y8Y</v>
      </c>
      <c r="K91" s="6">
        <v>5.9999999999999995E-4</v>
      </c>
      <c r="L91" s="6">
        <v>6.6E-4</v>
      </c>
    </row>
    <row r="92" spans="2:12" x14ac:dyDescent="0.25">
      <c r="B92" s="2" t="s">
        <v>11</v>
      </c>
      <c r="C92" s="2" t="s">
        <v>15</v>
      </c>
      <c r="D92" s="2" t="s">
        <v>63</v>
      </c>
      <c r="E92" s="2" t="s">
        <v>146</v>
      </c>
      <c r="F92" s="2" t="s">
        <v>620</v>
      </c>
      <c r="G92" s="1"/>
      <c r="H92" s="1"/>
      <c r="I92" s="1"/>
      <c r="J92" s="5" t="str">
        <v>7Y9Y</v>
      </c>
      <c r="K92" s="6">
        <v>5.9999999999999995E-4</v>
      </c>
      <c r="L92" s="6">
        <v>6.6E-4</v>
      </c>
    </row>
    <row r="93" spans="2:12" x14ac:dyDescent="0.25">
      <c r="B93" s="2" t="s">
        <v>11</v>
      </c>
      <c r="C93" s="2" t="s">
        <v>17</v>
      </c>
      <c r="D93" s="2" t="s">
        <v>88</v>
      </c>
      <c r="E93" s="2" t="s">
        <v>166</v>
      </c>
      <c r="F93" s="2" t="s">
        <v>621</v>
      </c>
      <c r="G93" s="1"/>
      <c r="H93" s="1"/>
      <c r="I93" s="1"/>
      <c r="J93" s="5" t="str">
        <v>7Y10Y</v>
      </c>
      <c r="K93" s="6">
        <v>7.000000000000001E-4</v>
      </c>
      <c r="L93" s="6">
        <v>6.7000000000000002E-4</v>
      </c>
    </row>
    <row r="94" spans="2:12" x14ac:dyDescent="0.25">
      <c r="B94" s="2" t="s">
        <v>11</v>
      </c>
      <c r="C94" s="2" t="s">
        <v>19</v>
      </c>
      <c r="D94" s="2" t="s">
        <v>58</v>
      </c>
      <c r="E94" s="2" t="s">
        <v>136</v>
      </c>
      <c r="F94" s="2" t="s">
        <v>622</v>
      </c>
      <c r="G94" s="1"/>
      <c r="H94" s="1"/>
      <c r="I94" s="1"/>
      <c r="J94" s="5" t="str">
        <v>7Y15Y</v>
      </c>
      <c r="K94" s="6">
        <v>1E-3</v>
      </c>
      <c r="L94" s="6">
        <v>4.8000000000000001E-4</v>
      </c>
    </row>
    <row r="95" spans="2:12" x14ac:dyDescent="0.25">
      <c r="B95" s="2" t="s">
        <v>11</v>
      </c>
      <c r="C95" s="2" t="s">
        <v>21</v>
      </c>
      <c r="D95" s="2" t="s">
        <v>57</v>
      </c>
      <c r="E95" s="2" t="s">
        <v>167</v>
      </c>
      <c r="F95" s="2" t="s">
        <v>623</v>
      </c>
      <c r="G95" s="1"/>
      <c r="H95" s="1"/>
      <c r="I95" s="1"/>
      <c r="J95" s="5" t="str">
        <v>7Y20Y</v>
      </c>
      <c r="K95" s="6">
        <v>1.1999999999999999E-3</v>
      </c>
      <c r="L95" s="6">
        <v>4.0000000000000002E-4</v>
      </c>
    </row>
    <row r="96" spans="2:12" x14ac:dyDescent="0.25">
      <c r="B96" s="2" t="s">
        <v>11</v>
      </c>
      <c r="C96" s="2" t="s">
        <v>23</v>
      </c>
      <c r="D96" s="2" t="s">
        <v>89</v>
      </c>
      <c r="E96" s="2" t="s">
        <v>168</v>
      </c>
      <c r="F96" s="2" t="s">
        <v>624</v>
      </c>
      <c r="G96" s="1"/>
      <c r="H96" s="1"/>
      <c r="I96" s="1"/>
      <c r="J96" s="5" t="str">
        <v>7Y25Y</v>
      </c>
      <c r="K96" s="6">
        <v>1.2999999999999999E-3</v>
      </c>
      <c r="L96" s="6">
        <v>3.3E-4</v>
      </c>
    </row>
    <row r="97" spans="2:12" x14ac:dyDescent="0.25">
      <c r="B97" s="2" t="s">
        <v>11</v>
      </c>
      <c r="C97" s="2" t="s">
        <v>25</v>
      </c>
      <c r="D97" s="2" t="s">
        <v>64</v>
      </c>
      <c r="E97" s="2" t="s">
        <v>169</v>
      </c>
      <c r="F97" s="2" t="s">
        <v>625</v>
      </c>
      <c r="G97" s="1"/>
      <c r="H97" s="1"/>
      <c r="I97" s="1"/>
      <c r="J97" s="5" t="str">
        <v>7Y30Y</v>
      </c>
      <c r="K97" s="6">
        <v>1.5E-3</v>
      </c>
      <c r="L97" s="6">
        <v>2.8000000000000003E-4</v>
      </c>
    </row>
    <row r="98" spans="2:12" x14ac:dyDescent="0.25">
      <c r="B98" s="2" t="s">
        <v>17</v>
      </c>
      <c r="C98" s="2" t="s">
        <v>0</v>
      </c>
      <c r="D98" s="2" t="s">
        <v>90</v>
      </c>
      <c r="E98" s="2" t="s">
        <v>121</v>
      </c>
      <c r="F98" s="2" t="s">
        <v>505</v>
      </c>
      <c r="G98" s="1"/>
      <c r="H98" s="1"/>
      <c r="I98" s="1"/>
      <c r="J98" s="5" t="str">
        <v>10Y1Y</v>
      </c>
      <c r="K98" s="6">
        <v>1E-4</v>
      </c>
      <c r="L98" s="6">
        <v>8.9999999999999992E-5</v>
      </c>
    </row>
    <row r="99" spans="2:12" x14ac:dyDescent="0.25">
      <c r="B99" s="2" t="s">
        <v>17</v>
      </c>
      <c r="C99" s="2" t="s">
        <v>1</v>
      </c>
      <c r="D99" s="2" t="s">
        <v>91</v>
      </c>
      <c r="E99" s="2" t="s">
        <v>170</v>
      </c>
      <c r="F99" s="2" t="s">
        <v>506</v>
      </c>
      <c r="G99" s="1"/>
      <c r="H99" s="1"/>
      <c r="I99" s="1"/>
      <c r="J99" s="5" t="str">
        <v>10Y2Y</v>
      </c>
      <c r="K99" s="6">
        <v>2.0000000000000001E-4</v>
      </c>
      <c r="L99" s="6">
        <v>1.4000000000000001E-4</v>
      </c>
    </row>
    <row r="100" spans="2:12" x14ac:dyDescent="0.25">
      <c r="B100" s="2" t="s">
        <v>17</v>
      </c>
      <c r="C100" s="2" t="s">
        <v>3</v>
      </c>
      <c r="D100" s="2" t="s">
        <v>92</v>
      </c>
      <c r="E100" s="2" t="s">
        <v>131</v>
      </c>
      <c r="F100" s="2" t="s">
        <v>626</v>
      </c>
      <c r="G100" s="1"/>
      <c r="H100" s="1"/>
      <c r="I100" s="1"/>
      <c r="J100" s="5" t="str">
        <v>10Y3Y</v>
      </c>
      <c r="K100" s="6">
        <v>2.9999999999999997E-4</v>
      </c>
      <c r="L100" s="6">
        <v>1.6000000000000001E-4</v>
      </c>
    </row>
    <row r="101" spans="2:12" x14ac:dyDescent="0.25">
      <c r="B101" s="2" t="s">
        <v>17</v>
      </c>
      <c r="C101" s="2" t="s">
        <v>5</v>
      </c>
      <c r="D101" s="2" t="s">
        <v>62</v>
      </c>
      <c r="E101" s="2" t="s">
        <v>155</v>
      </c>
      <c r="F101" s="2" t="s">
        <v>627</v>
      </c>
      <c r="G101" s="1"/>
      <c r="H101" s="1"/>
      <c r="I101" s="1"/>
      <c r="J101" s="5" t="str">
        <v>10Y4Y</v>
      </c>
      <c r="K101" s="6">
        <v>4.0000000000000002E-4</v>
      </c>
      <c r="L101" s="6">
        <v>1.7999999999999998E-4</v>
      </c>
    </row>
    <row r="102" spans="2:12" x14ac:dyDescent="0.25">
      <c r="B102" s="2" t="s">
        <v>17</v>
      </c>
      <c r="C102" s="2" t="s">
        <v>7</v>
      </c>
      <c r="D102" s="2" t="s">
        <v>93</v>
      </c>
      <c r="E102" s="2" t="s">
        <v>172</v>
      </c>
      <c r="F102" s="2" t="s">
        <v>628</v>
      </c>
      <c r="G102" s="1"/>
      <c r="H102" s="1"/>
      <c r="I102" s="1"/>
      <c r="J102" s="5" t="str">
        <v>10Y5Y</v>
      </c>
      <c r="K102" s="6">
        <v>5.0000000000000001E-4</v>
      </c>
      <c r="L102" s="6">
        <v>5.0000000000000002E-5</v>
      </c>
    </row>
    <row r="103" spans="2:12" x14ac:dyDescent="0.25">
      <c r="B103" s="2" t="s">
        <v>17</v>
      </c>
      <c r="C103" s="2" t="s">
        <v>9</v>
      </c>
      <c r="D103" s="2" t="s">
        <v>93</v>
      </c>
      <c r="E103" s="2" t="s">
        <v>173</v>
      </c>
      <c r="F103" s="2" t="s">
        <v>629</v>
      </c>
      <c r="G103" s="1"/>
      <c r="H103" s="1"/>
      <c r="I103" s="1"/>
      <c r="J103" s="5" t="str">
        <v>10Y6Y</v>
      </c>
      <c r="K103" s="6">
        <v>5.0000000000000001E-4</v>
      </c>
      <c r="L103" s="6">
        <v>5.0000000000000002E-5</v>
      </c>
    </row>
    <row r="104" spans="2:12" x14ac:dyDescent="0.25">
      <c r="B104" s="2" t="s">
        <v>17</v>
      </c>
      <c r="C104" s="2" t="s">
        <v>11</v>
      </c>
      <c r="D104" s="2" t="s">
        <v>94</v>
      </c>
      <c r="E104" s="2" t="s">
        <v>174</v>
      </c>
      <c r="F104" s="2" t="s">
        <v>630</v>
      </c>
      <c r="G104" s="1"/>
      <c r="H104" s="1"/>
      <c r="I104" s="1"/>
      <c r="J104" s="5" t="str">
        <v>10Y7Y</v>
      </c>
      <c r="K104" s="6">
        <v>5.9999999999999995E-4</v>
      </c>
      <c r="L104" s="6">
        <v>7.0000000000000007E-5</v>
      </c>
    </row>
    <row r="105" spans="2:12" x14ac:dyDescent="0.25">
      <c r="B105" s="2" t="s">
        <v>17</v>
      </c>
      <c r="C105" s="2" t="s">
        <v>13</v>
      </c>
      <c r="D105" s="2" t="s">
        <v>60</v>
      </c>
      <c r="E105" s="2" t="s">
        <v>166</v>
      </c>
      <c r="F105" s="2" t="s">
        <v>631</v>
      </c>
      <c r="G105" s="1"/>
      <c r="H105" s="1"/>
      <c r="I105" s="1"/>
      <c r="J105" s="5" t="str">
        <v>10Y8Y</v>
      </c>
      <c r="K105" s="6">
        <v>7.000000000000001E-4</v>
      </c>
      <c r="L105" s="6">
        <v>8.0000000000000007E-5</v>
      </c>
    </row>
    <row r="106" spans="2:12" x14ac:dyDescent="0.25">
      <c r="B106" s="2" t="s">
        <v>17</v>
      </c>
      <c r="C106" s="2" t="s">
        <v>15</v>
      </c>
      <c r="D106" s="2" t="s">
        <v>90</v>
      </c>
      <c r="E106" s="2" t="s">
        <v>175</v>
      </c>
      <c r="F106" s="2" t="s">
        <v>632</v>
      </c>
      <c r="G106" s="1"/>
      <c r="H106" s="1"/>
      <c r="I106" s="1"/>
      <c r="J106" s="5" t="str">
        <v>10Y9Y</v>
      </c>
      <c r="K106" s="6">
        <v>8.0000000000000004E-4</v>
      </c>
      <c r="L106" s="6">
        <v>8.9999999999999992E-5</v>
      </c>
    </row>
    <row r="107" spans="2:12" x14ac:dyDescent="0.25">
      <c r="B107" s="2" t="s">
        <v>17</v>
      </c>
      <c r="C107" s="2" t="s">
        <v>17</v>
      </c>
      <c r="D107" s="2" t="s">
        <v>65</v>
      </c>
      <c r="E107" s="2" t="s">
        <v>176</v>
      </c>
      <c r="F107" s="2" t="s">
        <v>633</v>
      </c>
      <c r="G107" s="1"/>
      <c r="H107" s="1"/>
      <c r="I107" s="1"/>
      <c r="J107" s="5" t="str">
        <v>10Y10Y</v>
      </c>
      <c r="K107" s="6">
        <v>8.9999999999999998E-4</v>
      </c>
      <c r="L107" s="6">
        <v>0</v>
      </c>
    </row>
    <row r="108" spans="2:12" x14ac:dyDescent="0.25">
      <c r="B108" s="2" t="s">
        <v>17</v>
      </c>
      <c r="C108" s="2" t="s">
        <v>19</v>
      </c>
      <c r="D108" s="2" t="s">
        <v>65</v>
      </c>
      <c r="E108" s="2" t="s">
        <v>177</v>
      </c>
      <c r="F108" s="2" t="s">
        <v>634</v>
      </c>
      <c r="G108" s="1"/>
      <c r="H108" s="1"/>
      <c r="I108" s="1"/>
      <c r="J108" s="5" t="str">
        <v>10Y15Y</v>
      </c>
      <c r="K108" s="6">
        <v>1.1000000000000001E-3</v>
      </c>
      <c r="L108" s="6">
        <v>0</v>
      </c>
    </row>
    <row r="109" spans="2:12" x14ac:dyDescent="0.25">
      <c r="B109" s="2" t="s">
        <v>17</v>
      </c>
      <c r="C109" s="2" t="s">
        <v>21</v>
      </c>
      <c r="D109" s="2" t="s">
        <v>65</v>
      </c>
      <c r="E109" s="2" t="s">
        <v>178</v>
      </c>
      <c r="F109" s="2" t="s">
        <v>635</v>
      </c>
      <c r="G109" s="1"/>
      <c r="H109" s="1"/>
      <c r="I109" s="1"/>
      <c r="J109" s="5" t="str">
        <v>10Y20Y</v>
      </c>
      <c r="K109" s="6">
        <v>1.2999999999999999E-3</v>
      </c>
      <c r="L109" s="6">
        <v>0</v>
      </c>
    </row>
    <row r="110" spans="2:12" x14ac:dyDescent="0.25">
      <c r="B110" s="2" t="s">
        <v>17</v>
      </c>
      <c r="C110" s="2" t="s">
        <v>23</v>
      </c>
      <c r="D110" s="2" t="s">
        <v>65</v>
      </c>
      <c r="E110" s="2" t="s">
        <v>179</v>
      </c>
      <c r="F110" s="2" t="s">
        <v>636</v>
      </c>
      <c r="G110" s="1"/>
      <c r="H110" s="1"/>
      <c r="I110" s="1"/>
      <c r="J110" s="5" t="str">
        <v>10Y25Y</v>
      </c>
      <c r="K110" s="6">
        <v>1.4000000000000002E-3</v>
      </c>
      <c r="L110" s="6">
        <v>0</v>
      </c>
    </row>
    <row r="111" spans="2:12" x14ac:dyDescent="0.25">
      <c r="B111" s="2" t="s">
        <v>17</v>
      </c>
      <c r="C111" s="2" t="s">
        <v>25</v>
      </c>
      <c r="D111" s="2" t="s">
        <v>65</v>
      </c>
      <c r="E111" s="2" t="s">
        <v>180</v>
      </c>
      <c r="F111" s="2" t="s">
        <v>637</v>
      </c>
      <c r="G111" s="1"/>
      <c r="H111" s="1"/>
      <c r="I111" s="1"/>
      <c r="J111" s="5" t="str">
        <v>10Y30Y</v>
      </c>
      <c r="K111" s="6">
        <v>1.6000000000000001E-3</v>
      </c>
      <c r="L111" s="6">
        <v>0</v>
      </c>
    </row>
    <row r="112" spans="2:12" x14ac:dyDescent="0.25">
      <c r="B112" s="2" t="s">
        <v>19</v>
      </c>
      <c r="C112" s="2" t="s">
        <v>0</v>
      </c>
      <c r="D112" s="2" t="s">
        <v>65</v>
      </c>
      <c r="E112" s="2" t="s">
        <v>121</v>
      </c>
      <c r="F112" s="2" t="s">
        <v>638</v>
      </c>
      <c r="G112" s="1"/>
      <c r="H112" s="1"/>
      <c r="I112" s="1"/>
      <c r="J112" s="5" t="str">
        <v>15Y1Y</v>
      </c>
      <c r="K112" s="6">
        <v>1E-4</v>
      </c>
      <c r="L112" s="6">
        <v>0</v>
      </c>
    </row>
    <row r="113" spans="2:12" x14ac:dyDescent="0.25">
      <c r="B113" s="2" t="s">
        <v>19</v>
      </c>
      <c r="C113" s="2" t="s">
        <v>1</v>
      </c>
      <c r="D113" s="2" t="s">
        <v>66</v>
      </c>
      <c r="E113" s="2" t="s">
        <v>181</v>
      </c>
      <c r="F113" s="2" t="s">
        <v>639</v>
      </c>
      <c r="G113" s="1"/>
      <c r="H113" s="1"/>
      <c r="I113" s="1"/>
      <c r="J113" s="5" t="str">
        <v>15Y2Y</v>
      </c>
      <c r="K113" s="6">
        <v>2.0000000000000001E-4</v>
      </c>
      <c r="L113" s="6">
        <v>1.0000000000000001E-5</v>
      </c>
    </row>
    <row r="114" spans="2:12" x14ac:dyDescent="0.25">
      <c r="B114" s="2" t="s">
        <v>19</v>
      </c>
      <c r="C114" s="2" t="s">
        <v>3</v>
      </c>
      <c r="D114" s="2" t="s">
        <v>95</v>
      </c>
      <c r="E114" s="2" t="s">
        <v>182</v>
      </c>
      <c r="F114" s="2" t="s">
        <v>640</v>
      </c>
      <c r="G114" s="1"/>
      <c r="H114" s="1"/>
      <c r="I114" s="1"/>
      <c r="J114" s="5" t="str">
        <v>15Y3Y</v>
      </c>
      <c r="K114" s="6">
        <v>2.9999999999999997E-4</v>
      </c>
      <c r="L114" s="6">
        <v>3.0000000000000001E-5</v>
      </c>
    </row>
    <row r="115" spans="2:12" x14ac:dyDescent="0.25">
      <c r="B115" s="2" t="s">
        <v>19</v>
      </c>
      <c r="C115" s="2" t="s">
        <v>5</v>
      </c>
      <c r="D115" s="2" t="s">
        <v>70</v>
      </c>
      <c r="E115" s="2" t="s">
        <v>183</v>
      </c>
      <c r="F115" s="2" t="s">
        <v>641</v>
      </c>
      <c r="G115" s="1"/>
      <c r="H115" s="1"/>
      <c r="I115" s="1"/>
      <c r="J115" s="5" t="str">
        <v>15Y4Y</v>
      </c>
      <c r="K115" s="6">
        <v>4.0000000000000002E-4</v>
      </c>
      <c r="L115" s="6">
        <v>4.0000000000000003E-5</v>
      </c>
    </row>
    <row r="116" spans="2:12" x14ac:dyDescent="0.25">
      <c r="B116" s="2" t="s">
        <v>19</v>
      </c>
      <c r="C116" s="2" t="s">
        <v>7</v>
      </c>
      <c r="D116" s="2" t="s">
        <v>65</v>
      </c>
      <c r="E116" s="2" t="s">
        <v>172</v>
      </c>
      <c r="F116" s="2" t="s">
        <v>642</v>
      </c>
      <c r="G116" s="1"/>
      <c r="H116" s="1"/>
      <c r="I116" s="1"/>
      <c r="J116" s="5" t="str">
        <v>15Y5Y</v>
      </c>
      <c r="K116" s="6">
        <v>5.0000000000000001E-4</v>
      </c>
      <c r="L116" s="6">
        <v>0</v>
      </c>
    </row>
    <row r="117" spans="2:12" x14ac:dyDescent="0.25">
      <c r="B117" s="2" t="s">
        <v>19</v>
      </c>
      <c r="C117" s="2" t="s">
        <v>9</v>
      </c>
      <c r="D117" s="2" t="s">
        <v>65</v>
      </c>
      <c r="E117" s="2" t="s">
        <v>184</v>
      </c>
      <c r="F117" s="2" t="s">
        <v>643</v>
      </c>
      <c r="G117" s="1"/>
      <c r="H117" s="1"/>
      <c r="I117" s="1"/>
      <c r="J117" s="5" t="str">
        <v>15Y6Y</v>
      </c>
      <c r="K117" s="6">
        <v>5.0000000000000001E-4</v>
      </c>
      <c r="L117" s="6">
        <v>0</v>
      </c>
    </row>
    <row r="118" spans="2:12" x14ac:dyDescent="0.25">
      <c r="B118" s="2" t="s">
        <v>19</v>
      </c>
      <c r="C118" s="2" t="s">
        <v>11</v>
      </c>
      <c r="D118" s="2" t="s">
        <v>65</v>
      </c>
      <c r="E118" s="2" t="s">
        <v>185</v>
      </c>
      <c r="F118" s="2" t="s">
        <v>644</v>
      </c>
      <c r="G118" s="1"/>
      <c r="H118" s="1"/>
      <c r="I118" s="1"/>
      <c r="J118" s="5" t="str">
        <v>15Y7Y</v>
      </c>
      <c r="K118" s="6">
        <v>5.9999999999999995E-4</v>
      </c>
      <c r="L118" s="6">
        <v>0</v>
      </c>
    </row>
    <row r="119" spans="2:12" x14ac:dyDescent="0.25">
      <c r="B119" s="2" t="s">
        <v>19</v>
      </c>
      <c r="C119" s="2" t="s">
        <v>13</v>
      </c>
      <c r="D119" s="2" t="s">
        <v>65</v>
      </c>
      <c r="E119" s="2" t="s">
        <v>133</v>
      </c>
      <c r="F119" s="2" t="s">
        <v>645</v>
      </c>
      <c r="G119" s="1"/>
      <c r="H119" s="1"/>
      <c r="I119" s="1"/>
      <c r="J119" s="5" t="str">
        <v>15Y8Y</v>
      </c>
      <c r="K119" s="6">
        <v>7.000000000000001E-4</v>
      </c>
      <c r="L119" s="6">
        <v>0</v>
      </c>
    </row>
    <row r="120" spans="2:12" x14ac:dyDescent="0.25">
      <c r="B120" s="2" t="s">
        <v>19</v>
      </c>
      <c r="C120" s="2" t="s">
        <v>15</v>
      </c>
      <c r="D120" s="2" t="s">
        <v>65</v>
      </c>
      <c r="E120" s="2" t="s">
        <v>186</v>
      </c>
      <c r="F120" s="2" t="s">
        <v>646</v>
      </c>
      <c r="G120" s="1"/>
      <c r="H120" s="1"/>
      <c r="I120" s="1"/>
      <c r="J120" s="5" t="str">
        <v>15Y9Y</v>
      </c>
      <c r="K120" s="6">
        <v>8.0000000000000004E-4</v>
      </c>
      <c r="L120" s="6">
        <v>0</v>
      </c>
    </row>
    <row r="121" spans="2:12" x14ac:dyDescent="0.25">
      <c r="B121" s="2" t="s">
        <v>19</v>
      </c>
      <c r="C121" s="2" t="s">
        <v>17</v>
      </c>
      <c r="D121" s="2" t="s">
        <v>65</v>
      </c>
      <c r="E121" s="2" t="s">
        <v>187</v>
      </c>
      <c r="F121" s="2" t="s">
        <v>647</v>
      </c>
      <c r="G121" s="1"/>
      <c r="H121" s="1"/>
      <c r="I121" s="1"/>
      <c r="J121" s="5" t="str">
        <v>15Y10Y</v>
      </c>
      <c r="K121" s="6">
        <v>8.0000000000000004E-4</v>
      </c>
      <c r="L121" s="6">
        <v>0</v>
      </c>
    </row>
    <row r="122" spans="2:12" x14ac:dyDescent="0.25">
      <c r="B122" s="2" t="s">
        <v>19</v>
      </c>
      <c r="C122" s="2" t="s">
        <v>19</v>
      </c>
      <c r="D122" s="2" t="s">
        <v>65</v>
      </c>
      <c r="E122" s="2" t="s">
        <v>188</v>
      </c>
      <c r="F122" s="2" t="s">
        <v>648</v>
      </c>
      <c r="G122" s="1"/>
      <c r="H122" s="1"/>
      <c r="I122" s="1"/>
      <c r="J122" s="5" t="str">
        <v>15Y15Y</v>
      </c>
      <c r="K122" s="6">
        <v>1E-3</v>
      </c>
      <c r="L122" s="6">
        <v>0</v>
      </c>
    </row>
    <row r="123" spans="2:12" x14ac:dyDescent="0.25">
      <c r="B123" s="2" t="s">
        <v>19</v>
      </c>
      <c r="C123" s="2" t="s">
        <v>21</v>
      </c>
      <c r="D123" s="2" t="s">
        <v>65</v>
      </c>
      <c r="E123" s="2" t="s">
        <v>167</v>
      </c>
      <c r="F123" s="2" t="s">
        <v>649</v>
      </c>
      <c r="G123" s="1"/>
      <c r="H123" s="1"/>
      <c r="I123" s="1"/>
      <c r="J123" s="5" t="str">
        <v>15Y20Y</v>
      </c>
      <c r="K123" s="6">
        <v>1.1999999999999999E-3</v>
      </c>
      <c r="L123" s="6">
        <v>0</v>
      </c>
    </row>
    <row r="124" spans="2:12" x14ac:dyDescent="0.25">
      <c r="B124" s="2" t="s">
        <v>19</v>
      </c>
      <c r="C124" s="2" t="s">
        <v>23</v>
      </c>
      <c r="D124" s="2" t="s">
        <v>65</v>
      </c>
      <c r="E124" s="2" t="s">
        <v>189</v>
      </c>
      <c r="F124" s="2" t="s">
        <v>650</v>
      </c>
      <c r="G124" s="1"/>
      <c r="H124" s="1"/>
      <c r="I124" s="1"/>
      <c r="J124" s="5" t="str">
        <v>15Y25Y</v>
      </c>
      <c r="K124" s="6">
        <v>1.2999999999999999E-3</v>
      </c>
      <c r="L124" s="6">
        <v>0</v>
      </c>
    </row>
    <row r="125" spans="2:12" x14ac:dyDescent="0.25">
      <c r="B125" s="2" t="s">
        <v>21</v>
      </c>
      <c r="C125" s="2" t="s">
        <v>0</v>
      </c>
      <c r="D125" s="2" t="s">
        <v>65</v>
      </c>
      <c r="E125" s="2" t="s">
        <v>111</v>
      </c>
      <c r="F125" s="2" t="s">
        <v>651</v>
      </c>
      <c r="G125" s="1"/>
      <c r="H125" s="1"/>
      <c r="I125" s="1"/>
      <c r="J125" s="5" t="str">
        <v>20Y1Y</v>
      </c>
      <c r="K125" s="6">
        <v>0</v>
      </c>
      <c r="L125" s="6">
        <v>0</v>
      </c>
    </row>
    <row r="126" spans="2:12" x14ac:dyDescent="0.25">
      <c r="B126" s="2" t="s">
        <v>21</v>
      </c>
      <c r="C126" s="2" t="s">
        <v>1</v>
      </c>
      <c r="D126" s="2" t="s">
        <v>65</v>
      </c>
      <c r="E126" s="2" t="s">
        <v>140</v>
      </c>
      <c r="F126" s="2" t="s">
        <v>652</v>
      </c>
      <c r="G126" s="1"/>
      <c r="H126" s="1"/>
      <c r="I126" s="1"/>
      <c r="J126" s="5" t="str">
        <v>20Y2Y</v>
      </c>
      <c r="K126" s="6">
        <v>1E-4</v>
      </c>
      <c r="L126" s="6">
        <v>0</v>
      </c>
    </row>
    <row r="127" spans="2:12" x14ac:dyDescent="0.25">
      <c r="B127" s="2" t="s">
        <v>21</v>
      </c>
      <c r="C127" s="2" t="s">
        <v>3</v>
      </c>
      <c r="D127" s="2" t="s">
        <v>65</v>
      </c>
      <c r="E127" s="2" t="s">
        <v>152</v>
      </c>
      <c r="F127" s="2" t="s">
        <v>653</v>
      </c>
      <c r="G127" s="1"/>
      <c r="H127" s="1"/>
      <c r="I127" s="1"/>
      <c r="J127" s="5" t="str">
        <v>20Y3Y</v>
      </c>
      <c r="K127" s="6">
        <v>2.0000000000000001E-4</v>
      </c>
      <c r="L127" s="6">
        <v>0</v>
      </c>
    </row>
    <row r="128" spans="2:12" x14ac:dyDescent="0.25">
      <c r="B128" s="2" t="s">
        <v>21</v>
      </c>
      <c r="C128" s="2" t="s">
        <v>5</v>
      </c>
      <c r="D128" s="2" t="s">
        <v>65</v>
      </c>
      <c r="E128" s="2" t="s">
        <v>190</v>
      </c>
      <c r="F128" s="2" t="s">
        <v>654</v>
      </c>
      <c r="G128" s="1"/>
      <c r="H128" s="1"/>
      <c r="I128" s="1"/>
      <c r="J128" s="5" t="str">
        <v>20Y4Y</v>
      </c>
      <c r="K128" s="6">
        <v>2.9999999999999997E-4</v>
      </c>
      <c r="L128" s="6">
        <v>0</v>
      </c>
    </row>
    <row r="129" spans="2:12" x14ac:dyDescent="0.25">
      <c r="B129" s="2" t="s">
        <v>21</v>
      </c>
      <c r="C129" s="2" t="s">
        <v>7</v>
      </c>
      <c r="D129" s="2" t="s">
        <v>65</v>
      </c>
      <c r="E129" s="2" t="s">
        <v>191</v>
      </c>
      <c r="F129" s="2" t="s">
        <v>655</v>
      </c>
      <c r="G129" s="1"/>
      <c r="H129" s="1"/>
      <c r="I129" s="1"/>
      <c r="J129" s="5" t="str">
        <v>20Y5Y</v>
      </c>
      <c r="K129" s="6">
        <v>4.0000000000000002E-4</v>
      </c>
      <c r="L129" s="6">
        <v>0</v>
      </c>
    </row>
    <row r="130" spans="2:12" x14ac:dyDescent="0.25">
      <c r="B130" s="2" t="s">
        <v>21</v>
      </c>
      <c r="C130" s="2" t="s">
        <v>9</v>
      </c>
      <c r="D130" s="2" t="s">
        <v>65</v>
      </c>
      <c r="E130" s="2" t="s">
        <v>156</v>
      </c>
      <c r="F130" s="2" t="s">
        <v>656</v>
      </c>
      <c r="G130" s="1"/>
      <c r="H130" s="1"/>
      <c r="I130" s="1"/>
      <c r="J130" s="5" t="str">
        <v>20Y6Y</v>
      </c>
      <c r="K130" s="6">
        <v>4.0000000000000002E-4</v>
      </c>
      <c r="L130" s="6">
        <v>0</v>
      </c>
    </row>
    <row r="131" spans="2:12" x14ac:dyDescent="0.25">
      <c r="B131" s="2" t="s">
        <v>21</v>
      </c>
      <c r="C131" s="2" t="s">
        <v>11</v>
      </c>
      <c r="D131" s="2" t="s">
        <v>65</v>
      </c>
      <c r="E131" s="2" t="s">
        <v>157</v>
      </c>
      <c r="F131" s="2" t="s">
        <v>657</v>
      </c>
      <c r="G131" s="1"/>
      <c r="H131" s="1"/>
      <c r="I131" s="1"/>
      <c r="J131" s="5" t="str">
        <v>20Y7Y</v>
      </c>
      <c r="K131" s="6">
        <v>5.0000000000000001E-4</v>
      </c>
      <c r="L131" s="6">
        <v>0</v>
      </c>
    </row>
    <row r="132" spans="2:12" x14ac:dyDescent="0.25">
      <c r="B132" s="2" t="s">
        <v>21</v>
      </c>
      <c r="C132" s="2" t="s">
        <v>13</v>
      </c>
      <c r="D132" s="2" t="s">
        <v>65</v>
      </c>
      <c r="E132" s="2" t="s">
        <v>165</v>
      </c>
      <c r="F132" s="2" t="s">
        <v>658</v>
      </c>
      <c r="G132" s="1"/>
      <c r="H132" s="1"/>
      <c r="I132" s="1"/>
      <c r="J132" s="5" t="str">
        <v>20Y8Y</v>
      </c>
      <c r="K132" s="6">
        <v>5.9999999999999995E-4</v>
      </c>
      <c r="L132" s="6">
        <v>0</v>
      </c>
    </row>
    <row r="133" spans="2:12" x14ac:dyDescent="0.25">
      <c r="B133" s="2" t="s">
        <v>21</v>
      </c>
      <c r="C133" s="2" t="s">
        <v>15</v>
      </c>
      <c r="D133" s="2" t="s">
        <v>65</v>
      </c>
      <c r="E133" s="2" t="s">
        <v>192</v>
      </c>
      <c r="F133" s="2" t="s">
        <v>659</v>
      </c>
      <c r="G133" s="1"/>
      <c r="H133" s="1"/>
      <c r="I133" s="1"/>
      <c r="J133" s="5" t="str">
        <v>20Y9Y</v>
      </c>
      <c r="K133" s="6">
        <v>5.9999999999999995E-4</v>
      </c>
      <c r="L133" s="6">
        <v>0</v>
      </c>
    </row>
    <row r="134" spans="2:12" x14ac:dyDescent="0.25">
      <c r="B134" s="2" t="s">
        <v>21</v>
      </c>
      <c r="C134" s="2" t="s">
        <v>17</v>
      </c>
      <c r="D134" s="2" t="s">
        <v>65</v>
      </c>
      <c r="E134" s="2" t="s">
        <v>133</v>
      </c>
      <c r="F134" s="2" t="s">
        <v>660</v>
      </c>
      <c r="G134" s="1"/>
      <c r="H134" s="1"/>
      <c r="I134" s="1"/>
      <c r="J134" s="5" t="str">
        <v>20Y10Y</v>
      </c>
      <c r="K134" s="6">
        <v>7.000000000000001E-4</v>
      </c>
      <c r="L134" s="6">
        <v>0</v>
      </c>
    </row>
    <row r="135" spans="2:12" x14ac:dyDescent="0.25">
      <c r="B135" s="2" t="s">
        <v>21</v>
      </c>
      <c r="C135" s="2" t="s">
        <v>19</v>
      </c>
      <c r="D135" s="2" t="s">
        <v>65</v>
      </c>
      <c r="E135" s="2" t="s">
        <v>176</v>
      </c>
      <c r="F135" s="2" t="s">
        <v>661</v>
      </c>
      <c r="G135" s="1"/>
      <c r="H135" s="1"/>
      <c r="I135" s="1"/>
      <c r="J135" s="5" t="str">
        <v>20Y15Y</v>
      </c>
      <c r="K135" s="6">
        <v>8.9999999999999998E-4</v>
      </c>
      <c r="L135" s="6">
        <v>0</v>
      </c>
    </row>
    <row r="136" spans="2:12" x14ac:dyDescent="0.25">
      <c r="B136" s="2" t="s">
        <v>21</v>
      </c>
      <c r="C136" s="2" t="s">
        <v>21</v>
      </c>
      <c r="D136" s="2" t="s">
        <v>65</v>
      </c>
      <c r="E136" s="2" t="s">
        <v>148</v>
      </c>
      <c r="F136" s="2" t="s">
        <v>662</v>
      </c>
      <c r="G136" s="1"/>
      <c r="H136" s="1"/>
      <c r="I136" s="1"/>
      <c r="J136" s="5" t="str">
        <v>20Y20Y</v>
      </c>
      <c r="K136" s="6">
        <v>1E-3</v>
      </c>
      <c r="L136" s="6">
        <v>0</v>
      </c>
    </row>
    <row r="137" spans="2:12" x14ac:dyDescent="0.25">
      <c r="B137" s="2" t="s">
        <v>23</v>
      </c>
      <c r="C137" s="2" t="s">
        <v>0</v>
      </c>
      <c r="D137" s="2" t="s">
        <v>65</v>
      </c>
      <c r="E137" s="2" t="s">
        <v>150</v>
      </c>
      <c r="F137" s="2" t="s">
        <v>507</v>
      </c>
      <c r="G137" s="1"/>
      <c r="H137" s="1"/>
      <c r="I137" s="1"/>
      <c r="J137" s="5" t="str">
        <v>25Y1Y</v>
      </c>
      <c r="K137" s="6">
        <v>0</v>
      </c>
      <c r="L137" s="6">
        <v>0</v>
      </c>
    </row>
    <row r="138" spans="2:12" x14ac:dyDescent="0.25">
      <c r="B138" s="2" t="s">
        <v>23</v>
      </c>
      <c r="C138" s="2" t="s">
        <v>1</v>
      </c>
      <c r="D138" s="2" t="s">
        <v>65</v>
      </c>
      <c r="E138" s="2" t="s">
        <v>193</v>
      </c>
      <c r="F138" s="2" t="s">
        <v>508</v>
      </c>
      <c r="G138" s="1"/>
      <c r="H138" s="1"/>
      <c r="I138" s="1"/>
      <c r="J138" s="5" t="str">
        <v>25Y2Y</v>
      </c>
      <c r="K138" s="6">
        <v>1E-4</v>
      </c>
      <c r="L138" s="6">
        <v>0</v>
      </c>
    </row>
    <row r="139" spans="2:12" x14ac:dyDescent="0.25">
      <c r="B139" s="2" t="s">
        <v>23</v>
      </c>
      <c r="C139" s="2" t="s">
        <v>3</v>
      </c>
      <c r="D139" s="2" t="s">
        <v>66</v>
      </c>
      <c r="E139" s="2" t="s">
        <v>194</v>
      </c>
      <c r="F139" s="2" t="s">
        <v>509</v>
      </c>
      <c r="G139" s="1"/>
      <c r="H139" s="1"/>
      <c r="I139" s="1"/>
      <c r="J139" s="5" t="str">
        <v>25Y3Y</v>
      </c>
      <c r="K139" s="6">
        <v>2.0000000000000001E-4</v>
      </c>
      <c r="L139" s="6">
        <v>1.0000000000000001E-5</v>
      </c>
    </row>
    <row r="140" spans="2:12" x14ac:dyDescent="0.25">
      <c r="B140" s="2" t="s">
        <v>23</v>
      </c>
      <c r="C140" s="2" t="s">
        <v>5</v>
      </c>
      <c r="D140" s="2" t="s">
        <v>66</v>
      </c>
      <c r="E140" s="2" t="s">
        <v>142</v>
      </c>
      <c r="F140" s="2" t="s">
        <v>510</v>
      </c>
      <c r="G140" s="1"/>
      <c r="H140" s="1"/>
      <c r="I140" s="1"/>
      <c r="J140" s="5" t="str">
        <v>25Y4Y</v>
      </c>
      <c r="K140" s="6">
        <v>2.0000000000000001E-4</v>
      </c>
      <c r="L140" s="6">
        <v>1.0000000000000001E-5</v>
      </c>
    </row>
    <row r="141" spans="2:12" x14ac:dyDescent="0.25">
      <c r="B141" s="2" t="s">
        <v>23</v>
      </c>
      <c r="C141" s="2" t="s">
        <v>7</v>
      </c>
      <c r="D141" s="2" t="s">
        <v>65</v>
      </c>
      <c r="E141" s="2" t="s">
        <v>143</v>
      </c>
      <c r="F141" s="2" t="s">
        <v>511</v>
      </c>
      <c r="G141" s="1"/>
      <c r="H141" s="1"/>
      <c r="I141" s="1"/>
      <c r="J141" s="5" t="str">
        <v>25Y5Y</v>
      </c>
      <c r="K141" s="6">
        <v>2.9999999999999997E-4</v>
      </c>
      <c r="L141" s="6">
        <v>0</v>
      </c>
    </row>
    <row r="142" spans="2:12" x14ac:dyDescent="0.25">
      <c r="B142" s="2" t="s">
        <v>23</v>
      </c>
      <c r="C142" s="2" t="s">
        <v>9</v>
      </c>
      <c r="D142" s="2" t="s">
        <v>65</v>
      </c>
      <c r="E142" s="2" t="s">
        <v>191</v>
      </c>
      <c r="F142" s="2" t="s">
        <v>512</v>
      </c>
      <c r="G142" s="1"/>
      <c r="H142" s="1"/>
      <c r="I142" s="1"/>
      <c r="J142" s="5" t="str">
        <v>25Y6Y</v>
      </c>
      <c r="K142" s="6">
        <v>4.0000000000000002E-4</v>
      </c>
      <c r="L142" s="6">
        <v>0</v>
      </c>
    </row>
    <row r="143" spans="2:12" x14ac:dyDescent="0.25">
      <c r="B143" s="2" t="s">
        <v>23</v>
      </c>
      <c r="C143" s="2" t="s">
        <v>11</v>
      </c>
      <c r="D143" s="2" t="s">
        <v>65</v>
      </c>
      <c r="E143" s="2" t="s">
        <v>156</v>
      </c>
      <c r="F143" s="2" t="s">
        <v>513</v>
      </c>
      <c r="G143" s="1"/>
      <c r="H143" s="1"/>
      <c r="I143" s="1"/>
      <c r="J143" s="5" t="str">
        <v>25Y7Y</v>
      </c>
      <c r="K143" s="6">
        <v>4.0000000000000002E-4</v>
      </c>
      <c r="L143" s="6">
        <v>0</v>
      </c>
    </row>
    <row r="144" spans="2:12" x14ac:dyDescent="0.25">
      <c r="B144" s="2" t="s">
        <v>23</v>
      </c>
      <c r="C144" s="2" t="s">
        <v>13</v>
      </c>
      <c r="D144" s="2" t="s">
        <v>65</v>
      </c>
      <c r="E144" s="2" t="s">
        <v>195</v>
      </c>
      <c r="F144" s="2" t="s">
        <v>514</v>
      </c>
      <c r="G144" s="1"/>
      <c r="H144" s="1"/>
      <c r="I144" s="1"/>
      <c r="J144" s="5" t="str">
        <v>25Y8Y</v>
      </c>
      <c r="K144" s="6">
        <v>5.0000000000000001E-4</v>
      </c>
      <c r="L144" s="6">
        <v>0</v>
      </c>
    </row>
    <row r="145" spans="2:12" x14ac:dyDescent="0.25">
      <c r="B145" s="2" t="s">
        <v>23</v>
      </c>
      <c r="C145" s="2" t="s">
        <v>15</v>
      </c>
      <c r="D145" s="2" t="s">
        <v>65</v>
      </c>
      <c r="E145" s="2" t="s">
        <v>173</v>
      </c>
      <c r="F145" s="2" t="s">
        <v>515</v>
      </c>
      <c r="G145" s="1"/>
      <c r="H145" s="1"/>
      <c r="I145" s="1"/>
      <c r="J145" s="5" t="str">
        <v>25Y9Y</v>
      </c>
      <c r="K145" s="6">
        <v>5.0000000000000001E-4</v>
      </c>
      <c r="L145" s="6">
        <v>0</v>
      </c>
    </row>
    <row r="146" spans="2:12" x14ac:dyDescent="0.25">
      <c r="B146" s="2" t="s">
        <v>23</v>
      </c>
      <c r="C146" s="2" t="s">
        <v>17</v>
      </c>
      <c r="D146" s="2" t="s">
        <v>65</v>
      </c>
      <c r="E146" s="2" t="s">
        <v>196</v>
      </c>
      <c r="F146" s="2" t="s">
        <v>516</v>
      </c>
      <c r="G146" s="1"/>
      <c r="H146" s="1"/>
      <c r="I146" s="1"/>
      <c r="J146" s="5" t="str">
        <v>25Y10Y</v>
      </c>
      <c r="K146" s="6">
        <v>5.9999999999999995E-4</v>
      </c>
      <c r="L146" s="6">
        <v>0</v>
      </c>
    </row>
    <row r="147" spans="2:12" x14ac:dyDescent="0.25">
      <c r="B147" s="2" t="s">
        <v>23</v>
      </c>
      <c r="C147" s="2" t="s">
        <v>19</v>
      </c>
      <c r="D147" s="2" t="s">
        <v>65</v>
      </c>
      <c r="E147" s="2" t="s">
        <v>197</v>
      </c>
      <c r="F147" s="2" t="s">
        <v>517</v>
      </c>
      <c r="G147" s="1"/>
      <c r="H147" s="1"/>
      <c r="I147" s="1"/>
      <c r="J147" s="5" t="str">
        <v>25Y15Y</v>
      </c>
      <c r="K147" s="6">
        <v>8.0000000000000004E-4</v>
      </c>
      <c r="L147" s="6">
        <v>0</v>
      </c>
    </row>
    <row r="148" spans="2:12" x14ac:dyDescent="0.25">
      <c r="B148" s="2" t="s">
        <v>25</v>
      </c>
      <c r="C148" s="2" t="s">
        <v>0</v>
      </c>
      <c r="D148" s="2" t="s">
        <v>65</v>
      </c>
      <c r="E148" s="2" t="s">
        <v>137</v>
      </c>
      <c r="F148" s="2" t="s">
        <v>354</v>
      </c>
      <c r="G148" s="1"/>
      <c r="H148" s="1"/>
      <c r="I148" s="1"/>
      <c r="J148" s="5" t="str">
        <v>30Y1Y</v>
      </c>
      <c r="K148" s="6">
        <v>0</v>
      </c>
      <c r="L148" s="6">
        <v>0</v>
      </c>
    </row>
    <row r="149" spans="2:12" x14ac:dyDescent="0.25">
      <c r="B149" s="2" t="s">
        <v>25</v>
      </c>
      <c r="C149" s="2" t="s">
        <v>1</v>
      </c>
      <c r="D149" s="2" t="s">
        <v>65</v>
      </c>
      <c r="E149" s="2" t="s">
        <v>130</v>
      </c>
      <c r="F149" s="2" t="s">
        <v>355</v>
      </c>
      <c r="G149" s="1"/>
      <c r="H149" s="1"/>
      <c r="I149" s="1"/>
      <c r="J149" s="5" t="str">
        <v>30Y2Y</v>
      </c>
      <c r="K149" s="6">
        <v>1E-4</v>
      </c>
      <c r="L149" s="6">
        <v>0</v>
      </c>
    </row>
    <row r="150" spans="2:12" x14ac:dyDescent="0.25">
      <c r="B150" s="2" t="s">
        <v>25</v>
      </c>
      <c r="C150" s="2" t="s">
        <v>3</v>
      </c>
      <c r="D150" s="2" t="s">
        <v>65</v>
      </c>
      <c r="E150" s="2" t="s">
        <v>151</v>
      </c>
      <c r="F150" s="2" t="s">
        <v>356</v>
      </c>
      <c r="G150" s="1"/>
      <c r="H150" s="1"/>
      <c r="I150" s="1"/>
      <c r="J150" s="5" t="str">
        <v>30Y3Y</v>
      </c>
      <c r="K150" s="6">
        <v>1E-4</v>
      </c>
      <c r="L150" s="6">
        <v>0</v>
      </c>
    </row>
    <row r="151" spans="2:12" x14ac:dyDescent="0.25">
      <c r="B151" s="2" t="s">
        <v>25</v>
      </c>
      <c r="C151" s="2" t="s">
        <v>5</v>
      </c>
      <c r="D151" s="2" t="s">
        <v>66</v>
      </c>
      <c r="E151" s="2" t="s">
        <v>198</v>
      </c>
      <c r="F151" s="2" t="s">
        <v>357</v>
      </c>
      <c r="G151" s="1"/>
      <c r="H151" s="1"/>
      <c r="I151" s="1"/>
      <c r="J151" s="5" t="str">
        <v>30Y4Y</v>
      </c>
      <c r="K151" s="6">
        <v>2.0000000000000001E-4</v>
      </c>
      <c r="L151" s="6">
        <v>1.0000000000000001E-5</v>
      </c>
    </row>
    <row r="152" spans="2:12" x14ac:dyDescent="0.25">
      <c r="B152" s="2" t="s">
        <v>25</v>
      </c>
      <c r="C152" s="2" t="s">
        <v>7</v>
      </c>
      <c r="D152" s="2" t="s">
        <v>65</v>
      </c>
      <c r="E152" s="2" t="s">
        <v>182</v>
      </c>
      <c r="F152" s="2" t="s">
        <v>358</v>
      </c>
      <c r="G152" s="1"/>
      <c r="H152" s="1"/>
      <c r="I152" s="1"/>
      <c r="J152" s="5" t="str">
        <v>30Y5Y</v>
      </c>
      <c r="K152" s="6">
        <v>2.9999999999999997E-4</v>
      </c>
      <c r="L152" s="6">
        <v>0</v>
      </c>
    </row>
    <row r="153" spans="2:12" x14ac:dyDescent="0.25">
      <c r="B153" s="2" t="s">
        <v>25</v>
      </c>
      <c r="C153" s="2" t="s">
        <v>9</v>
      </c>
      <c r="D153" s="2" t="s">
        <v>65</v>
      </c>
      <c r="E153" s="2" t="s">
        <v>143</v>
      </c>
      <c r="F153" s="2" t="s">
        <v>359</v>
      </c>
      <c r="G153" s="1"/>
      <c r="H153" s="1"/>
      <c r="I153" s="1"/>
      <c r="J153" s="5" t="str">
        <v>30Y6Y</v>
      </c>
      <c r="K153" s="6">
        <v>2.9999999999999997E-4</v>
      </c>
      <c r="L153" s="6">
        <v>0</v>
      </c>
    </row>
    <row r="154" spans="2:12" x14ac:dyDescent="0.25">
      <c r="B154" s="2" t="s">
        <v>25</v>
      </c>
      <c r="C154" s="2" t="s">
        <v>11</v>
      </c>
      <c r="D154" s="2" t="s">
        <v>65</v>
      </c>
      <c r="E154" s="2" t="s">
        <v>183</v>
      </c>
      <c r="F154" s="2" t="s">
        <v>360</v>
      </c>
      <c r="G154" s="1"/>
      <c r="H154" s="1"/>
      <c r="I154" s="1"/>
      <c r="J154" s="5" t="str">
        <v>30Y7Y</v>
      </c>
      <c r="K154" s="6">
        <v>4.0000000000000002E-4</v>
      </c>
      <c r="L154" s="6">
        <v>0</v>
      </c>
    </row>
    <row r="155" spans="2:12" x14ac:dyDescent="0.25">
      <c r="B155" s="2" t="s">
        <v>25</v>
      </c>
      <c r="C155" s="2" t="s">
        <v>13</v>
      </c>
      <c r="D155" s="2" t="s">
        <v>65</v>
      </c>
      <c r="E155" s="2" t="s">
        <v>200</v>
      </c>
      <c r="F155" s="2" t="s">
        <v>361</v>
      </c>
      <c r="G155" s="1"/>
      <c r="H155" s="1"/>
      <c r="I155" s="1"/>
      <c r="J155" s="5" t="str">
        <v>30Y8Y</v>
      </c>
      <c r="K155" s="6">
        <v>4.0000000000000002E-4</v>
      </c>
      <c r="L155" s="6">
        <v>0</v>
      </c>
    </row>
    <row r="156" spans="2:12" x14ac:dyDescent="0.25">
      <c r="B156" s="2" t="s">
        <v>25</v>
      </c>
      <c r="C156" s="2" t="s">
        <v>15</v>
      </c>
      <c r="D156" s="2" t="s">
        <v>65</v>
      </c>
      <c r="E156" s="2" t="s">
        <v>172</v>
      </c>
      <c r="F156" s="2" t="s">
        <v>362</v>
      </c>
      <c r="G156" s="1"/>
      <c r="H156" s="1"/>
      <c r="I156" s="1"/>
      <c r="J156" s="5" t="str">
        <v>30Y9Y</v>
      </c>
      <c r="K156" s="6">
        <v>5.0000000000000001E-4</v>
      </c>
      <c r="L156" s="6">
        <v>0</v>
      </c>
    </row>
    <row r="157" spans="2:12" x14ac:dyDescent="0.25">
      <c r="B157" s="2" t="s">
        <v>25</v>
      </c>
      <c r="C157" s="2" t="s">
        <v>17</v>
      </c>
      <c r="D157" s="2" t="s">
        <v>65</v>
      </c>
      <c r="E157" s="2" t="s">
        <v>157</v>
      </c>
      <c r="F157" s="2" t="s">
        <v>363</v>
      </c>
      <c r="J157" s="4" t="str">
        <v>30Y10Y</v>
      </c>
      <c r="K157" s="4">
        <v>5.0000000000000001E-4</v>
      </c>
      <c r="L157" s="4">
        <v>0</v>
      </c>
    </row>
  </sheetData>
  <mergeCells count="2">
    <mergeCell ref="A3:F7"/>
    <mergeCell ref="B13:F1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O54"/>
  <sheetViews>
    <sheetView tabSelected="1" workbookViewId="0">
      <selection activeCell="B7" sqref="B7"/>
    </sheetView>
  </sheetViews>
  <sheetFormatPr defaultRowHeight="15" x14ac:dyDescent="0.25"/>
  <cols>
    <col min="1" max="1" width="2.85546875" customWidth="1"/>
    <col min="6" max="6" width="2.85546875" customWidth="1"/>
    <col min="8" max="8" width="9.28515625" bestFit="1" customWidth="1"/>
    <col min="9" max="9" width="12" bestFit="1" customWidth="1"/>
    <col min="10" max="15" width="9.28515625" bestFit="1" customWidth="1"/>
    <col min="16" max="16" width="2.85546875" customWidth="1"/>
  </cols>
  <sheetData>
    <row r="6" spans="2:15" x14ac:dyDescent="0.25">
      <c r="B6" s="9" t="s">
        <v>930</v>
      </c>
      <c r="C6" s="9" t="s">
        <v>931</v>
      </c>
      <c r="D6" s="20" t="s">
        <v>364</v>
      </c>
      <c r="E6" s="20" t="s">
        <v>365</v>
      </c>
      <c r="G6" s="21" t="s">
        <v>101</v>
      </c>
      <c r="H6" s="3">
        <v>0</v>
      </c>
      <c r="I6" s="3">
        <v>1</v>
      </c>
      <c r="J6" s="3">
        <v>2</v>
      </c>
      <c r="K6" s="3">
        <v>5</v>
      </c>
      <c r="L6" s="3">
        <v>10</v>
      </c>
      <c r="M6" s="3">
        <v>20</v>
      </c>
      <c r="N6" s="3">
        <v>30</v>
      </c>
      <c r="O6" s="3">
        <v>40</v>
      </c>
    </row>
    <row r="7" spans="2:15" x14ac:dyDescent="0.25">
      <c r="B7" s="7">
        <v>0</v>
      </c>
      <c r="C7" s="7">
        <v>0</v>
      </c>
      <c r="D7" s="18">
        <v>-4.3078593277799202E-3</v>
      </c>
      <c r="E7" s="22">
        <v>-4.0350576252685802E-2</v>
      </c>
      <c r="G7" s="3">
        <v>0</v>
      </c>
      <c r="H7" s="19">
        <f t="array" ref="H7:O14">INDEX($D$7:$D$54,MATCH($G$7:$G$14&amp;$H$6:$O$6,$B$7:$B$54&amp;$C$7:$C$54,0))</f>
        <v>-4.3078593277799202E-3</v>
      </c>
      <c r="I7" s="19">
        <v>-6.8445717356820299E-3</v>
      </c>
      <c r="J7" s="19">
        <v>-4.3294741279686199E-3</v>
      </c>
      <c r="K7" s="19">
        <v>4.189127806785E-4</v>
      </c>
      <c r="L7" s="19">
        <v>-2.5145562392230501E-2</v>
      </c>
      <c r="M7" s="19">
        <v>-1.0678576002860299E-2</v>
      </c>
      <c r="N7" s="19">
        <v>5.0000000000000001E-3</v>
      </c>
      <c r="O7" s="19">
        <v>5.0000000000000001E-3</v>
      </c>
    </row>
    <row r="8" spans="2:15" x14ac:dyDescent="0.25">
      <c r="B8" s="7">
        <v>1</v>
      </c>
      <c r="C8" s="7">
        <v>0</v>
      </c>
      <c r="D8" s="18">
        <v>-9.9005684426680795E-3</v>
      </c>
      <c r="E8" s="22">
        <v>-1.2518238867542201E-2</v>
      </c>
      <c r="G8" s="3">
        <v>1</v>
      </c>
      <c r="H8" s="19">
        <v>-9.9005684426680795E-3</v>
      </c>
      <c r="I8" s="19">
        <v>-1.7698328064251E-2</v>
      </c>
      <c r="J8" s="19">
        <v>-2.56879228799082E-2</v>
      </c>
      <c r="K8" s="19">
        <v>-4.1543109760934602E-2</v>
      </c>
      <c r="L8" s="19">
        <v>-2.7138188335407202E-3</v>
      </c>
      <c r="M8" s="19">
        <v>-0.16415973119427801</v>
      </c>
      <c r="N8" s="19">
        <v>5.0000000000000001E-3</v>
      </c>
      <c r="O8" s="19" t="e">
        <v>#N/A</v>
      </c>
    </row>
    <row r="9" spans="2:15" x14ac:dyDescent="0.25">
      <c r="B9" s="7">
        <v>2</v>
      </c>
      <c r="C9" s="7">
        <v>0</v>
      </c>
      <c r="D9" s="18">
        <v>-3.23736305541232E-4</v>
      </c>
      <c r="E9" s="22">
        <v>-1.9575516931515401E-2</v>
      </c>
      <c r="G9" s="3">
        <v>2</v>
      </c>
      <c r="H9" s="19">
        <v>-3.23736305541232E-4</v>
      </c>
      <c r="I9" s="19">
        <v>-1.6999888120908301E-4</v>
      </c>
      <c r="J9" s="19">
        <v>-1.66712814104132E-3</v>
      </c>
      <c r="K9" s="19">
        <v>-1.38739721935411E-3</v>
      </c>
      <c r="L9" s="19">
        <v>-6.98516896263185E-3</v>
      </c>
      <c r="M9" s="19">
        <v>-1.6008295064407398E-2</v>
      </c>
      <c r="N9" s="19">
        <v>5.0000000000000001E-3</v>
      </c>
      <c r="O9" s="19" t="e">
        <v>#N/A</v>
      </c>
    </row>
    <row r="10" spans="2:15" x14ac:dyDescent="0.25">
      <c r="B10" s="7">
        <v>5</v>
      </c>
      <c r="C10" s="7">
        <v>0</v>
      </c>
      <c r="D10" s="18">
        <v>-2.2021567866216301E-4</v>
      </c>
      <c r="E10" s="22">
        <v>-2.1211451208895701E-3</v>
      </c>
      <c r="G10" s="3">
        <v>5</v>
      </c>
      <c r="H10" s="19">
        <v>-2.2021567866216301E-4</v>
      </c>
      <c r="I10" s="19">
        <v>-1.15632588075626E-4</v>
      </c>
      <c r="J10" s="19">
        <v>-1.19750054638378E-3</v>
      </c>
      <c r="K10" s="19">
        <v>-1.17952400460311E-4</v>
      </c>
      <c r="L10" s="19">
        <v>6.1307894760607201E-5</v>
      </c>
      <c r="M10" s="19">
        <v>-3.46835329749942E-3</v>
      </c>
      <c r="N10" s="19">
        <v>5.0000000000000001E-3</v>
      </c>
      <c r="O10" s="19" t="e">
        <v>#N/A</v>
      </c>
    </row>
    <row r="11" spans="2:15" x14ac:dyDescent="0.25">
      <c r="B11" s="7">
        <v>10</v>
      </c>
      <c r="C11" s="7">
        <v>0</v>
      </c>
      <c r="D11" s="18">
        <v>-2.44080961266565E-4</v>
      </c>
      <c r="E11" s="22">
        <v>-1.0964062355231701E-3</v>
      </c>
      <c r="G11" s="3">
        <v>10</v>
      </c>
      <c r="H11" s="19">
        <v>-2.44080961266565E-4</v>
      </c>
      <c r="I11" s="19">
        <v>3.3793299450444902E-5</v>
      </c>
      <c r="J11" s="19">
        <v>-6.4009643202921898E-4</v>
      </c>
      <c r="K11" s="19">
        <v>-1.2298501173255399E-3</v>
      </c>
      <c r="L11" s="19">
        <v>-5.3827349131958997E-4</v>
      </c>
      <c r="M11" s="19">
        <v>-8.1857409600165701E-3</v>
      </c>
      <c r="N11" s="19">
        <v>5.0000000000000001E-3</v>
      </c>
      <c r="O11" s="19" t="e">
        <v>#N/A</v>
      </c>
    </row>
    <row r="12" spans="2:15" x14ac:dyDescent="0.25">
      <c r="B12" s="7">
        <v>20</v>
      </c>
      <c r="C12" s="7">
        <v>0</v>
      </c>
      <c r="D12" s="18">
        <v>-8.8225967443762601E-4</v>
      </c>
      <c r="E12" s="22">
        <v>-1.0117852898409499E-3</v>
      </c>
      <c r="G12" s="3">
        <v>20</v>
      </c>
      <c r="H12" s="19">
        <v>-8.8225967443762601E-4</v>
      </c>
      <c r="I12" s="19">
        <v>-1.4707586615110601E-3</v>
      </c>
      <c r="J12" s="19">
        <v>-1.67897189070945E-3</v>
      </c>
      <c r="K12" s="19">
        <v>-2.7028972144392798E-3</v>
      </c>
      <c r="L12" s="19">
        <v>-2.7706583116893502E-3</v>
      </c>
      <c r="M12" s="19">
        <v>5.0000000000000001E-3</v>
      </c>
      <c r="N12" s="19" t="e">
        <v>#N/A</v>
      </c>
      <c r="O12" s="19" t="e">
        <v>#N/A</v>
      </c>
    </row>
    <row r="13" spans="2:15" x14ac:dyDescent="0.25">
      <c r="B13" s="7">
        <v>30</v>
      </c>
      <c r="C13" s="7">
        <v>0</v>
      </c>
      <c r="D13" s="18">
        <v>-3.2617945043688702E-3</v>
      </c>
      <c r="E13" s="22">
        <v>-6.6989279900755202E-3</v>
      </c>
      <c r="G13" s="3">
        <v>30</v>
      </c>
      <c r="H13" s="19">
        <v>-3.2617945043688702E-3</v>
      </c>
      <c r="I13" s="19">
        <v>-4.6692313782668702E-4</v>
      </c>
      <c r="J13" s="19">
        <v>-1.4341631019573701E-2</v>
      </c>
      <c r="K13" s="19">
        <v>-5.6437172732632804E-3</v>
      </c>
      <c r="L13" s="19">
        <v>5.0000000000000001E-3</v>
      </c>
      <c r="M13" s="19" t="e">
        <v>#N/A</v>
      </c>
      <c r="N13" s="19" t="e">
        <v>#N/A</v>
      </c>
      <c r="O13" s="19" t="e">
        <v>#N/A</v>
      </c>
    </row>
    <row r="14" spans="2:15" x14ac:dyDescent="0.25">
      <c r="B14" s="7">
        <v>40</v>
      </c>
      <c r="C14" s="7">
        <v>0</v>
      </c>
      <c r="D14" s="18">
        <v>5.0000000000000001E-3</v>
      </c>
      <c r="E14" s="22">
        <v>5.0000000000000001E-3</v>
      </c>
      <c r="G14" s="3">
        <v>40</v>
      </c>
      <c r="H14" s="19">
        <v>5.0000000000000001E-3</v>
      </c>
      <c r="I14" s="19" t="e">
        <v>#N/A</v>
      </c>
      <c r="J14" s="19" t="e">
        <v>#N/A</v>
      </c>
      <c r="K14" s="19" t="e">
        <v>#N/A</v>
      </c>
      <c r="L14" s="19" t="e">
        <v>#N/A</v>
      </c>
      <c r="M14" s="19" t="e">
        <v>#N/A</v>
      </c>
      <c r="N14" s="19" t="e">
        <v>#N/A</v>
      </c>
      <c r="O14" s="19" t="e">
        <v>#N/A</v>
      </c>
    </row>
    <row r="15" spans="2:15" x14ac:dyDescent="0.25">
      <c r="B15" s="7">
        <v>0</v>
      </c>
      <c r="C15" s="7">
        <v>1</v>
      </c>
      <c r="D15" s="18">
        <v>-6.8445717356820299E-3</v>
      </c>
      <c r="E15" s="22">
        <v>-1.16349087835841E-3</v>
      </c>
    </row>
    <row r="16" spans="2:15" x14ac:dyDescent="0.25">
      <c r="B16" s="7">
        <v>1</v>
      </c>
      <c r="C16" s="7">
        <v>1</v>
      </c>
      <c r="D16" s="18">
        <v>-1.7698328064251E-2</v>
      </c>
      <c r="E16" s="22">
        <v>-3.22296806873291E-2</v>
      </c>
      <c r="G16" s="21" t="s">
        <v>366</v>
      </c>
      <c r="H16" s="3">
        <v>0</v>
      </c>
      <c r="I16" s="3">
        <v>1</v>
      </c>
      <c r="J16" s="3">
        <v>2</v>
      </c>
      <c r="K16" s="3">
        <v>5</v>
      </c>
      <c r="L16" s="3">
        <v>10</v>
      </c>
      <c r="M16" s="3">
        <v>20</v>
      </c>
      <c r="N16" s="3">
        <v>30</v>
      </c>
      <c r="O16" s="3">
        <v>40</v>
      </c>
    </row>
    <row r="17" spans="2:15" x14ac:dyDescent="0.25">
      <c r="B17" s="7">
        <v>2</v>
      </c>
      <c r="C17" s="7">
        <v>1</v>
      </c>
      <c r="D17" s="18">
        <v>-1.6999888120908301E-4</v>
      </c>
      <c r="E17" s="22">
        <v>-3.40370033731437E-3</v>
      </c>
      <c r="G17" s="3">
        <v>0</v>
      </c>
      <c r="H17" s="19">
        <f t="array" ref="H17:O24">INDEX($E$7:$E$54,MATCH($G$17:$G$24&amp;$H$16:$O$16,$B$7:$B$54&amp;$C$7:$C$54,0))</f>
        <v>-4.0350576252685802E-2</v>
      </c>
      <c r="I17" s="19">
        <v>-1.16349087835841E-3</v>
      </c>
      <c r="J17" s="19">
        <v>-1.7239131984070101E-2</v>
      </c>
      <c r="K17" s="19">
        <v>-2.9258086196064001E-2</v>
      </c>
      <c r="L17" s="19">
        <v>-2.7409692642328801E-2</v>
      </c>
      <c r="M17" s="19">
        <v>-1.5680240848992999E-2</v>
      </c>
      <c r="N17" s="19">
        <v>5.0000000000000001E-3</v>
      </c>
      <c r="O17" s="19">
        <v>5.0000000000000001E-3</v>
      </c>
    </row>
    <row r="18" spans="2:15" x14ac:dyDescent="0.25">
      <c r="B18" s="7">
        <v>5</v>
      </c>
      <c r="C18" s="7">
        <v>1</v>
      </c>
      <c r="D18" s="18">
        <v>-1.15632588075626E-4</v>
      </c>
      <c r="E18" s="22">
        <v>-3.7671454116308201E-3</v>
      </c>
      <c r="G18" s="3">
        <v>1</v>
      </c>
      <c r="H18" s="19">
        <v>-1.2518238867542201E-2</v>
      </c>
      <c r="I18" s="19">
        <v>-3.22296806873291E-2</v>
      </c>
      <c r="J18" s="19">
        <v>-3.5078140846717498E-3</v>
      </c>
      <c r="K18" s="19">
        <v>-7.0695247077301E-3</v>
      </c>
      <c r="L18" s="19">
        <v>-8.8118870388188605E-3</v>
      </c>
      <c r="M18" s="19">
        <v>-2.83654913548237E-3</v>
      </c>
      <c r="N18" s="19">
        <v>5.0000000000000001E-3</v>
      </c>
      <c r="O18" s="19" t="e">
        <v>#N/A</v>
      </c>
    </row>
    <row r="19" spans="2:15" x14ac:dyDescent="0.25">
      <c r="B19" s="7">
        <v>10</v>
      </c>
      <c r="C19" s="7">
        <v>1</v>
      </c>
      <c r="D19" s="18">
        <v>3.3793299450444902E-5</v>
      </c>
      <c r="E19" s="22">
        <v>-2.56818796615131E-3</v>
      </c>
      <c r="G19" s="3">
        <v>2</v>
      </c>
      <c r="H19" s="19">
        <v>-1.9575516931515401E-2</v>
      </c>
      <c r="I19" s="19">
        <v>-3.40370033731437E-3</v>
      </c>
      <c r="J19" s="19">
        <v>-8.8788323961838005E-5</v>
      </c>
      <c r="K19" s="19">
        <v>-1.07157656085566E-2</v>
      </c>
      <c r="L19" s="19">
        <v>-4.2813031188964701E-3</v>
      </c>
      <c r="M19" s="19">
        <v>-3.2677284256891E-3</v>
      </c>
      <c r="N19" s="19">
        <v>5.0000000000000001E-3</v>
      </c>
      <c r="O19" s="19" t="e">
        <v>#N/A</v>
      </c>
    </row>
    <row r="20" spans="2:15" x14ac:dyDescent="0.25">
      <c r="B20" s="7">
        <v>20</v>
      </c>
      <c r="C20" s="7">
        <v>1</v>
      </c>
      <c r="D20" s="18">
        <v>-1.4707586615110601E-3</v>
      </c>
      <c r="E20" s="22">
        <v>-2.7359137549953999E-3</v>
      </c>
      <c r="G20" s="3">
        <v>5</v>
      </c>
      <c r="H20" s="19">
        <v>-2.1211451208895701E-3</v>
      </c>
      <c r="I20" s="19">
        <v>-3.7671454116308201E-3</v>
      </c>
      <c r="J20" s="19">
        <v>-2.29414066865362E-3</v>
      </c>
      <c r="K20" s="19">
        <v>-4.0757239154064996E-3</v>
      </c>
      <c r="L20" s="19">
        <v>-6.2255650091439397E-3</v>
      </c>
      <c r="M20" s="19">
        <v>-2.2971532065159798E-3</v>
      </c>
      <c r="N20" s="19">
        <v>5.0000000000000001E-3</v>
      </c>
      <c r="O20" s="19" t="e">
        <v>#N/A</v>
      </c>
    </row>
    <row r="21" spans="2:15" x14ac:dyDescent="0.25">
      <c r="B21" s="7">
        <v>30</v>
      </c>
      <c r="C21" s="7">
        <v>1</v>
      </c>
      <c r="D21" s="18">
        <v>-4.6692313782668702E-4</v>
      </c>
      <c r="E21" s="22">
        <v>-3.53846757110503E-3</v>
      </c>
      <c r="G21" s="3">
        <v>10</v>
      </c>
      <c r="H21" s="19">
        <v>-1.0964062355231701E-3</v>
      </c>
      <c r="I21" s="19">
        <v>-2.56818796615131E-3</v>
      </c>
      <c r="J21" s="19">
        <v>-6.8949124268272701E-3</v>
      </c>
      <c r="K21" s="19">
        <v>-3.1589942761625898E-3</v>
      </c>
      <c r="L21" s="19">
        <v>-9.8211615035460908E-4</v>
      </c>
      <c r="M21" s="19">
        <v>-1.93087083567417E-4</v>
      </c>
      <c r="N21" s="19">
        <v>5.0000000000000001E-3</v>
      </c>
      <c r="O21" s="19" t="e">
        <v>#N/A</v>
      </c>
    </row>
    <row r="22" spans="2:15" x14ac:dyDescent="0.25">
      <c r="B22" s="7">
        <v>0</v>
      </c>
      <c r="C22" s="7">
        <v>2</v>
      </c>
      <c r="D22" s="18">
        <v>-4.3294741279686199E-3</v>
      </c>
      <c r="E22" s="22">
        <v>-1.7239131984070101E-2</v>
      </c>
      <c r="G22" s="3">
        <v>20</v>
      </c>
      <c r="H22" s="19">
        <v>-1.0117852898409499E-3</v>
      </c>
      <c r="I22" s="19">
        <v>-2.7359137549953999E-3</v>
      </c>
      <c r="J22" s="19">
        <v>-3.2924732345807999E-3</v>
      </c>
      <c r="K22" s="19">
        <v>-1.5141135802289899E-2</v>
      </c>
      <c r="L22" s="19">
        <v>-9.861703503187191E-4</v>
      </c>
      <c r="M22" s="19">
        <v>5.0000000000000001E-3</v>
      </c>
      <c r="N22" s="19" t="e">
        <v>#N/A</v>
      </c>
      <c r="O22" s="19" t="e">
        <v>#N/A</v>
      </c>
    </row>
    <row r="23" spans="2:15" x14ac:dyDescent="0.25">
      <c r="B23" s="7">
        <v>1</v>
      </c>
      <c r="C23" s="7">
        <v>2</v>
      </c>
      <c r="D23" s="18">
        <v>-2.56879228799082E-2</v>
      </c>
      <c r="E23" s="22">
        <v>-3.5078140846717498E-3</v>
      </c>
      <c r="G23" s="3">
        <v>30</v>
      </c>
      <c r="H23" s="19">
        <v>-6.6989279900755202E-3</v>
      </c>
      <c r="I23" s="19">
        <v>-3.53846757110503E-3</v>
      </c>
      <c r="J23" s="19">
        <v>-7.7382419693522398E-4</v>
      </c>
      <c r="K23" s="19">
        <v>-2.1737668032661998E-3</v>
      </c>
      <c r="L23" s="19">
        <v>5.0000000000000001E-3</v>
      </c>
      <c r="M23" s="19" t="e">
        <v>#N/A</v>
      </c>
      <c r="N23" s="19" t="e">
        <v>#N/A</v>
      </c>
      <c r="O23" s="19" t="e">
        <v>#N/A</v>
      </c>
    </row>
    <row r="24" spans="2:15" x14ac:dyDescent="0.25">
      <c r="B24" s="7">
        <v>2</v>
      </c>
      <c r="C24" s="7">
        <v>2</v>
      </c>
      <c r="D24" s="18">
        <v>-1.66712814104132E-3</v>
      </c>
      <c r="E24" s="22">
        <v>-8.8788323961838005E-5</v>
      </c>
      <c r="G24" s="3">
        <v>40</v>
      </c>
      <c r="H24" s="19">
        <v>5.0000000000000001E-3</v>
      </c>
      <c r="I24" s="19" t="e">
        <v>#N/A</v>
      </c>
      <c r="J24" s="19" t="e">
        <v>#N/A</v>
      </c>
      <c r="K24" s="19" t="e">
        <v>#N/A</v>
      </c>
      <c r="L24" s="19" t="e">
        <v>#N/A</v>
      </c>
      <c r="M24" s="19" t="e">
        <v>#N/A</v>
      </c>
      <c r="N24" s="19" t="e">
        <v>#N/A</v>
      </c>
      <c r="O24" s="19" t="e">
        <v>#N/A</v>
      </c>
    </row>
    <row r="25" spans="2:15" x14ac:dyDescent="0.25">
      <c r="B25" s="7">
        <v>5</v>
      </c>
      <c r="C25" s="7">
        <v>2</v>
      </c>
      <c r="D25" s="18">
        <v>-1.19750054638378E-3</v>
      </c>
      <c r="E25" s="22">
        <v>-2.29414066865362E-3</v>
      </c>
    </row>
    <row r="26" spans="2:15" x14ac:dyDescent="0.25">
      <c r="B26" s="7">
        <v>10</v>
      </c>
      <c r="C26" s="7">
        <v>2</v>
      </c>
      <c r="D26" s="18">
        <v>-6.4009643202921898E-4</v>
      </c>
      <c r="E26" s="22">
        <v>-6.8949124268272701E-3</v>
      </c>
    </row>
    <row r="27" spans="2:15" x14ac:dyDescent="0.25">
      <c r="B27" s="7">
        <v>20</v>
      </c>
      <c r="C27" s="7">
        <v>2</v>
      </c>
      <c r="D27" s="18">
        <v>-1.67897189070945E-3</v>
      </c>
      <c r="E27" s="22">
        <v>-3.2924732345807999E-3</v>
      </c>
    </row>
    <row r="28" spans="2:15" x14ac:dyDescent="0.25">
      <c r="B28" s="7">
        <v>30</v>
      </c>
      <c r="C28" s="7">
        <v>2</v>
      </c>
      <c r="D28" s="18">
        <v>-1.4341631019573701E-2</v>
      </c>
      <c r="E28" s="22">
        <v>-7.7382419693522398E-4</v>
      </c>
    </row>
    <row r="29" spans="2:15" x14ac:dyDescent="0.25">
      <c r="B29" s="7">
        <v>0</v>
      </c>
      <c r="C29" s="7">
        <v>5</v>
      </c>
      <c r="D29" s="18">
        <v>4.189127806785E-4</v>
      </c>
      <c r="E29" s="22">
        <v>-2.9258086196064001E-2</v>
      </c>
    </row>
    <row r="30" spans="2:15" x14ac:dyDescent="0.25">
      <c r="B30" s="7">
        <v>1</v>
      </c>
      <c r="C30" s="7">
        <v>5</v>
      </c>
      <c r="D30" s="18">
        <v>-4.1543109760934602E-2</v>
      </c>
      <c r="E30" s="22">
        <v>-7.0695247077301E-3</v>
      </c>
    </row>
    <row r="31" spans="2:15" x14ac:dyDescent="0.25">
      <c r="B31" s="7">
        <v>2</v>
      </c>
      <c r="C31" s="7">
        <v>5</v>
      </c>
      <c r="D31" s="18">
        <v>-1.38739721935411E-3</v>
      </c>
      <c r="E31" s="22">
        <v>-1.07157656085566E-2</v>
      </c>
    </row>
    <row r="32" spans="2:15" x14ac:dyDescent="0.25">
      <c r="B32" s="7">
        <v>5</v>
      </c>
      <c r="C32" s="7">
        <v>5</v>
      </c>
      <c r="D32" s="18">
        <v>-1.17952400460311E-4</v>
      </c>
      <c r="E32" s="22">
        <v>-4.0757239154064996E-3</v>
      </c>
    </row>
    <row r="33" spans="2:5" x14ac:dyDescent="0.25">
      <c r="B33" s="7">
        <v>10</v>
      </c>
      <c r="C33" s="7">
        <v>5</v>
      </c>
      <c r="D33" s="18">
        <v>-1.2298501173255399E-3</v>
      </c>
      <c r="E33" s="22">
        <v>-3.1589942761625898E-3</v>
      </c>
    </row>
    <row r="34" spans="2:5" x14ac:dyDescent="0.25">
      <c r="B34" s="7">
        <v>20</v>
      </c>
      <c r="C34" s="7">
        <v>5</v>
      </c>
      <c r="D34" s="18">
        <v>-2.7028972144392798E-3</v>
      </c>
      <c r="E34" s="22">
        <v>-1.5141135802289899E-2</v>
      </c>
    </row>
    <row r="35" spans="2:5" x14ac:dyDescent="0.25">
      <c r="B35" s="7">
        <v>30</v>
      </c>
      <c r="C35" s="7">
        <v>5</v>
      </c>
      <c r="D35" s="18">
        <v>-5.6437172732632804E-3</v>
      </c>
      <c r="E35" s="22">
        <v>-2.1737668032661998E-3</v>
      </c>
    </row>
    <row r="36" spans="2:5" x14ac:dyDescent="0.25">
      <c r="B36" s="7">
        <v>0</v>
      </c>
      <c r="C36" s="7">
        <v>10</v>
      </c>
      <c r="D36" s="18">
        <v>-2.5145562392230501E-2</v>
      </c>
      <c r="E36" s="22">
        <v>-2.7409692642328801E-2</v>
      </c>
    </row>
    <row r="37" spans="2:5" x14ac:dyDescent="0.25">
      <c r="B37" s="7">
        <v>1</v>
      </c>
      <c r="C37" s="7">
        <v>10</v>
      </c>
      <c r="D37" s="18">
        <v>-2.7138188335407202E-3</v>
      </c>
      <c r="E37" s="22">
        <v>-8.8118870388188605E-3</v>
      </c>
    </row>
    <row r="38" spans="2:5" x14ac:dyDescent="0.25">
      <c r="B38" s="7">
        <v>2</v>
      </c>
      <c r="C38" s="7">
        <v>10</v>
      </c>
      <c r="D38" s="18">
        <v>-6.98516896263185E-3</v>
      </c>
      <c r="E38" s="22">
        <v>-4.2813031188964701E-3</v>
      </c>
    </row>
    <row r="39" spans="2:5" x14ac:dyDescent="0.25">
      <c r="B39" s="7">
        <v>5</v>
      </c>
      <c r="C39" s="7">
        <v>10</v>
      </c>
      <c r="D39" s="18">
        <v>6.1307894760607201E-5</v>
      </c>
      <c r="E39" s="22">
        <v>-6.2255650091439397E-3</v>
      </c>
    </row>
    <row r="40" spans="2:5" x14ac:dyDescent="0.25">
      <c r="B40" s="7">
        <v>10</v>
      </c>
      <c r="C40" s="7">
        <v>10</v>
      </c>
      <c r="D40" s="18">
        <v>-5.3827349131958997E-4</v>
      </c>
      <c r="E40" s="22">
        <v>-9.8211615035460908E-4</v>
      </c>
    </row>
    <row r="41" spans="2:5" x14ac:dyDescent="0.25">
      <c r="B41" s="7">
        <v>20</v>
      </c>
      <c r="C41" s="7">
        <v>10</v>
      </c>
      <c r="D41" s="18">
        <v>-2.7706583116893502E-3</v>
      </c>
      <c r="E41" s="22">
        <v>-9.861703503187191E-4</v>
      </c>
    </row>
    <row r="42" spans="2:5" x14ac:dyDescent="0.25">
      <c r="B42" s="7">
        <v>30</v>
      </c>
      <c r="C42" s="7">
        <v>10</v>
      </c>
      <c r="D42" s="18">
        <v>5.0000000000000001E-3</v>
      </c>
      <c r="E42" s="22">
        <v>5.0000000000000001E-3</v>
      </c>
    </row>
    <row r="43" spans="2:5" x14ac:dyDescent="0.25">
      <c r="B43" s="7">
        <v>0</v>
      </c>
      <c r="C43" s="7">
        <v>20</v>
      </c>
      <c r="D43" s="18">
        <v>-1.0678576002860299E-2</v>
      </c>
      <c r="E43" s="22">
        <v>-1.5680240848992999E-2</v>
      </c>
    </row>
    <row r="44" spans="2:5" x14ac:dyDescent="0.25">
      <c r="B44" s="7">
        <v>1</v>
      </c>
      <c r="C44" s="7">
        <v>20</v>
      </c>
      <c r="D44" s="18">
        <v>-0.16415973119427801</v>
      </c>
      <c r="E44" s="22">
        <v>-2.83654913548237E-3</v>
      </c>
    </row>
    <row r="45" spans="2:5" x14ac:dyDescent="0.25">
      <c r="B45" s="7">
        <v>2</v>
      </c>
      <c r="C45" s="7">
        <v>20</v>
      </c>
      <c r="D45" s="18">
        <v>-1.6008295064407398E-2</v>
      </c>
      <c r="E45" s="22">
        <v>-3.2677284256891E-3</v>
      </c>
    </row>
    <row r="46" spans="2:5" x14ac:dyDescent="0.25">
      <c r="B46" s="7">
        <v>5</v>
      </c>
      <c r="C46" s="7">
        <v>20</v>
      </c>
      <c r="D46" s="18">
        <v>-3.46835329749942E-3</v>
      </c>
      <c r="E46" s="22">
        <v>-2.2971532065159798E-3</v>
      </c>
    </row>
    <row r="47" spans="2:5" x14ac:dyDescent="0.25">
      <c r="B47" s="7">
        <v>10</v>
      </c>
      <c r="C47" s="7">
        <v>20</v>
      </c>
      <c r="D47" s="18">
        <v>-8.1857409600165701E-3</v>
      </c>
      <c r="E47" s="22">
        <v>-1.93087083567417E-4</v>
      </c>
    </row>
    <row r="48" spans="2:5" x14ac:dyDescent="0.25">
      <c r="B48" s="7">
        <v>20</v>
      </c>
      <c r="C48" s="7">
        <v>20</v>
      </c>
      <c r="D48" s="18">
        <v>5.0000000000000001E-3</v>
      </c>
      <c r="E48" s="22">
        <v>5.0000000000000001E-3</v>
      </c>
    </row>
    <row r="49" spans="2:5" x14ac:dyDescent="0.25">
      <c r="B49" s="7">
        <v>0</v>
      </c>
      <c r="C49" s="7">
        <v>30</v>
      </c>
      <c r="D49" s="18">
        <v>5.0000000000000001E-3</v>
      </c>
      <c r="E49" s="22">
        <v>5.0000000000000001E-3</v>
      </c>
    </row>
    <row r="50" spans="2:5" x14ac:dyDescent="0.25">
      <c r="B50" s="7">
        <v>1</v>
      </c>
      <c r="C50" s="7">
        <v>30</v>
      </c>
      <c r="D50" s="18">
        <v>5.0000000000000001E-3</v>
      </c>
      <c r="E50" s="22">
        <v>5.0000000000000001E-3</v>
      </c>
    </row>
    <row r="51" spans="2:5" x14ac:dyDescent="0.25">
      <c r="B51" s="7">
        <v>2</v>
      </c>
      <c r="C51" s="7">
        <v>30</v>
      </c>
      <c r="D51" s="18">
        <v>5.0000000000000001E-3</v>
      </c>
      <c r="E51" s="22">
        <v>5.0000000000000001E-3</v>
      </c>
    </row>
    <row r="52" spans="2:5" x14ac:dyDescent="0.25">
      <c r="B52" s="7">
        <v>5</v>
      </c>
      <c r="C52" s="7">
        <v>30</v>
      </c>
      <c r="D52" s="18">
        <v>5.0000000000000001E-3</v>
      </c>
      <c r="E52" s="22">
        <v>5.0000000000000001E-3</v>
      </c>
    </row>
    <row r="53" spans="2:5" x14ac:dyDescent="0.25">
      <c r="B53" s="7">
        <v>10</v>
      </c>
      <c r="C53" s="7">
        <v>30</v>
      </c>
      <c r="D53" s="18">
        <v>5.0000000000000001E-3</v>
      </c>
      <c r="E53" s="22">
        <v>5.0000000000000001E-3</v>
      </c>
    </row>
    <row r="54" spans="2:5" x14ac:dyDescent="0.25">
      <c r="B54" s="7">
        <v>0</v>
      </c>
      <c r="C54" s="7">
        <v>40</v>
      </c>
      <c r="D54" s="18">
        <v>5.0000000000000001E-3</v>
      </c>
      <c r="E54" s="22">
        <v>5.0000000000000001E-3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</vt:lpstr>
      <vt:lpstr>Vector - FD</vt:lpstr>
      <vt:lpstr>Skalar - FD</vt:lpstr>
      <vt:lpstr>Vector - AAD</vt:lpstr>
      <vt:lpstr>Skalar - AAD</vt:lpstr>
      <vt:lpstr>ParameterMatrix Compared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Sedlmair</dc:creator>
  <cp:lastModifiedBy>Stefan Sedlmair</cp:lastModifiedBy>
  <dcterms:created xsi:type="dcterms:W3CDTF">2017-09-08T11:17:34Z</dcterms:created>
  <dcterms:modified xsi:type="dcterms:W3CDTF">2017-09-12T09:47:34Z</dcterms:modified>
</cp:coreProperties>
</file>