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de\Google Drive\DTU\Journals\HVDC Allocation\Python\Data-RT96-UW\2_Areas_AggregatedUnits\"/>
    </mc:Choice>
  </mc:AlternateContent>
  <bookViews>
    <workbookView xWindow="0" yWindow="0" windowWidth="38400" windowHeight="17160" activeTab="4"/>
  </bookViews>
  <sheets>
    <sheet name="generators" sheetId="1" r:id="rId1"/>
    <sheet name="Sheet1" sheetId="2" r:id="rId2"/>
    <sheet name="Sheet2" sheetId="3" r:id="rId3"/>
    <sheet name="Sheet3" sheetId="4" r:id="rId4"/>
    <sheet name="generators_aggregated" sheetId="5" r:id="rId5"/>
  </sheets>
  <definedNames>
    <definedName name="generator_at_bus_1" localSheetId="1">Sheet1!$B$2:$F$97</definedName>
  </definedNames>
  <calcPr calcId="171027"/>
</workbook>
</file>

<file path=xl/calcChain.xml><?xml version="1.0" encoding="utf-8"?>
<calcChain xmlns="http://schemas.openxmlformats.org/spreadsheetml/2006/main">
  <c r="H3" i="5" l="1"/>
  <c r="I3" i="5"/>
  <c r="J3" i="5"/>
  <c r="K3" i="5"/>
  <c r="L3" i="5"/>
  <c r="M3" i="5"/>
  <c r="H4" i="5"/>
  <c r="I4" i="5"/>
  <c r="J4" i="5"/>
  <c r="K4" i="5"/>
  <c r="L4" i="5"/>
  <c r="M4" i="5"/>
  <c r="H5" i="5"/>
  <c r="I5" i="5"/>
  <c r="J5" i="5"/>
  <c r="K5" i="5"/>
  <c r="L5" i="5"/>
  <c r="M5" i="5"/>
  <c r="H6" i="5"/>
  <c r="I6" i="5"/>
  <c r="J6" i="5"/>
  <c r="K6" i="5"/>
  <c r="L6" i="5"/>
  <c r="M6" i="5"/>
  <c r="H7" i="5"/>
  <c r="I7" i="5"/>
  <c r="J7" i="5"/>
  <c r="K7" i="5"/>
  <c r="L7" i="5"/>
  <c r="M7" i="5"/>
  <c r="H8" i="5"/>
  <c r="I8" i="5"/>
  <c r="J8" i="5"/>
  <c r="K8" i="5"/>
  <c r="L8" i="5"/>
  <c r="M8" i="5"/>
  <c r="H9" i="5"/>
  <c r="I9" i="5"/>
  <c r="J9" i="5"/>
  <c r="K9" i="5"/>
  <c r="L9" i="5"/>
  <c r="M9" i="5"/>
  <c r="H10" i="5"/>
  <c r="I10" i="5"/>
  <c r="J10" i="5"/>
  <c r="K10" i="5"/>
  <c r="L10" i="5"/>
  <c r="M10" i="5"/>
  <c r="H11" i="5"/>
  <c r="I11" i="5"/>
  <c r="J11" i="5"/>
  <c r="K11" i="5"/>
  <c r="L11" i="5"/>
  <c r="M11" i="5"/>
  <c r="H12" i="5"/>
  <c r="I12" i="5"/>
  <c r="J12" i="5"/>
  <c r="K12" i="5"/>
  <c r="L12" i="5"/>
  <c r="M12" i="5"/>
  <c r="H13" i="5"/>
  <c r="I13" i="5"/>
  <c r="J13" i="5"/>
  <c r="K13" i="5"/>
  <c r="L13" i="5"/>
  <c r="M13" i="5"/>
  <c r="H14" i="5"/>
  <c r="I14" i="5"/>
  <c r="J14" i="5"/>
  <c r="K14" i="5"/>
  <c r="L14" i="5"/>
  <c r="M14" i="5"/>
  <c r="H15" i="5"/>
  <c r="I15" i="5"/>
  <c r="J15" i="5"/>
  <c r="K15" i="5"/>
  <c r="L15" i="5"/>
  <c r="M15" i="5"/>
  <c r="H16" i="5"/>
  <c r="I16" i="5"/>
  <c r="J16" i="5"/>
  <c r="K16" i="5"/>
  <c r="L16" i="5"/>
  <c r="M16" i="5"/>
  <c r="H17" i="5"/>
  <c r="I17" i="5"/>
  <c r="J17" i="5"/>
  <c r="K17" i="5"/>
  <c r="L17" i="5"/>
  <c r="M17" i="5"/>
  <c r="H18" i="5"/>
  <c r="I18" i="5"/>
  <c r="J18" i="5"/>
  <c r="K18" i="5"/>
  <c r="L18" i="5"/>
  <c r="M18" i="5"/>
  <c r="H19" i="5"/>
  <c r="I19" i="5"/>
  <c r="J19" i="5"/>
  <c r="K19" i="5"/>
  <c r="L19" i="5"/>
  <c r="M19" i="5"/>
  <c r="H20" i="5"/>
  <c r="I20" i="5"/>
  <c r="J20" i="5"/>
  <c r="K20" i="5"/>
  <c r="L20" i="5"/>
  <c r="M20" i="5"/>
  <c r="H21" i="5"/>
  <c r="I21" i="5"/>
  <c r="J21" i="5"/>
  <c r="K21" i="5"/>
  <c r="L21" i="5"/>
  <c r="M21" i="5"/>
  <c r="H22" i="5"/>
  <c r="I22" i="5"/>
  <c r="J22" i="5"/>
  <c r="K22" i="5"/>
  <c r="L22" i="5"/>
  <c r="M22" i="5"/>
  <c r="H23" i="5"/>
  <c r="I23" i="5"/>
  <c r="J23" i="5"/>
  <c r="K23" i="5"/>
  <c r="L23" i="5"/>
  <c r="M23" i="5"/>
  <c r="H24" i="5"/>
  <c r="I24" i="5"/>
  <c r="J24" i="5"/>
  <c r="K24" i="5"/>
  <c r="L24" i="5"/>
  <c r="M24" i="5"/>
  <c r="H25" i="5"/>
  <c r="I25" i="5"/>
  <c r="J25" i="5"/>
  <c r="K25" i="5"/>
  <c r="L25" i="5"/>
  <c r="M25" i="5"/>
  <c r="H26" i="5"/>
  <c r="I26" i="5"/>
  <c r="J26" i="5"/>
  <c r="K26" i="5"/>
  <c r="L26" i="5"/>
  <c r="M26" i="5"/>
  <c r="H27" i="5"/>
  <c r="I27" i="5"/>
  <c r="J27" i="5"/>
  <c r="K27" i="5"/>
  <c r="L27" i="5"/>
  <c r="M27" i="5"/>
  <c r="H28" i="5"/>
  <c r="I28" i="5"/>
  <c r="J28" i="5"/>
  <c r="K28" i="5"/>
  <c r="L28" i="5"/>
  <c r="M28" i="5"/>
  <c r="H29" i="5"/>
  <c r="I29" i="5"/>
  <c r="J29" i="5"/>
  <c r="K29" i="5"/>
  <c r="L29" i="5"/>
  <c r="M29" i="5"/>
  <c r="H30" i="5"/>
  <c r="I30" i="5"/>
  <c r="J30" i="5"/>
  <c r="K30" i="5"/>
  <c r="L30" i="5"/>
  <c r="M30" i="5"/>
  <c r="H31" i="5"/>
  <c r="I31" i="5"/>
  <c r="J31" i="5"/>
  <c r="K31" i="5"/>
  <c r="L31" i="5"/>
  <c r="M31" i="5"/>
  <c r="H32" i="5"/>
  <c r="I32" i="5"/>
  <c r="J32" i="5"/>
  <c r="K32" i="5"/>
  <c r="L32" i="5"/>
  <c r="M32" i="5"/>
  <c r="H33" i="5"/>
  <c r="I33" i="5"/>
  <c r="J33" i="5"/>
  <c r="K33" i="5"/>
  <c r="L33" i="5"/>
  <c r="M33" i="5"/>
  <c r="H34" i="5"/>
  <c r="I34" i="5"/>
  <c r="J34" i="5"/>
  <c r="K34" i="5"/>
  <c r="L34" i="5"/>
  <c r="M34" i="5"/>
  <c r="H35" i="5"/>
  <c r="I35" i="5"/>
  <c r="J35" i="5"/>
  <c r="K35" i="5"/>
  <c r="L35" i="5"/>
  <c r="M35" i="5"/>
  <c r="H36" i="5"/>
  <c r="I36" i="5"/>
  <c r="J36" i="5"/>
  <c r="K36" i="5"/>
  <c r="L36" i="5"/>
  <c r="M36" i="5"/>
  <c r="H37" i="5"/>
  <c r="I37" i="5"/>
  <c r="J37" i="5"/>
  <c r="K37" i="5"/>
  <c r="L37" i="5"/>
  <c r="M37" i="5"/>
  <c r="H38" i="5"/>
  <c r="I38" i="5"/>
  <c r="J38" i="5"/>
  <c r="K38" i="5"/>
  <c r="L38" i="5"/>
  <c r="M38" i="5"/>
  <c r="H39" i="5"/>
  <c r="I39" i="5"/>
  <c r="J39" i="5"/>
  <c r="K39" i="5"/>
  <c r="L39" i="5"/>
  <c r="M39" i="5"/>
  <c r="H40" i="5"/>
  <c r="I40" i="5"/>
  <c r="J40" i="5"/>
  <c r="K40" i="5"/>
  <c r="L40" i="5"/>
  <c r="M40" i="5"/>
  <c r="H2" i="5"/>
  <c r="M2" i="5"/>
  <c r="L2" i="5"/>
  <c r="K2" i="5"/>
  <c r="J2" i="5"/>
  <c r="I2" i="5"/>
  <c r="M2" i="4"/>
  <c r="M3" i="4"/>
  <c r="N3" i="4"/>
  <c r="O3" i="4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M18" i="4"/>
  <c r="N18" i="4"/>
  <c r="O18" i="4"/>
  <c r="M19" i="4"/>
  <c r="N19" i="4"/>
  <c r="O19" i="4"/>
  <c r="M20" i="4"/>
  <c r="N20" i="4"/>
  <c r="O20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M30" i="4"/>
  <c r="N30" i="4"/>
  <c r="O30" i="4"/>
  <c r="M31" i="4"/>
  <c r="N31" i="4"/>
  <c r="O31" i="4"/>
  <c r="M32" i="4"/>
  <c r="N32" i="4"/>
  <c r="O32" i="4"/>
  <c r="M33" i="4"/>
  <c r="N33" i="4"/>
  <c r="O33" i="4"/>
  <c r="M34" i="4"/>
  <c r="N34" i="4"/>
  <c r="O34" i="4"/>
  <c r="M35" i="4"/>
  <c r="N35" i="4"/>
  <c r="O35" i="4"/>
  <c r="M36" i="4"/>
  <c r="N36" i="4"/>
  <c r="O36" i="4"/>
  <c r="M37" i="4"/>
  <c r="N37" i="4"/>
  <c r="O37" i="4"/>
  <c r="M38" i="4"/>
  <c r="N38" i="4"/>
  <c r="O38" i="4"/>
  <c r="M39" i="4"/>
  <c r="N39" i="4"/>
  <c r="O39" i="4"/>
  <c r="M40" i="4"/>
  <c r="N40" i="4"/>
  <c r="O40" i="4"/>
  <c r="M41" i="4"/>
  <c r="N41" i="4"/>
  <c r="O41" i="4"/>
  <c r="M42" i="4"/>
  <c r="N42" i="4"/>
  <c r="O42" i="4"/>
  <c r="M43" i="4"/>
  <c r="N43" i="4"/>
  <c r="O43" i="4"/>
  <c r="M44" i="4"/>
  <c r="N44" i="4"/>
  <c r="O44" i="4"/>
  <c r="M45" i="4"/>
  <c r="N45" i="4"/>
  <c r="O45" i="4"/>
  <c r="M46" i="4"/>
  <c r="N46" i="4"/>
  <c r="O46" i="4"/>
  <c r="M47" i="4"/>
  <c r="N47" i="4"/>
  <c r="O47" i="4"/>
  <c r="M48" i="4"/>
  <c r="N48" i="4"/>
  <c r="O48" i="4"/>
  <c r="M49" i="4"/>
  <c r="N49" i="4"/>
  <c r="O49" i="4"/>
  <c r="M50" i="4"/>
  <c r="N50" i="4"/>
  <c r="O50" i="4"/>
  <c r="M51" i="4"/>
  <c r="N51" i="4"/>
  <c r="O51" i="4"/>
  <c r="M52" i="4"/>
  <c r="N52" i="4"/>
  <c r="O52" i="4"/>
  <c r="M57" i="4"/>
  <c r="N57" i="4"/>
  <c r="O57" i="4"/>
  <c r="M58" i="4"/>
  <c r="N58" i="4"/>
  <c r="O58" i="4"/>
  <c r="M59" i="4"/>
  <c r="N59" i="4"/>
  <c r="O59" i="4"/>
  <c r="M60" i="4"/>
  <c r="N60" i="4"/>
  <c r="O60" i="4"/>
  <c r="M61" i="4"/>
  <c r="N61" i="4"/>
  <c r="O61" i="4"/>
  <c r="M62" i="4"/>
  <c r="N62" i="4"/>
  <c r="O62" i="4"/>
  <c r="M63" i="4"/>
  <c r="N63" i="4"/>
  <c r="O63" i="4"/>
  <c r="M64" i="4"/>
  <c r="N64" i="4"/>
  <c r="O64" i="4"/>
  <c r="M65" i="4"/>
  <c r="N65" i="4"/>
  <c r="O65" i="4"/>
  <c r="M66" i="4"/>
  <c r="N66" i="4"/>
  <c r="O66" i="4"/>
  <c r="M67" i="4"/>
  <c r="N67" i="4"/>
  <c r="O67" i="4"/>
  <c r="M68" i="4"/>
  <c r="N68" i="4"/>
  <c r="O68" i="4"/>
  <c r="M69" i="4"/>
  <c r="N69" i="4"/>
  <c r="O69" i="4"/>
  <c r="M70" i="4"/>
  <c r="N70" i="4"/>
  <c r="O70" i="4"/>
  <c r="M71" i="4"/>
  <c r="N71" i="4"/>
  <c r="O71" i="4"/>
  <c r="M72" i="4"/>
  <c r="N72" i="4"/>
  <c r="O72" i="4"/>
  <c r="M73" i="4"/>
  <c r="N73" i="4"/>
  <c r="O73" i="4"/>
  <c r="M74" i="4"/>
  <c r="N74" i="4"/>
  <c r="O74" i="4"/>
  <c r="M75" i="4"/>
  <c r="N75" i="4"/>
  <c r="O75" i="4"/>
  <c r="M76" i="4"/>
  <c r="N76" i="4"/>
  <c r="O76" i="4"/>
  <c r="M77" i="4"/>
  <c r="N77" i="4"/>
  <c r="O77" i="4"/>
  <c r="M78" i="4"/>
  <c r="N78" i="4"/>
  <c r="O78" i="4"/>
  <c r="M79" i="4"/>
  <c r="N79" i="4"/>
  <c r="O79" i="4"/>
  <c r="M80" i="4"/>
  <c r="N80" i="4"/>
  <c r="O80" i="4"/>
  <c r="M81" i="4"/>
  <c r="N81" i="4"/>
  <c r="O81" i="4"/>
  <c r="M82" i="4"/>
  <c r="N82" i="4"/>
  <c r="O82" i="4"/>
  <c r="M83" i="4"/>
  <c r="N83" i="4"/>
  <c r="O83" i="4"/>
  <c r="M84" i="4"/>
  <c r="N84" i="4"/>
  <c r="O84" i="4"/>
  <c r="M89" i="4"/>
  <c r="N89" i="4"/>
  <c r="O89" i="4"/>
  <c r="M90" i="4"/>
  <c r="N90" i="4"/>
  <c r="O90" i="4"/>
  <c r="M91" i="4"/>
  <c r="N91" i="4"/>
  <c r="O91" i="4"/>
  <c r="M92" i="4"/>
  <c r="N92" i="4"/>
  <c r="O92" i="4"/>
  <c r="M93" i="4"/>
  <c r="N93" i="4"/>
  <c r="O93" i="4"/>
  <c r="M94" i="4"/>
  <c r="N94" i="4"/>
  <c r="O94" i="4"/>
  <c r="M95" i="4"/>
  <c r="N95" i="4"/>
  <c r="O95" i="4"/>
  <c r="M96" i="4"/>
  <c r="N96" i="4"/>
  <c r="O96" i="4"/>
  <c r="M97" i="4"/>
  <c r="N97" i="4"/>
  <c r="O97" i="4"/>
  <c r="N2" i="4"/>
  <c r="P9" i="4"/>
  <c r="P17" i="4"/>
  <c r="P25" i="4"/>
  <c r="P33" i="4"/>
  <c r="P41" i="4"/>
  <c r="P49" i="4"/>
  <c r="P57" i="4"/>
  <c r="P65" i="4"/>
  <c r="P73" i="4"/>
  <c r="P89" i="4"/>
  <c r="P97" i="4"/>
  <c r="S93" i="4"/>
  <c r="S83" i="4"/>
  <c r="S61" i="4"/>
  <c r="S19" i="4"/>
  <c r="S29" i="4"/>
  <c r="R4" i="4"/>
  <c r="S9" i="4"/>
  <c r="S17" i="4"/>
  <c r="R25" i="4"/>
  <c r="Q29" i="4"/>
  <c r="S37" i="4"/>
  <c r="S44" i="4"/>
  <c r="S45" i="4"/>
  <c r="R48" i="4"/>
  <c r="S52" i="4"/>
  <c r="S60" i="4"/>
  <c r="Q64" i="4"/>
  <c r="Q65" i="4"/>
  <c r="R69" i="4"/>
  <c r="Q72" i="4"/>
  <c r="Q73" i="4"/>
  <c r="R77" i="4"/>
  <c r="Q81" i="4"/>
  <c r="R89" i="4"/>
  <c r="Q92" i="4"/>
  <c r="Q93" i="4"/>
  <c r="R96" i="4"/>
  <c r="K3" i="4"/>
  <c r="S2" i="4" s="1"/>
  <c r="K4" i="4"/>
  <c r="K5" i="4"/>
  <c r="P5" i="4" s="1"/>
  <c r="K6" i="4"/>
  <c r="K7" i="4"/>
  <c r="Q7" i="4" s="1"/>
  <c r="K8" i="4"/>
  <c r="K9" i="4"/>
  <c r="K10" i="4"/>
  <c r="K11" i="4"/>
  <c r="K12" i="4"/>
  <c r="K13" i="4"/>
  <c r="P13" i="4" s="1"/>
  <c r="K14" i="4"/>
  <c r="K15" i="4"/>
  <c r="K16" i="4"/>
  <c r="K17" i="4"/>
  <c r="K18" i="4"/>
  <c r="K19" i="4"/>
  <c r="K20" i="4"/>
  <c r="K21" i="4"/>
  <c r="K22" i="4"/>
  <c r="K23" i="4"/>
  <c r="K24" i="4"/>
  <c r="K25" i="4"/>
  <c r="S25" i="4" s="1"/>
  <c r="K26" i="4"/>
  <c r="K27" i="4"/>
  <c r="K28" i="4"/>
  <c r="K29" i="4"/>
  <c r="P29" i="4" s="1"/>
  <c r="K30" i="4"/>
  <c r="K31" i="4"/>
  <c r="K32" i="4"/>
  <c r="K33" i="4"/>
  <c r="S33" i="4" s="1"/>
  <c r="K34" i="4"/>
  <c r="K35" i="4"/>
  <c r="K36" i="4"/>
  <c r="K37" i="4"/>
  <c r="P37" i="4" s="1"/>
  <c r="K38" i="4"/>
  <c r="K39" i="4"/>
  <c r="K40" i="4"/>
  <c r="K41" i="4"/>
  <c r="S41" i="4" s="1"/>
  <c r="K42" i="4"/>
  <c r="K43" i="4"/>
  <c r="K44" i="4"/>
  <c r="K45" i="4"/>
  <c r="P45" i="4" s="1"/>
  <c r="K46" i="4"/>
  <c r="K47" i="4"/>
  <c r="K48" i="4"/>
  <c r="K49" i="4"/>
  <c r="S49" i="4" s="1"/>
  <c r="K50" i="4"/>
  <c r="K51" i="4"/>
  <c r="K52" i="4"/>
  <c r="K53" i="4"/>
  <c r="K54" i="4"/>
  <c r="K55" i="4"/>
  <c r="K56" i="4"/>
  <c r="K57" i="4"/>
  <c r="S57" i="4" s="1"/>
  <c r="K58" i="4"/>
  <c r="K59" i="4"/>
  <c r="Q59" i="4" s="1"/>
  <c r="K60" i="4"/>
  <c r="K61" i="4"/>
  <c r="Q61" i="4" s="1"/>
  <c r="K62" i="4"/>
  <c r="K63" i="4"/>
  <c r="K64" i="4"/>
  <c r="K65" i="4"/>
  <c r="S65" i="4" s="1"/>
  <c r="K66" i="4"/>
  <c r="K67" i="4"/>
  <c r="S66" i="4" s="1"/>
  <c r="K68" i="4"/>
  <c r="K69" i="4"/>
  <c r="S69" i="4" s="1"/>
  <c r="K70" i="4"/>
  <c r="K71" i="4"/>
  <c r="K72" i="4"/>
  <c r="K73" i="4"/>
  <c r="S73" i="4" s="1"/>
  <c r="K74" i="4"/>
  <c r="K75" i="4"/>
  <c r="K76" i="4"/>
  <c r="K77" i="4"/>
  <c r="S77" i="4" s="1"/>
  <c r="K78" i="4"/>
  <c r="K79" i="4"/>
  <c r="K80" i="4"/>
  <c r="K81" i="4"/>
  <c r="K82" i="4"/>
  <c r="K83" i="4"/>
  <c r="K84" i="4"/>
  <c r="K85" i="4"/>
  <c r="K86" i="4"/>
  <c r="K87" i="4"/>
  <c r="K88" i="4"/>
  <c r="K89" i="4"/>
  <c r="S89" i="4" s="1"/>
  <c r="K90" i="4"/>
  <c r="K91" i="4"/>
  <c r="K92" i="4"/>
  <c r="K93" i="4"/>
  <c r="P93" i="4" s="1"/>
  <c r="K94" i="4"/>
  <c r="K95" i="4"/>
  <c r="R95" i="4" s="1"/>
  <c r="K96" i="4"/>
  <c r="K97" i="4"/>
  <c r="K2" i="4"/>
  <c r="P91" i="4" l="1"/>
  <c r="Q91" i="4"/>
  <c r="R91" i="4"/>
  <c r="Q79" i="4"/>
  <c r="P79" i="4"/>
  <c r="R79" i="4"/>
  <c r="S79" i="4"/>
  <c r="Q63" i="4"/>
  <c r="P63" i="4"/>
  <c r="R63" i="4"/>
  <c r="S63" i="4"/>
  <c r="S43" i="4"/>
  <c r="P43" i="4"/>
  <c r="R43" i="4"/>
  <c r="Q27" i="4"/>
  <c r="P27" i="4"/>
  <c r="R27" i="4"/>
  <c r="S27" i="4"/>
  <c r="S11" i="4"/>
  <c r="P11" i="4"/>
  <c r="Q11" i="4"/>
  <c r="R11" i="4"/>
  <c r="R26" i="4"/>
  <c r="Q75" i="4"/>
  <c r="P75" i="4"/>
  <c r="R75" i="4"/>
  <c r="S59" i="4"/>
  <c r="P59" i="4"/>
  <c r="R59" i="4"/>
  <c r="S47" i="4"/>
  <c r="P47" i="4"/>
  <c r="Q47" i="4"/>
  <c r="S39" i="4"/>
  <c r="P39" i="4"/>
  <c r="Q39" i="4"/>
  <c r="S31" i="4"/>
  <c r="P31" i="4"/>
  <c r="Q31" i="4"/>
  <c r="R31" i="4"/>
  <c r="P19" i="4"/>
  <c r="Q19" i="4"/>
  <c r="S3" i="4"/>
  <c r="P3" i="4"/>
  <c r="Q3" i="4"/>
  <c r="R3" i="4"/>
  <c r="S81" i="4"/>
  <c r="R81" i="4"/>
  <c r="P95" i="4"/>
  <c r="S95" i="4"/>
  <c r="Q83" i="4"/>
  <c r="P83" i="4"/>
  <c r="Q71" i="4"/>
  <c r="P71" i="4"/>
  <c r="R71" i="4"/>
  <c r="S71" i="4"/>
  <c r="Q67" i="4"/>
  <c r="P67" i="4"/>
  <c r="R67" i="4"/>
  <c r="S51" i="4"/>
  <c r="P51" i="4"/>
  <c r="R51" i="4"/>
  <c r="S35" i="4"/>
  <c r="P35" i="4"/>
  <c r="R35" i="4"/>
  <c r="Q34" i="4"/>
  <c r="S15" i="4"/>
  <c r="P15" i="4"/>
  <c r="R15" i="4"/>
  <c r="Q14" i="4"/>
  <c r="S7" i="4"/>
  <c r="P7" i="4"/>
  <c r="R7" i="4"/>
  <c r="Q6" i="4"/>
  <c r="R90" i="4"/>
  <c r="S82" i="4"/>
  <c r="Q50" i="4"/>
  <c r="R39" i="4"/>
  <c r="S75" i="4"/>
  <c r="R70" i="4"/>
  <c r="Q43" i="4"/>
  <c r="Q97" i="4"/>
  <c r="R97" i="4"/>
  <c r="S97" i="4"/>
  <c r="Q95" i="4"/>
  <c r="S91" i="4"/>
  <c r="Q89" i="4"/>
  <c r="Q80" i="4"/>
  <c r="S74" i="4"/>
  <c r="Q58" i="4"/>
  <c r="R47" i="4"/>
  <c r="Q42" i="4"/>
  <c r="Q35" i="4"/>
  <c r="Q15" i="4"/>
  <c r="P81" i="4"/>
  <c r="Q96" i="4"/>
  <c r="P96" i="4"/>
  <c r="P92" i="4"/>
  <c r="R92" i="4"/>
  <c r="S92" i="4"/>
  <c r="Q84" i="4"/>
  <c r="P84" i="4"/>
  <c r="S84" i="4"/>
  <c r="R80" i="4"/>
  <c r="S80" i="4"/>
  <c r="P80" i="4"/>
  <c r="R76" i="4"/>
  <c r="S76" i="4"/>
  <c r="P76" i="4"/>
  <c r="Q76" i="4"/>
  <c r="R72" i="4"/>
  <c r="S72" i="4"/>
  <c r="P72" i="4"/>
  <c r="R68" i="4"/>
  <c r="S68" i="4"/>
  <c r="P68" i="4"/>
  <c r="Q68" i="4"/>
  <c r="R64" i="4"/>
  <c r="S64" i="4"/>
  <c r="P64" i="4"/>
  <c r="Q60" i="4"/>
  <c r="P60" i="4"/>
  <c r="R60" i="4"/>
  <c r="Q52" i="4"/>
  <c r="P52" i="4"/>
  <c r="R52" i="4"/>
  <c r="Q48" i="4"/>
  <c r="S48" i="4"/>
  <c r="P48" i="4"/>
  <c r="Q44" i="4"/>
  <c r="P44" i="4"/>
  <c r="R44" i="4"/>
  <c r="Q40" i="4"/>
  <c r="S40" i="4"/>
  <c r="P40" i="4"/>
  <c r="Q36" i="4"/>
  <c r="P36" i="4"/>
  <c r="R36" i="4"/>
  <c r="S36" i="4"/>
  <c r="Q32" i="4"/>
  <c r="S32" i="4"/>
  <c r="P32" i="4"/>
  <c r="R28" i="4"/>
  <c r="S28" i="4"/>
  <c r="P28" i="4"/>
  <c r="Q28" i="4"/>
  <c r="R20" i="4"/>
  <c r="S20" i="4"/>
  <c r="P20" i="4"/>
  <c r="Q20" i="4"/>
  <c r="Q16" i="4"/>
  <c r="R16" i="4"/>
  <c r="P16" i="4"/>
  <c r="S16" i="4"/>
  <c r="Q12" i="4"/>
  <c r="P12" i="4"/>
  <c r="S12" i="4"/>
  <c r="Q8" i="4"/>
  <c r="R8" i="4"/>
  <c r="P8" i="4"/>
  <c r="S8" i="4"/>
  <c r="Q4" i="4"/>
  <c r="P4" i="4"/>
  <c r="S4" i="4"/>
  <c r="S96" i="4"/>
  <c r="Q94" i="4"/>
  <c r="S90" i="4"/>
  <c r="R84" i="4"/>
  <c r="R78" i="4"/>
  <c r="S67" i="4"/>
  <c r="R62" i="4"/>
  <c r="Q51" i="4"/>
  <c r="R40" i="4"/>
  <c r="R32" i="4"/>
  <c r="R12" i="4"/>
  <c r="O2" i="4"/>
  <c r="P2" i="4"/>
  <c r="P94" i="4"/>
  <c r="P90" i="4"/>
  <c r="P82" i="4"/>
  <c r="Q82" i="4"/>
  <c r="P78" i="4"/>
  <c r="Q78" i="4"/>
  <c r="P74" i="4"/>
  <c r="Q74" i="4"/>
  <c r="P70" i="4"/>
  <c r="Q70" i="4"/>
  <c r="P66" i="4"/>
  <c r="Q66" i="4"/>
  <c r="P62" i="4"/>
  <c r="Q62" i="4"/>
  <c r="P58" i="4"/>
  <c r="R58" i="4"/>
  <c r="S58" i="4"/>
  <c r="P50" i="4"/>
  <c r="R50" i="4"/>
  <c r="S50" i="4"/>
  <c r="P46" i="4"/>
  <c r="R46" i="4"/>
  <c r="S46" i="4"/>
  <c r="P42" i="4"/>
  <c r="R42" i="4"/>
  <c r="S42" i="4"/>
  <c r="P38" i="4"/>
  <c r="R38" i="4"/>
  <c r="S38" i="4"/>
  <c r="P34" i="4"/>
  <c r="R34" i="4"/>
  <c r="S34" i="4"/>
  <c r="P30" i="4"/>
  <c r="R30" i="4"/>
  <c r="S30" i="4"/>
  <c r="P26" i="4"/>
  <c r="Q26" i="4"/>
  <c r="P18" i="4"/>
  <c r="R18" i="4"/>
  <c r="S18" i="4"/>
  <c r="P14" i="4"/>
  <c r="R14" i="4"/>
  <c r="S14" i="4"/>
  <c r="P10" i="4"/>
  <c r="R10" i="4"/>
  <c r="S10" i="4"/>
  <c r="P6" i="4"/>
  <c r="R6" i="4"/>
  <c r="S6" i="4"/>
  <c r="Q2" i="4"/>
  <c r="S94" i="4"/>
  <c r="Q90" i="4"/>
  <c r="R82" i="4"/>
  <c r="Q77" i="4"/>
  <c r="R74" i="4"/>
  <c r="Q69" i="4"/>
  <c r="R66" i="4"/>
  <c r="Q25" i="4"/>
  <c r="S13" i="4"/>
  <c r="S5" i="4"/>
  <c r="P77" i="4"/>
  <c r="P69" i="4"/>
  <c r="P61" i="4"/>
  <c r="Q57" i="4"/>
  <c r="R57" i="4"/>
  <c r="Q49" i="4"/>
  <c r="R49" i="4"/>
  <c r="Q45" i="4"/>
  <c r="R45" i="4"/>
  <c r="Q41" i="4"/>
  <c r="R41" i="4"/>
  <c r="Q37" i="4"/>
  <c r="R37" i="4"/>
  <c r="Q33" i="4"/>
  <c r="R33" i="4"/>
  <c r="Q17" i="4"/>
  <c r="R17" i="4"/>
  <c r="Q13" i="4"/>
  <c r="R13" i="4"/>
  <c r="Q9" i="4"/>
  <c r="R9" i="4"/>
  <c r="Q5" i="4"/>
  <c r="R5" i="4"/>
  <c r="R2" i="4"/>
  <c r="R94" i="4"/>
  <c r="S78" i="4"/>
  <c r="R73" i="4"/>
  <c r="S70" i="4"/>
  <c r="R65" i="4"/>
  <c r="S62" i="4"/>
  <c r="Q46" i="4"/>
  <c r="Q38" i="4"/>
  <c r="Q30" i="4"/>
  <c r="S26" i="4"/>
  <c r="Q18" i="4"/>
  <c r="Q10" i="4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L2" i="1"/>
  <c r="K2" i="1"/>
  <c r="O6" i="1" l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3" i="1"/>
  <c r="P3" i="1"/>
  <c r="O4" i="1"/>
  <c r="P4" i="1"/>
  <c r="O5" i="1"/>
  <c r="P5" i="1"/>
  <c r="P2" i="1"/>
  <c r="O2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3" i="1"/>
  <c r="N3" i="1"/>
  <c r="M4" i="1"/>
  <c r="N4" i="1"/>
  <c r="M5" i="1"/>
  <c r="N5" i="1"/>
  <c r="N2" i="1"/>
  <c r="M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3" i="1"/>
  <c r="C4" i="1"/>
  <c r="C5" i="1"/>
  <c r="C2" i="1"/>
  <c r="BW6" i="3"/>
  <c r="BW10" i="3"/>
  <c r="BW94" i="3"/>
  <c r="BW2" i="3"/>
  <c r="BT97" i="3"/>
  <c r="BW97" i="3" s="1"/>
  <c r="BT96" i="3"/>
  <c r="BW96" i="3" s="1"/>
  <c r="BT95" i="3"/>
  <c r="BW95" i="3" s="1"/>
  <c r="BS94" i="3"/>
  <c r="BS93" i="3"/>
  <c r="BW93" i="3" s="1"/>
  <c r="BS92" i="3"/>
  <c r="BW92" i="3" s="1"/>
  <c r="BS91" i="3"/>
  <c r="BW91" i="3" s="1"/>
  <c r="BS90" i="3"/>
  <c r="BW90" i="3" s="1"/>
  <c r="BS89" i="3"/>
  <c r="BW89" i="3" s="1"/>
  <c r="BR88" i="3"/>
  <c r="BW88" i="3" s="1"/>
  <c r="BO87" i="3"/>
  <c r="BW87" i="3" s="1"/>
  <c r="BM86" i="3"/>
  <c r="BW86" i="3" s="1"/>
  <c r="BL85" i="3"/>
  <c r="BW85" i="3" s="1"/>
  <c r="BL84" i="3"/>
  <c r="BW84" i="3" s="1"/>
  <c r="BL83" i="3"/>
  <c r="BW83" i="3" s="1"/>
  <c r="BL82" i="3"/>
  <c r="BW82" i="3" s="1"/>
  <c r="BL81" i="3"/>
  <c r="BW81" i="3" s="1"/>
  <c r="BL80" i="3"/>
  <c r="BW80" i="3" s="1"/>
  <c r="BJ79" i="3"/>
  <c r="BW79" i="3" s="1"/>
  <c r="BJ78" i="3"/>
  <c r="BW78" i="3" s="1"/>
  <c r="BJ77" i="3"/>
  <c r="BW77" i="3" s="1"/>
  <c r="BE76" i="3"/>
  <c r="BW76" i="3" s="1"/>
  <c r="BE75" i="3"/>
  <c r="BW75" i="3" s="1"/>
  <c r="BD74" i="3"/>
  <c r="BW74" i="3" s="1"/>
  <c r="AY73" i="3"/>
  <c r="BW73" i="3" s="1"/>
  <c r="AY72" i="3"/>
  <c r="BW72" i="3" s="1"/>
  <c r="AY71" i="3"/>
  <c r="BW71" i="3" s="1"/>
  <c r="AY70" i="3"/>
  <c r="BW70" i="3" s="1"/>
  <c r="AX69" i="3"/>
  <c r="BW69" i="3" s="1"/>
  <c r="AX68" i="3"/>
  <c r="BW68" i="3" s="1"/>
  <c r="AX67" i="3"/>
  <c r="BW67" i="3" s="1"/>
  <c r="AX66" i="3"/>
  <c r="BW66" i="3" s="1"/>
  <c r="AV65" i="3"/>
  <c r="BW65" i="3" s="1"/>
  <c r="AV64" i="3"/>
  <c r="BW64" i="3" s="1"/>
  <c r="AV63" i="3"/>
  <c r="BW63" i="3" s="1"/>
  <c r="AU62" i="3"/>
  <c r="BW62" i="3" s="1"/>
  <c r="AU61" i="3"/>
  <c r="BW61" i="3" s="1"/>
  <c r="AU60" i="3"/>
  <c r="BW60" i="3" s="1"/>
  <c r="AU59" i="3"/>
  <c r="BW59" i="3" s="1"/>
  <c r="AU58" i="3"/>
  <c r="BW58" i="3" s="1"/>
  <c r="AU57" i="3"/>
  <c r="BW57" i="3" s="1"/>
  <c r="AT56" i="3"/>
  <c r="BW56" i="3" s="1"/>
  <c r="AQ55" i="3"/>
  <c r="BW55" i="3" s="1"/>
  <c r="AO54" i="3"/>
  <c r="BW54" i="3" s="1"/>
  <c r="AN53" i="3"/>
  <c r="BW53" i="3" s="1"/>
  <c r="AN52" i="3"/>
  <c r="BW52" i="3" s="1"/>
  <c r="AN51" i="3"/>
  <c r="BW51" i="3" s="1"/>
  <c r="AN50" i="3"/>
  <c r="BW50" i="3" s="1"/>
  <c r="AN49" i="3"/>
  <c r="BW49" i="3" s="1"/>
  <c r="AN48" i="3"/>
  <c r="BW48" i="3" s="1"/>
  <c r="AL47" i="3"/>
  <c r="BW47" i="3" s="1"/>
  <c r="AL46" i="3"/>
  <c r="BW46" i="3" s="1"/>
  <c r="AL45" i="3"/>
  <c r="BW45" i="3" s="1"/>
  <c r="AG44" i="3"/>
  <c r="BW44" i="3" s="1"/>
  <c r="AG43" i="3"/>
  <c r="BW43" i="3" s="1"/>
  <c r="AF42" i="3"/>
  <c r="BW42" i="3" s="1"/>
  <c r="AA41" i="3"/>
  <c r="BW41" i="3" s="1"/>
  <c r="AA40" i="3"/>
  <c r="BW40" i="3" s="1"/>
  <c r="AA39" i="3"/>
  <c r="BW39" i="3" s="1"/>
  <c r="AA38" i="3"/>
  <c r="BW38" i="3" s="1"/>
  <c r="Z37" i="3"/>
  <c r="BW37" i="3" s="1"/>
  <c r="Z36" i="3"/>
  <c r="BW36" i="3" s="1"/>
  <c r="Z35" i="3"/>
  <c r="BW35" i="3" s="1"/>
  <c r="Z34" i="3"/>
  <c r="BW34" i="3" s="1"/>
  <c r="X33" i="3"/>
  <c r="BW33" i="3" s="1"/>
  <c r="X32" i="3"/>
  <c r="BW32" i="3" s="1"/>
  <c r="X31" i="3"/>
  <c r="BW31" i="3" s="1"/>
  <c r="W30" i="3"/>
  <c r="BW30" i="3" s="1"/>
  <c r="W29" i="3"/>
  <c r="BW29" i="3" s="1"/>
  <c r="W28" i="3"/>
  <c r="BW28" i="3" s="1"/>
  <c r="W27" i="3"/>
  <c r="BW27" i="3" s="1"/>
  <c r="W26" i="3"/>
  <c r="BW26" i="3" s="1"/>
  <c r="W25" i="3"/>
  <c r="BW25" i="3" s="1"/>
  <c r="V24" i="3"/>
  <c r="BW24" i="3" s="1"/>
  <c r="S23" i="3"/>
  <c r="BW23" i="3" s="1"/>
  <c r="Q22" i="3"/>
  <c r="BW22" i="3" s="1"/>
  <c r="P21" i="3"/>
  <c r="BW21" i="3" s="1"/>
  <c r="P20" i="3"/>
  <c r="BW20" i="3" s="1"/>
  <c r="P19" i="3"/>
  <c r="BW19" i="3" s="1"/>
  <c r="P18" i="3"/>
  <c r="BW18" i="3" s="1"/>
  <c r="P17" i="3"/>
  <c r="BW17" i="3" s="1"/>
  <c r="P16" i="3"/>
  <c r="BW16" i="3" s="1"/>
  <c r="N15" i="3"/>
  <c r="BW15" i="3" s="1"/>
  <c r="N14" i="3"/>
  <c r="BW14" i="3" s="1"/>
  <c r="N13" i="3"/>
  <c r="BW13" i="3" s="1"/>
  <c r="I12" i="3"/>
  <c r="BW12" i="3" s="1"/>
  <c r="H11" i="3"/>
  <c r="BW11" i="3" s="1"/>
  <c r="C9" i="3"/>
  <c r="BW9" i="3" s="1"/>
  <c r="C8" i="3"/>
  <c r="BW8" i="3" s="1"/>
  <c r="C7" i="3"/>
  <c r="BW7" i="3" s="1"/>
  <c r="C6" i="3"/>
  <c r="B5" i="3"/>
  <c r="BW5" i="3" s="1"/>
  <c r="B4" i="3"/>
  <c r="BW4" i="3" s="1"/>
  <c r="B3" i="3"/>
  <c r="BW3" i="3" s="1"/>
  <c r="B2" i="3"/>
</calcChain>
</file>

<file path=xl/connections.xml><?xml version="1.0" encoding="utf-8"?>
<connections xmlns="http://schemas.openxmlformats.org/spreadsheetml/2006/main">
  <connection id="1" name="generator_at_bus2" type="6" refreshedVersion="4" background="1" saveData="1">
    <textPr codePage="437" sourceFile="H:\IEEE_RTS\generator_at_bu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<sst xmlns="http://schemas.openxmlformats.org/spreadsheetml/2006/main" count="2102" uniqueCount="330">
  <si>
    <t>ID</t>
  </si>
  <si>
    <t>name</t>
  </si>
  <si>
    <t>country</t>
  </si>
  <si>
    <t>origin</t>
  </si>
  <si>
    <t>latitude</t>
  </si>
  <si>
    <t>longitude</t>
  </si>
  <si>
    <t>status</t>
  </si>
  <si>
    <t>primaryfuel</t>
  </si>
  <si>
    <t>capacity</t>
  </si>
  <si>
    <t>lincost</t>
  </si>
  <si>
    <t>upreg</t>
  </si>
  <si>
    <t>downreg</t>
  </si>
  <si>
    <t>upregcost</t>
  </si>
  <si>
    <t>downregcost</t>
  </si>
  <si>
    <t>UpCapCost</t>
  </si>
  <si>
    <t>DnCapCost</t>
  </si>
  <si>
    <t>g1</t>
  </si>
  <si>
    <t>Online</t>
  </si>
  <si>
    <t>g2</t>
  </si>
  <si>
    <t>g3</t>
  </si>
  <si>
    <t>g4</t>
  </si>
  <si>
    <t>Coal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</si>
  <si>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</si>
  <si>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</si>
  <si>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</si>
  <si>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</si>
  <si>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</si>
  <si>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</si>
  <si>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</si>
  <si>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</si>
  <si>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</si>
  <si>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</si>
  <si>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</si>
  <si>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</si>
  <si>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</si>
  <si>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</si>
  <si>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</si>
  <si>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</si>
  <si>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</si>
  <si>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</si>
  <si>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</si>
  <si>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</si>
  <si>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</si>
  <si>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</si>
  <si>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</si>
  <si>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</si>
  <si>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</si>
  <si>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</si>
  <si>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</si>
  <si>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</si>
  <si>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</si>
  <si>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</si>
  <si>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</si>
  <si>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</si>
  <si>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</si>
  <si>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</si>
  <si>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</si>
  <si>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</si>
  <si>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</si>
  <si>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</si>
  <si>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</si>
  <si>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</si>
  <si>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</si>
  <si>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</si>
  <si>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</si>
  <si>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</si>
  <si>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</si>
  <si>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</si>
  <si>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</si>
  <si>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</si>
  <si>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</si>
  <si>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</si>
  <si>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</si>
  <si>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</si>
  <si>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</si>
  <si>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</si>
  <si>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</si>
  <si>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</si>
  <si>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</si>
  <si>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</si>
  <si>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</si>
  <si>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</si>
  <si>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</si>
  <si>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</si>
  <si>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</si>
  <si>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</si>
  <si>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</si>
  <si>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</si>
  <si>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</si>
  <si>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</si>
  <si>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</si>
  <si>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</si>
  <si>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</si>
  <si>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</si>
  <si>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</si>
  <si>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</si>
  <si>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</si>
  <si>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</si>
  <si>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</si>
  <si>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</si>
  <si>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</si>
  <si>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</si>
  <si>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</si>
  <si>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</si>
  <si>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</si>
  <si>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</si>
  <si>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</si>
  <si>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</si>
  <si>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</si>
  <si>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</si>
  <si>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</si>
  <si>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</si>
  <si>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</si>
  <si>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</si>
  <si>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</si>
  <si>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</si>
  <si>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</si>
  <si>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</si>
  <si>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</si>
  <si>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</si>
  <si>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</si>
  <si>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</si>
  <si>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</si>
  <si>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</si>
  <si>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</si>
  <si>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</si>
  <si>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</si>
  <si>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</si>
  <si>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</si>
  <si>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</si>
  <si>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</si>
  <si>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</si>
  <si>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</si>
  <si>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</si>
  <si>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</si>
  <si>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</si>
  <si>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</si>
  <si>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</si>
  <si>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</si>
  <si>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</si>
  <si>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</si>
  <si>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</si>
  <si>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</si>
  <si>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</si>
  <si>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</si>
  <si>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</si>
  <si>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</si>
  <si>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</si>
  <si>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</si>
  <si>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</si>
  <si>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</si>
  <si>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</si>
  <si>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</si>
  <si>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</si>
  <si>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</si>
  <si>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</si>
  <si>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</si>
  <si>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</si>
  <si>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</si>
  <si>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</si>
  <si>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</si>
  <si>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</si>
  <si>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</si>
  <si>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</si>
  <si>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</si>
  <si>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</si>
  <si>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</si>
  <si>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</si>
  <si>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</si>
  <si>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</si>
  <si>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</si>
  <si>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</si>
  <si>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</si>
  <si>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</si>
  <si>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</si>
  <si>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</si>
  <si>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</si>
  <si>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</si>
  <si>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</si>
  <si>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</si>
  <si>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</si>
  <si>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</si>
  <si>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</si>
  <si>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</si>
  <si>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</si>
  <si>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</si>
  <si>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</si>
  <si>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</si>
  <si>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</si>
  <si>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</si>
  <si>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</si>
  <si>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</si>
  <si>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</si>
  <si>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</si>
  <si>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</si>
  <si>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</si>
  <si>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</si>
  <si>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</si>
  <si>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</si>
  <si>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</si>
  <si>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</si>
  <si>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</si>
  <si>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</si>
  <si>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</si>
  <si>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</si>
  <si>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</si>
  <si>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</si>
  <si>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</si>
  <si>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</si>
  <si>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</si>
  <si>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</si>
  <si>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</si>
  <si>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</si>
  <si>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</si>
  <si>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</si>
  <si>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</si>
  <si>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</si>
  <si>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</si>
  <si>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</si>
  <si>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</si>
  <si>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</si>
  <si>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</si>
  <si>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</si>
  <si>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</si>
  <si>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</si>
  <si>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</si>
  <si>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</si>
  <si>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</si>
  <si>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</si>
  <si>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</si>
  <si>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</si>
  <si>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</si>
  <si>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</si>
  <si>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</si>
  <si>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</si>
  <si>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</si>
  <si>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</si>
  <si>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</si>
  <si>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</si>
  <si>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</si>
  <si>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</si>
  <si>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</si>
  <si>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</si>
  <si>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</si>
  <si>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</si>
  <si>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</si>
  <si>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</si>
  <si>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</si>
  <si>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</si>
  <si>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</si>
  <si>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</si>
  <si>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</si>
  <si>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</si>
  <si>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</si>
  <si>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</si>
  <si>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</si>
  <si>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</si>
  <si>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</si>
  <si>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</si>
  <si>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</si>
  <si>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</si>
  <si>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</si>
  <si>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</si>
  <si>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</si>
  <si>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</si>
  <si>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</si>
  <si>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</si>
  <si>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</si>
  <si>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</si>
  <si>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</si>
  <si>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</si>
  <si>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</si>
  <si>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</si>
  <si>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</si>
  <si>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</si>
  <si>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</si>
  <si>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</si>
  <si>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</si>
  <si>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</si>
  <si>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</si>
  <si>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</si>
  <si>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</si>
  <si>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</si>
  <si>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gen type</t>
  </si>
  <si>
    <t>n101</t>
  </si>
  <si>
    <t>n102</t>
  </si>
  <si>
    <t>n107</t>
  </si>
  <si>
    <t>n108</t>
  </si>
  <si>
    <t>n113</t>
  </si>
  <si>
    <t>n115</t>
  </si>
  <si>
    <t>n116</t>
  </si>
  <si>
    <t>n118</t>
  </si>
  <si>
    <t>n121</t>
  </si>
  <si>
    <t>n122</t>
  </si>
  <si>
    <t>n123</t>
  </si>
  <si>
    <t>n201</t>
  </si>
  <si>
    <t>n202</t>
  </si>
  <si>
    <t>n207</t>
  </si>
  <si>
    <t>n208</t>
  </si>
  <si>
    <t>n213</t>
  </si>
  <si>
    <t>n215</t>
  </si>
  <si>
    <t>n216</t>
  </si>
  <si>
    <t>n218</t>
  </si>
  <si>
    <t>n221</t>
  </si>
  <si>
    <t>n222</t>
  </si>
  <si>
    <t>n223</t>
  </si>
  <si>
    <t>n301</t>
  </si>
  <si>
    <t>n302</t>
  </si>
  <si>
    <t>n307</t>
  </si>
  <si>
    <t>n308</t>
  </si>
  <si>
    <t>n313</t>
  </si>
  <si>
    <t>n315</t>
  </si>
  <si>
    <t>n316</t>
  </si>
  <si>
    <t>n318</t>
  </si>
  <si>
    <t>n321</t>
  </si>
  <si>
    <t>n322</t>
  </si>
  <si>
    <t>n323</t>
  </si>
  <si>
    <t>-</t>
  </si>
  <si>
    <t>OCGT</t>
  </si>
  <si>
    <t>CCGT</t>
  </si>
  <si>
    <t>IGCC</t>
  </si>
  <si>
    <t>Nuclear</t>
  </si>
  <si>
    <t>RC+</t>
  </si>
  <si>
    <t>RC-</t>
  </si>
  <si>
    <t>Capacity</t>
  </si>
  <si>
    <t>Price</t>
  </si>
  <si>
    <t>Z1</t>
  </si>
  <si>
    <t>Z2</t>
  </si>
  <si>
    <t>Z3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</si>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</sst>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7" fillId="3" borderId="0" xfId="7"/>
    <xf numFmtId="0" fontId="8" fillId="4" borderId="0" xfId="8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generator_at_bu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workbookViewId="0">
      <selection activeCell="K2" sqref="K2:P2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5" x14ac:dyDescent="0.25">
      <c r="A2" t="s">
        <v>16</v>
      </c>
      <c r="B2" t="s">
        <v>16</v>
      </c>
      <c r="C2" t="str">
        <f>_xlfn.CONCAT("Z", MID(D2,2,1))</f>
        <v>Z1</v>
      </c>
      <c r="D2" t="s">
        <v>284</v>
      </c>
      <c r="E2" t="s">
        <v>317</v>
      </c>
      <c r="F2" t="s">
        <v>317</v>
      </c>
      <c r="G2" t="s">
        <v>17</v>
      </c>
      <c r="H2" s="4" t="s">
        <v>318</v>
      </c>
      <c r="I2">
        <v>20</v>
      </c>
      <c r="J2">
        <v>29.304333333333332</v>
      </c>
      <c r="K2">
        <f>IF(OR(H2="OCGT", H2="CCGT"),0.3*I2,0)</f>
        <v>6</v>
      </c>
      <c r="L2">
        <f>IF(OR(H2="OCGT", H2="CCGT"),0.3*I2,0)</f>
        <v>6</v>
      </c>
      <c r="M2">
        <f>J2*1.15</f>
        <v>33.699983333333329</v>
      </c>
      <c r="N2">
        <f>J2*0.9</f>
        <v>26.373899999999999</v>
      </c>
      <c r="O2">
        <f>J2*0.1</f>
        <v>2.9304333333333332</v>
      </c>
      <c r="P2">
        <f>J2*0.05</f>
        <v>1.4652166666666666</v>
      </c>
      <c r="T2" s="4"/>
    </row>
    <row r="3" spans="1:25" x14ac:dyDescent="0.25">
      <c r="A3" t="s">
        <v>18</v>
      </c>
      <c r="B3" t="s">
        <v>18</v>
      </c>
      <c r="C3" t="str">
        <f t="shared" ref="C3:C66" si="0">_xlfn.CONCAT("Z", MID(D3,2,1))</f>
        <v>Z1</v>
      </c>
      <c r="D3" t="s">
        <v>284</v>
      </c>
      <c r="E3" t="s">
        <v>317</v>
      </c>
      <c r="F3" t="s">
        <v>317</v>
      </c>
      <c r="G3" t="s">
        <v>17</v>
      </c>
      <c r="H3" s="4" t="s">
        <v>318</v>
      </c>
      <c r="I3">
        <v>20</v>
      </c>
      <c r="J3">
        <v>29.294333333333331</v>
      </c>
      <c r="K3">
        <f t="shared" ref="K3:K66" si="1">IF(OR(H3="OCGT", H3="CCGT"),0.3*I3,0)</f>
        <v>6</v>
      </c>
      <c r="L3">
        <f t="shared" ref="L3:L66" si="2">IF(OR(H3="OCGT", H3="CCGT"),0.3*I3,0)</f>
        <v>6</v>
      </c>
      <c r="M3">
        <f t="shared" ref="M3:M6" si="3">J3*1.15</f>
        <v>33.68848333333333</v>
      </c>
      <c r="N3">
        <f t="shared" ref="N3:N6" si="4">J3*0.9</f>
        <v>26.364899999999999</v>
      </c>
      <c r="O3">
        <f t="shared" ref="O3:O6" si="5">J3*0.1</f>
        <v>2.9294333333333333</v>
      </c>
      <c r="P3">
        <f t="shared" ref="P3:P6" si="6">J3*0.05</f>
        <v>1.4647166666666667</v>
      </c>
      <c r="T3" s="4"/>
      <c r="V3" t="s">
        <v>322</v>
      </c>
      <c r="Y3" t="s">
        <v>323</v>
      </c>
    </row>
    <row r="4" spans="1:25" x14ac:dyDescent="0.25">
      <c r="A4" t="s">
        <v>19</v>
      </c>
      <c r="B4" t="s">
        <v>19</v>
      </c>
      <c r="C4" t="str">
        <f t="shared" si="0"/>
        <v>Z1</v>
      </c>
      <c r="D4" t="s">
        <v>284</v>
      </c>
      <c r="E4" t="s">
        <v>317</v>
      </c>
      <c r="F4" t="s">
        <v>317</v>
      </c>
      <c r="G4" t="s">
        <v>17</v>
      </c>
      <c r="H4" s="4" t="s">
        <v>319</v>
      </c>
      <c r="I4">
        <v>76</v>
      </c>
      <c r="J4">
        <v>19.251000000000001</v>
      </c>
      <c r="K4">
        <f t="shared" si="1"/>
        <v>22.8</v>
      </c>
      <c r="L4">
        <f t="shared" si="2"/>
        <v>22.8</v>
      </c>
      <c r="M4">
        <f t="shared" si="3"/>
        <v>22.138649999999998</v>
      </c>
      <c r="N4">
        <f t="shared" si="4"/>
        <v>17.325900000000001</v>
      </c>
      <c r="O4">
        <f t="shared" si="5"/>
        <v>1.9251000000000003</v>
      </c>
      <c r="P4">
        <f t="shared" si="6"/>
        <v>0.96255000000000013</v>
      </c>
      <c r="T4" s="4"/>
      <c r="V4" t="s">
        <v>324</v>
      </c>
      <c r="W4" t="s">
        <v>325</v>
      </c>
      <c r="X4" t="s">
        <v>324</v>
      </c>
      <c r="Y4" t="s">
        <v>325</v>
      </c>
    </row>
    <row r="5" spans="1:25" x14ac:dyDescent="0.25">
      <c r="A5" t="s">
        <v>20</v>
      </c>
      <c r="B5" t="s">
        <v>20</v>
      </c>
      <c r="C5" t="str">
        <f t="shared" si="0"/>
        <v>Z1</v>
      </c>
      <c r="D5" t="s">
        <v>284</v>
      </c>
      <c r="E5" t="s">
        <v>317</v>
      </c>
      <c r="F5" t="s">
        <v>317</v>
      </c>
      <c r="G5" t="s">
        <v>17</v>
      </c>
      <c r="H5" s="4" t="s">
        <v>319</v>
      </c>
      <c r="I5">
        <v>76</v>
      </c>
      <c r="J5">
        <v>19.260999999999999</v>
      </c>
      <c r="K5">
        <f t="shared" si="1"/>
        <v>22.8</v>
      </c>
      <c r="L5">
        <f t="shared" si="2"/>
        <v>22.8</v>
      </c>
      <c r="M5">
        <f t="shared" si="3"/>
        <v>22.150149999999996</v>
      </c>
      <c r="N5">
        <f t="shared" si="4"/>
        <v>17.334900000000001</v>
      </c>
      <c r="O5">
        <f t="shared" si="5"/>
        <v>1.9260999999999999</v>
      </c>
      <c r="P5">
        <f t="shared" si="6"/>
        <v>0.96304999999999996</v>
      </c>
      <c r="T5" s="4"/>
      <c r="U5" t="s">
        <v>318</v>
      </c>
      <c r="V5">
        <v>0.5</v>
      </c>
      <c r="W5">
        <v>1.1499999999999999</v>
      </c>
      <c r="X5">
        <v>0.5</v>
      </c>
      <c r="Y5">
        <v>0.9</v>
      </c>
    </row>
    <row r="6" spans="1:25" x14ac:dyDescent="0.25">
      <c r="A6" t="s">
        <v>118</v>
      </c>
      <c r="B6" t="s">
        <v>118</v>
      </c>
      <c r="C6" t="str">
        <f t="shared" si="0"/>
        <v>Z1</v>
      </c>
      <c r="D6" t="s">
        <v>285</v>
      </c>
      <c r="E6" t="s">
        <v>317</v>
      </c>
      <c r="F6" t="s">
        <v>317</v>
      </c>
      <c r="G6" t="s">
        <v>17</v>
      </c>
      <c r="H6" s="4" t="s">
        <v>318</v>
      </c>
      <c r="I6">
        <v>20</v>
      </c>
      <c r="J6">
        <v>29.284333333333336</v>
      </c>
      <c r="K6">
        <f t="shared" si="1"/>
        <v>6</v>
      </c>
      <c r="L6">
        <f t="shared" si="2"/>
        <v>6</v>
      </c>
      <c r="M6">
        <f t="shared" si="3"/>
        <v>33.676983333333332</v>
      </c>
      <c r="N6">
        <f t="shared" si="4"/>
        <v>26.355900000000002</v>
      </c>
      <c r="O6">
        <f t="shared" si="5"/>
        <v>2.9284333333333339</v>
      </c>
      <c r="P6">
        <f t="shared" si="6"/>
        <v>1.4642166666666669</v>
      </c>
      <c r="T6" s="4"/>
      <c r="U6" t="s">
        <v>319</v>
      </c>
      <c r="V6">
        <v>0.2</v>
      </c>
      <c r="W6">
        <v>1.1499999999999999</v>
      </c>
      <c r="X6">
        <v>0.2</v>
      </c>
      <c r="Y6">
        <v>0.9</v>
      </c>
    </row>
    <row r="7" spans="1:25" x14ac:dyDescent="0.25">
      <c r="A7" t="s">
        <v>119</v>
      </c>
      <c r="B7" t="s">
        <v>119</v>
      </c>
      <c r="C7" t="str">
        <f t="shared" si="0"/>
        <v>Z1</v>
      </c>
      <c r="D7" t="s">
        <v>285</v>
      </c>
      <c r="E7" t="s">
        <v>317</v>
      </c>
      <c r="F7" t="s">
        <v>317</v>
      </c>
      <c r="G7" t="s">
        <v>17</v>
      </c>
      <c r="H7" s="4" t="s">
        <v>318</v>
      </c>
      <c r="I7">
        <v>20</v>
      </c>
      <c r="J7">
        <v>29.274333333333335</v>
      </c>
      <c r="K7">
        <f t="shared" si="1"/>
        <v>6</v>
      </c>
      <c r="L7">
        <f t="shared" si="2"/>
        <v>6</v>
      </c>
      <c r="M7">
        <f t="shared" ref="M7:M70" si="7">J7*1.15</f>
        <v>33.665483333333334</v>
      </c>
      <c r="N7">
        <f t="shared" ref="N7:N70" si="8">J7*0.9</f>
        <v>26.346900000000002</v>
      </c>
      <c r="O7">
        <f t="shared" ref="O7:O70" si="9">J7*0.1</f>
        <v>2.9274333333333336</v>
      </c>
      <c r="P7">
        <f t="shared" ref="P7:P70" si="10">J7*0.05</f>
        <v>1.4637166666666668</v>
      </c>
      <c r="U7" t="s">
        <v>320</v>
      </c>
      <c r="V7">
        <v>0</v>
      </c>
      <c r="W7">
        <v>0</v>
      </c>
      <c r="X7">
        <v>0</v>
      </c>
      <c r="Y7">
        <v>0</v>
      </c>
    </row>
    <row r="8" spans="1:25" x14ac:dyDescent="0.25">
      <c r="A8" t="s">
        <v>120</v>
      </c>
      <c r="B8" t="s">
        <v>120</v>
      </c>
      <c r="C8" t="str">
        <f t="shared" si="0"/>
        <v>Z1</v>
      </c>
      <c r="D8" t="s">
        <v>285</v>
      </c>
      <c r="E8" t="s">
        <v>317</v>
      </c>
      <c r="F8" t="s">
        <v>317</v>
      </c>
      <c r="G8" t="s">
        <v>17</v>
      </c>
      <c r="H8" s="4" t="s">
        <v>319</v>
      </c>
      <c r="I8">
        <v>76</v>
      </c>
      <c r="J8">
        <v>19.241</v>
      </c>
      <c r="K8">
        <f t="shared" si="1"/>
        <v>22.8</v>
      </c>
      <c r="L8">
        <f t="shared" si="2"/>
        <v>22.8</v>
      </c>
      <c r="M8">
        <f t="shared" si="7"/>
        <v>22.127149999999997</v>
      </c>
      <c r="N8">
        <f t="shared" si="8"/>
        <v>17.3169</v>
      </c>
      <c r="O8">
        <f t="shared" si="9"/>
        <v>1.9241000000000001</v>
      </c>
      <c r="P8">
        <f t="shared" si="10"/>
        <v>0.96205000000000007</v>
      </c>
      <c r="U8" t="s">
        <v>321</v>
      </c>
      <c r="V8">
        <v>0</v>
      </c>
      <c r="W8">
        <v>0</v>
      </c>
      <c r="X8">
        <v>0</v>
      </c>
      <c r="Y8">
        <v>0</v>
      </c>
    </row>
    <row r="9" spans="1:25" x14ac:dyDescent="0.25">
      <c r="A9" t="s">
        <v>121</v>
      </c>
      <c r="B9" t="s">
        <v>121</v>
      </c>
      <c r="C9" t="str">
        <f t="shared" si="0"/>
        <v>Z1</v>
      </c>
      <c r="D9" t="s">
        <v>285</v>
      </c>
      <c r="E9" t="s">
        <v>317</v>
      </c>
      <c r="F9" t="s">
        <v>317</v>
      </c>
      <c r="G9" t="s">
        <v>17</v>
      </c>
      <c r="H9" s="4" t="s">
        <v>319</v>
      </c>
      <c r="I9">
        <v>76</v>
      </c>
      <c r="J9">
        <v>19.230999999999998</v>
      </c>
      <c r="K9">
        <f t="shared" si="1"/>
        <v>22.8</v>
      </c>
      <c r="L9">
        <f t="shared" si="2"/>
        <v>22.8</v>
      </c>
      <c r="M9">
        <f t="shared" si="7"/>
        <v>22.115649999999995</v>
      </c>
      <c r="N9">
        <f t="shared" si="8"/>
        <v>17.3079</v>
      </c>
      <c r="O9">
        <f t="shared" si="9"/>
        <v>1.9230999999999998</v>
      </c>
      <c r="P9">
        <f t="shared" si="10"/>
        <v>0.9615499999999999</v>
      </c>
      <c r="U9" t="s">
        <v>21</v>
      </c>
      <c r="V9">
        <v>0</v>
      </c>
      <c r="W9">
        <v>0</v>
      </c>
      <c r="X9">
        <v>0</v>
      </c>
      <c r="Y9">
        <v>0</v>
      </c>
    </row>
    <row r="10" spans="1:25" x14ac:dyDescent="0.25">
      <c r="A10" t="s">
        <v>122</v>
      </c>
      <c r="B10" t="s">
        <v>122</v>
      </c>
      <c r="C10" t="str">
        <f t="shared" si="0"/>
        <v>Z1</v>
      </c>
      <c r="D10" t="s">
        <v>286</v>
      </c>
      <c r="E10" t="s">
        <v>317</v>
      </c>
      <c r="F10" t="s">
        <v>317</v>
      </c>
      <c r="G10" t="s">
        <v>17</v>
      </c>
      <c r="H10" s="4" t="s">
        <v>319</v>
      </c>
      <c r="I10">
        <v>100</v>
      </c>
      <c r="J10">
        <v>18.278866666666669</v>
      </c>
      <c r="K10">
        <f t="shared" si="1"/>
        <v>30</v>
      </c>
      <c r="L10">
        <f t="shared" si="2"/>
        <v>30</v>
      </c>
      <c r="M10">
        <f t="shared" si="7"/>
        <v>21.020696666666669</v>
      </c>
      <c r="N10">
        <f t="shared" si="8"/>
        <v>16.450980000000001</v>
      </c>
      <c r="O10">
        <f t="shared" si="9"/>
        <v>1.8278866666666671</v>
      </c>
      <c r="P10">
        <f t="shared" si="10"/>
        <v>0.91394333333333355</v>
      </c>
    </row>
    <row r="11" spans="1:25" x14ac:dyDescent="0.25">
      <c r="A11" t="s">
        <v>123</v>
      </c>
      <c r="B11" t="s">
        <v>123</v>
      </c>
      <c r="C11" t="str">
        <f t="shared" si="0"/>
        <v>Z1</v>
      </c>
      <c r="D11" t="s">
        <v>286</v>
      </c>
      <c r="E11" t="s">
        <v>317</v>
      </c>
      <c r="F11" t="s">
        <v>317</v>
      </c>
      <c r="G11" t="s">
        <v>17</v>
      </c>
      <c r="H11" s="4" t="s">
        <v>319</v>
      </c>
      <c r="I11">
        <v>100</v>
      </c>
      <c r="J11">
        <v>18.288866666666667</v>
      </c>
      <c r="K11">
        <f t="shared" si="1"/>
        <v>30</v>
      </c>
      <c r="L11">
        <f t="shared" si="2"/>
        <v>30</v>
      </c>
      <c r="M11">
        <f t="shared" si="7"/>
        <v>21.032196666666664</v>
      </c>
      <c r="N11">
        <f t="shared" si="8"/>
        <v>16.459980000000002</v>
      </c>
      <c r="O11">
        <f t="shared" si="9"/>
        <v>1.8288866666666668</v>
      </c>
      <c r="P11">
        <f t="shared" si="10"/>
        <v>0.91444333333333339</v>
      </c>
    </row>
    <row r="12" spans="1:25" x14ac:dyDescent="0.25">
      <c r="A12" t="s">
        <v>124</v>
      </c>
      <c r="B12" t="s">
        <v>124</v>
      </c>
      <c r="C12" t="str">
        <f t="shared" si="0"/>
        <v>Z1</v>
      </c>
      <c r="D12" t="s">
        <v>287</v>
      </c>
      <c r="E12" t="s">
        <v>317</v>
      </c>
      <c r="F12" t="s">
        <v>317</v>
      </c>
      <c r="G12" t="s">
        <v>17</v>
      </c>
      <c r="H12" s="4" t="s">
        <v>319</v>
      </c>
      <c r="I12">
        <v>100</v>
      </c>
      <c r="J12">
        <v>18.268866666666668</v>
      </c>
      <c r="K12">
        <f t="shared" si="1"/>
        <v>30</v>
      </c>
      <c r="L12">
        <f t="shared" si="2"/>
        <v>30</v>
      </c>
      <c r="M12">
        <f t="shared" si="7"/>
        <v>21.009196666666668</v>
      </c>
      <c r="N12">
        <f t="shared" si="8"/>
        <v>16.441980000000001</v>
      </c>
      <c r="O12">
        <f t="shared" si="9"/>
        <v>1.8268866666666668</v>
      </c>
      <c r="P12">
        <f t="shared" si="10"/>
        <v>0.91344333333333338</v>
      </c>
    </row>
    <row r="13" spans="1:25" x14ac:dyDescent="0.25">
      <c r="A13" t="s">
        <v>125</v>
      </c>
      <c r="B13" t="s">
        <v>125</v>
      </c>
      <c r="C13" t="str">
        <f t="shared" si="0"/>
        <v>Z1</v>
      </c>
      <c r="D13" t="s">
        <v>288</v>
      </c>
      <c r="E13" t="s">
        <v>317</v>
      </c>
      <c r="F13" t="s">
        <v>317</v>
      </c>
      <c r="G13" t="s">
        <v>17</v>
      </c>
      <c r="H13" s="4" t="s">
        <v>319</v>
      </c>
      <c r="I13">
        <v>197</v>
      </c>
      <c r="J13">
        <v>17.708466666666666</v>
      </c>
      <c r="K13">
        <f t="shared" si="1"/>
        <v>59.099999999999994</v>
      </c>
      <c r="L13">
        <f t="shared" si="2"/>
        <v>59.099999999999994</v>
      </c>
      <c r="M13">
        <f t="shared" si="7"/>
        <v>20.364736666666666</v>
      </c>
      <c r="N13">
        <f t="shared" si="8"/>
        <v>15.937620000000001</v>
      </c>
      <c r="O13">
        <f t="shared" si="9"/>
        <v>1.7708466666666667</v>
      </c>
      <c r="P13">
        <f t="shared" si="10"/>
        <v>0.88542333333333334</v>
      </c>
    </row>
    <row r="14" spans="1:25" x14ac:dyDescent="0.25">
      <c r="A14" t="s">
        <v>126</v>
      </c>
      <c r="B14" t="s">
        <v>126</v>
      </c>
      <c r="C14" t="str">
        <f t="shared" si="0"/>
        <v>Z1</v>
      </c>
      <c r="D14" t="s">
        <v>288</v>
      </c>
      <c r="E14" t="s">
        <v>317</v>
      </c>
      <c r="F14" t="s">
        <v>317</v>
      </c>
      <c r="G14" t="s">
        <v>17</v>
      </c>
      <c r="H14" s="4" t="s">
        <v>319</v>
      </c>
      <c r="I14">
        <v>197</v>
      </c>
      <c r="J14">
        <v>17.718466666666668</v>
      </c>
      <c r="K14">
        <f t="shared" si="1"/>
        <v>59.099999999999994</v>
      </c>
      <c r="L14">
        <f t="shared" si="2"/>
        <v>59.099999999999994</v>
      </c>
      <c r="M14">
        <f t="shared" si="7"/>
        <v>20.376236666666667</v>
      </c>
      <c r="N14">
        <f t="shared" si="8"/>
        <v>15.946620000000001</v>
      </c>
      <c r="O14">
        <f t="shared" si="9"/>
        <v>1.7718466666666668</v>
      </c>
      <c r="P14">
        <f t="shared" si="10"/>
        <v>0.8859233333333334</v>
      </c>
    </row>
    <row r="15" spans="1:25" x14ac:dyDescent="0.25">
      <c r="A15" t="s">
        <v>127</v>
      </c>
      <c r="B15" t="s">
        <v>127</v>
      </c>
      <c r="C15" t="str">
        <f t="shared" si="0"/>
        <v>Z1</v>
      </c>
      <c r="D15" t="s">
        <v>288</v>
      </c>
      <c r="E15" t="s">
        <v>317</v>
      </c>
      <c r="F15" t="s">
        <v>317</v>
      </c>
      <c r="G15" t="s">
        <v>17</v>
      </c>
      <c r="H15" s="4" t="s">
        <v>319</v>
      </c>
      <c r="I15">
        <v>197</v>
      </c>
      <c r="J15">
        <v>17.728466666666666</v>
      </c>
      <c r="K15">
        <f t="shared" si="1"/>
        <v>59.099999999999994</v>
      </c>
      <c r="L15">
        <f t="shared" si="2"/>
        <v>59.099999999999994</v>
      </c>
      <c r="M15">
        <f t="shared" si="7"/>
        <v>20.387736666666665</v>
      </c>
      <c r="N15">
        <f t="shared" si="8"/>
        <v>15.95562</v>
      </c>
      <c r="O15">
        <f t="shared" si="9"/>
        <v>1.7728466666666667</v>
      </c>
      <c r="P15">
        <f t="shared" si="10"/>
        <v>0.88642333333333334</v>
      </c>
    </row>
    <row r="16" spans="1:25" x14ac:dyDescent="0.25">
      <c r="A16" t="s">
        <v>128</v>
      </c>
      <c r="B16" t="s">
        <v>128</v>
      </c>
      <c r="C16" t="str">
        <f t="shared" si="0"/>
        <v>Z1</v>
      </c>
      <c r="D16" t="s">
        <v>289</v>
      </c>
      <c r="E16" t="s">
        <v>317</v>
      </c>
      <c r="F16" t="s">
        <v>317</v>
      </c>
      <c r="G16" t="s">
        <v>17</v>
      </c>
      <c r="H16" s="4" t="s">
        <v>318</v>
      </c>
      <c r="I16">
        <v>12</v>
      </c>
      <c r="J16">
        <v>30.143000000000001</v>
      </c>
      <c r="K16">
        <f t="shared" si="1"/>
        <v>3.5999999999999996</v>
      </c>
      <c r="L16">
        <f t="shared" si="2"/>
        <v>3.5999999999999996</v>
      </c>
      <c r="M16">
        <f t="shared" si="7"/>
        <v>34.664449999999995</v>
      </c>
      <c r="N16">
        <f t="shared" si="8"/>
        <v>27.128700000000002</v>
      </c>
      <c r="O16">
        <f t="shared" si="9"/>
        <v>3.0143000000000004</v>
      </c>
      <c r="P16">
        <f t="shared" si="10"/>
        <v>1.5071500000000002</v>
      </c>
    </row>
    <row r="17" spans="1:16" x14ac:dyDescent="0.25">
      <c r="A17" t="s">
        <v>129</v>
      </c>
      <c r="B17" t="s">
        <v>129</v>
      </c>
      <c r="C17" t="str">
        <f t="shared" si="0"/>
        <v>Z1</v>
      </c>
      <c r="D17" t="s">
        <v>289</v>
      </c>
      <c r="E17" t="s">
        <v>317</v>
      </c>
      <c r="F17" t="s">
        <v>317</v>
      </c>
      <c r="G17" t="s">
        <v>17</v>
      </c>
      <c r="H17" s="4" t="s">
        <v>318</v>
      </c>
      <c r="I17">
        <v>12</v>
      </c>
      <c r="J17">
        <v>30.152999999999995</v>
      </c>
      <c r="K17">
        <f t="shared" si="1"/>
        <v>3.5999999999999996</v>
      </c>
      <c r="L17">
        <f t="shared" si="2"/>
        <v>3.5999999999999996</v>
      </c>
      <c r="M17">
        <f t="shared" si="7"/>
        <v>34.675949999999993</v>
      </c>
      <c r="N17">
        <f t="shared" si="8"/>
        <v>27.137699999999995</v>
      </c>
      <c r="O17">
        <f t="shared" si="9"/>
        <v>3.0152999999999999</v>
      </c>
      <c r="P17">
        <f t="shared" si="10"/>
        <v>1.5076499999999999</v>
      </c>
    </row>
    <row r="18" spans="1:16" x14ac:dyDescent="0.25">
      <c r="A18" t="s">
        <v>130</v>
      </c>
      <c r="B18" t="s">
        <v>130</v>
      </c>
      <c r="C18" t="str">
        <f t="shared" si="0"/>
        <v>Z1</v>
      </c>
      <c r="D18" t="s">
        <v>289</v>
      </c>
      <c r="E18" t="s">
        <v>317</v>
      </c>
      <c r="F18" t="s">
        <v>317</v>
      </c>
      <c r="G18" t="s">
        <v>17</v>
      </c>
      <c r="H18" s="4" t="s">
        <v>318</v>
      </c>
      <c r="I18">
        <v>12</v>
      </c>
      <c r="J18">
        <v>30.163</v>
      </c>
      <c r="K18">
        <f t="shared" si="1"/>
        <v>3.5999999999999996</v>
      </c>
      <c r="L18">
        <f t="shared" si="2"/>
        <v>3.5999999999999996</v>
      </c>
      <c r="M18">
        <f t="shared" si="7"/>
        <v>34.687449999999998</v>
      </c>
      <c r="N18">
        <f t="shared" si="8"/>
        <v>27.146699999999999</v>
      </c>
      <c r="O18">
        <f t="shared" si="9"/>
        <v>3.0163000000000002</v>
      </c>
      <c r="P18">
        <f t="shared" si="10"/>
        <v>1.5081500000000001</v>
      </c>
    </row>
    <row r="19" spans="1:16" x14ac:dyDescent="0.25">
      <c r="A19" t="s">
        <v>131</v>
      </c>
      <c r="B19" t="s">
        <v>131</v>
      </c>
      <c r="C19" t="str">
        <f t="shared" si="0"/>
        <v>Z1</v>
      </c>
      <c r="D19" t="s">
        <v>289</v>
      </c>
      <c r="E19" t="s">
        <v>317</v>
      </c>
      <c r="F19" t="s">
        <v>317</v>
      </c>
      <c r="G19" t="s">
        <v>17</v>
      </c>
      <c r="H19" s="4" t="s">
        <v>318</v>
      </c>
      <c r="I19">
        <v>12</v>
      </c>
      <c r="J19">
        <v>30.172999999999998</v>
      </c>
      <c r="K19">
        <f t="shared" si="1"/>
        <v>3.5999999999999996</v>
      </c>
      <c r="L19">
        <f t="shared" si="2"/>
        <v>3.5999999999999996</v>
      </c>
      <c r="M19">
        <f t="shared" si="7"/>
        <v>34.698949999999996</v>
      </c>
      <c r="N19">
        <f t="shared" si="8"/>
        <v>27.1557</v>
      </c>
      <c r="O19">
        <f t="shared" si="9"/>
        <v>3.0173000000000001</v>
      </c>
      <c r="P19">
        <f t="shared" si="10"/>
        <v>1.50865</v>
      </c>
    </row>
    <row r="20" spans="1:16" x14ac:dyDescent="0.25">
      <c r="A20" t="s">
        <v>132</v>
      </c>
      <c r="B20" t="s">
        <v>132</v>
      </c>
      <c r="C20" t="str">
        <f t="shared" si="0"/>
        <v>Z1</v>
      </c>
      <c r="D20" t="s">
        <v>289</v>
      </c>
      <c r="E20" t="s">
        <v>317</v>
      </c>
      <c r="F20" t="s">
        <v>317</v>
      </c>
      <c r="G20" t="s">
        <v>17</v>
      </c>
      <c r="H20" s="4" t="s">
        <v>318</v>
      </c>
      <c r="I20">
        <v>12</v>
      </c>
      <c r="J20">
        <v>30.155000000000001</v>
      </c>
      <c r="K20">
        <f t="shared" si="1"/>
        <v>3.5999999999999996</v>
      </c>
      <c r="L20">
        <f t="shared" si="2"/>
        <v>3.5999999999999996</v>
      </c>
      <c r="M20">
        <f t="shared" si="7"/>
        <v>34.678249999999998</v>
      </c>
      <c r="N20">
        <f t="shared" si="8"/>
        <v>27.139500000000002</v>
      </c>
      <c r="O20">
        <f t="shared" si="9"/>
        <v>3.0155000000000003</v>
      </c>
      <c r="P20">
        <f t="shared" si="10"/>
        <v>1.5077500000000001</v>
      </c>
    </row>
    <row r="21" spans="1:16" x14ac:dyDescent="0.25">
      <c r="A21" t="s">
        <v>133</v>
      </c>
      <c r="B21" t="s">
        <v>133</v>
      </c>
      <c r="C21" t="str">
        <f t="shared" si="0"/>
        <v>Z1</v>
      </c>
      <c r="D21" t="s">
        <v>289</v>
      </c>
      <c r="E21" t="s">
        <v>317</v>
      </c>
      <c r="F21" t="s">
        <v>317</v>
      </c>
      <c r="G21" t="s">
        <v>17</v>
      </c>
      <c r="H21" s="4" t="s">
        <v>320</v>
      </c>
      <c r="I21">
        <v>155</v>
      </c>
      <c r="J21">
        <v>24.524899999999999</v>
      </c>
      <c r="K21">
        <f t="shared" si="1"/>
        <v>0</v>
      </c>
      <c r="L21">
        <f t="shared" si="2"/>
        <v>0</v>
      </c>
      <c r="M21">
        <f t="shared" si="7"/>
        <v>28.203634999999995</v>
      </c>
      <c r="N21">
        <f t="shared" si="8"/>
        <v>22.072409999999998</v>
      </c>
      <c r="O21">
        <f t="shared" si="9"/>
        <v>2.4524900000000001</v>
      </c>
      <c r="P21">
        <f t="shared" si="10"/>
        <v>1.226245</v>
      </c>
    </row>
    <row r="22" spans="1:16" x14ac:dyDescent="0.25">
      <c r="A22" t="s">
        <v>134</v>
      </c>
      <c r="B22" t="s">
        <v>134</v>
      </c>
      <c r="C22" t="str">
        <f t="shared" si="0"/>
        <v>Z1</v>
      </c>
      <c r="D22" t="s">
        <v>290</v>
      </c>
      <c r="E22" t="s">
        <v>317</v>
      </c>
      <c r="F22" t="s">
        <v>317</v>
      </c>
      <c r="G22" t="s">
        <v>17</v>
      </c>
      <c r="H22" s="4" t="s">
        <v>320</v>
      </c>
      <c r="I22">
        <v>155</v>
      </c>
      <c r="J22">
        <v>24.534900000000004</v>
      </c>
      <c r="K22">
        <f t="shared" si="1"/>
        <v>0</v>
      </c>
      <c r="L22">
        <f t="shared" si="2"/>
        <v>0</v>
      </c>
      <c r="M22">
        <f t="shared" si="7"/>
        <v>28.215135000000004</v>
      </c>
      <c r="N22">
        <f t="shared" si="8"/>
        <v>22.081410000000005</v>
      </c>
      <c r="O22">
        <f t="shared" si="9"/>
        <v>2.4534900000000004</v>
      </c>
      <c r="P22">
        <f t="shared" si="10"/>
        <v>1.2267450000000002</v>
      </c>
    </row>
    <row r="23" spans="1:16" x14ac:dyDescent="0.25">
      <c r="A23" t="s">
        <v>135</v>
      </c>
      <c r="B23" t="s">
        <v>135</v>
      </c>
      <c r="C23" t="str">
        <f t="shared" si="0"/>
        <v>Z1</v>
      </c>
      <c r="D23" t="s">
        <v>291</v>
      </c>
      <c r="E23" t="s">
        <v>317</v>
      </c>
      <c r="F23" t="s">
        <v>317</v>
      </c>
      <c r="G23" t="s">
        <v>17</v>
      </c>
      <c r="H23" s="4" t="s">
        <v>321</v>
      </c>
      <c r="I23">
        <v>400</v>
      </c>
      <c r="J23">
        <v>7.229889</v>
      </c>
      <c r="K23">
        <f t="shared" si="1"/>
        <v>0</v>
      </c>
      <c r="L23">
        <f t="shared" si="2"/>
        <v>0</v>
      </c>
      <c r="M23">
        <f t="shared" si="7"/>
        <v>8.3143723499999993</v>
      </c>
      <c r="N23">
        <f t="shared" si="8"/>
        <v>6.5069001000000002</v>
      </c>
      <c r="O23">
        <f t="shared" si="9"/>
        <v>0.72298890000000005</v>
      </c>
      <c r="P23">
        <f t="shared" si="10"/>
        <v>0.36149445000000002</v>
      </c>
    </row>
    <row r="24" spans="1:16" x14ac:dyDescent="0.25">
      <c r="A24" t="s">
        <v>136</v>
      </c>
      <c r="B24" t="s">
        <v>136</v>
      </c>
      <c r="C24" t="str">
        <f t="shared" si="0"/>
        <v>Z1</v>
      </c>
      <c r="D24" t="s">
        <v>292</v>
      </c>
      <c r="E24" t="s">
        <v>317</v>
      </c>
      <c r="F24" t="s">
        <v>317</v>
      </c>
      <c r="G24" t="s">
        <v>17</v>
      </c>
      <c r="H24" s="4" t="s">
        <v>321</v>
      </c>
      <c r="I24">
        <v>400</v>
      </c>
      <c r="J24">
        <v>7.2398890000000007</v>
      </c>
      <c r="K24">
        <f t="shared" si="1"/>
        <v>0</v>
      </c>
      <c r="L24">
        <f t="shared" si="2"/>
        <v>0</v>
      </c>
      <c r="M24">
        <f t="shared" si="7"/>
        <v>8.3258723500000009</v>
      </c>
      <c r="N24">
        <f t="shared" si="8"/>
        <v>6.5159001000000005</v>
      </c>
      <c r="O24">
        <f t="shared" si="9"/>
        <v>0.72398890000000016</v>
      </c>
      <c r="P24">
        <f t="shared" si="10"/>
        <v>0.36199445000000008</v>
      </c>
    </row>
    <row r="25" spans="1:16" x14ac:dyDescent="0.25">
      <c r="A25" t="s">
        <v>137</v>
      </c>
      <c r="B25" t="s">
        <v>137</v>
      </c>
      <c r="C25" t="str">
        <f t="shared" si="0"/>
        <v>Z1</v>
      </c>
      <c r="D25" t="s">
        <v>293</v>
      </c>
      <c r="E25" t="s">
        <v>317</v>
      </c>
      <c r="F25" t="s">
        <v>317</v>
      </c>
      <c r="G25" t="s">
        <v>17</v>
      </c>
      <c r="H25" s="4" t="s">
        <v>319</v>
      </c>
      <c r="I25">
        <v>50</v>
      </c>
      <c r="J25">
        <v>29.355666666666668</v>
      </c>
      <c r="K25">
        <f t="shared" si="1"/>
        <v>15</v>
      </c>
      <c r="L25">
        <f t="shared" si="2"/>
        <v>15</v>
      </c>
      <c r="M25">
        <f t="shared" si="7"/>
        <v>33.759016666666668</v>
      </c>
      <c r="N25">
        <f t="shared" si="8"/>
        <v>26.420100000000001</v>
      </c>
      <c r="O25">
        <f t="shared" si="9"/>
        <v>2.9355666666666669</v>
      </c>
      <c r="P25">
        <f t="shared" si="10"/>
        <v>1.4677833333333334</v>
      </c>
    </row>
    <row r="26" spans="1:16" x14ac:dyDescent="0.25">
      <c r="A26" t="s">
        <v>138</v>
      </c>
      <c r="B26" t="s">
        <v>138</v>
      </c>
      <c r="C26" t="str">
        <f t="shared" si="0"/>
        <v>Z1</v>
      </c>
      <c r="D26" t="s">
        <v>293</v>
      </c>
      <c r="E26" t="s">
        <v>317</v>
      </c>
      <c r="F26" t="s">
        <v>317</v>
      </c>
      <c r="G26" t="s">
        <v>17</v>
      </c>
      <c r="H26" s="4" t="s">
        <v>319</v>
      </c>
      <c r="I26">
        <v>50</v>
      </c>
      <c r="J26">
        <v>29.365666666666666</v>
      </c>
      <c r="K26">
        <f t="shared" si="1"/>
        <v>15</v>
      </c>
      <c r="L26">
        <f t="shared" si="2"/>
        <v>15</v>
      </c>
      <c r="M26">
        <f t="shared" si="7"/>
        <v>33.770516666666666</v>
      </c>
      <c r="N26">
        <f t="shared" si="8"/>
        <v>26.429099999999998</v>
      </c>
      <c r="O26">
        <f t="shared" si="9"/>
        <v>2.9365666666666668</v>
      </c>
      <c r="P26">
        <f t="shared" si="10"/>
        <v>1.4682833333333334</v>
      </c>
    </row>
    <row r="27" spans="1:16" x14ac:dyDescent="0.25">
      <c r="A27" t="s">
        <v>139</v>
      </c>
      <c r="B27" t="s">
        <v>139</v>
      </c>
      <c r="C27" t="str">
        <f t="shared" si="0"/>
        <v>Z1</v>
      </c>
      <c r="D27" t="s">
        <v>293</v>
      </c>
      <c r="E27" t="s">
        <v>317</v>
      </c>
      <c r="F27" t="s">
        <v>317</v>
      </c>
      <c r="G27" t="s">
        <v>17</v>
      </c>
      <c r="H27" s="4" t="s">
        <v>319</v>
      </c>
      <c r="I27">
        <v>50</v>
      </c>
      <c r="J27">
        <v>29.34566666666667</v>
      </c>
      <c r="K27">
        <f t="shared" si="1"/>
        <v>15</v>
      </c>
      <c r="L27">
        <f t="shared" si="2"/>
        <v>15</v>
      </c>
      <c r="M27">
        <f t="shared" si="7"/>
        <v>33.747516666666669</v>
      </c>
      <c r="N27">
        <f t="shared" si="8"/>
        <v>26.411100000000005</v>
      </c>
      <c r="O27">
        <f t="shared" si="9"/>
        <v>2.934566666666667</v>
      </c>
      <c r="P27">
        <f t="shared" si="10"/>
        <v>1.4672833333333335</v>
      </c>
    </row>
    <row r="28" spans="1:16" x14ac:dyDescent="0.25">
      <c r="A28" t="s">
        <v>140</v>
      </c>
      <c r="B28" t="s">
        <v>140</v>
      </c>
      <c r="C28" t="str">
        <f t="shared" si="0"/>
        <v>Z1</v>
      </c>
      <c r="D28" t="s">
        <v>293</v>
      </c>
      <c r="E28" t="s">
        <v>317</v>
      </c>
      <c r="F28" t="s">
        <v>317</v>
      </c>
      <c r="G28" t="s">
        <v>17</v>
      </c>
      <c r="H28" s="4" t="s">
        <v>319</v>
      </c>
      <c r="I28">
        <v>50</v>
      </c>
      <c r="J28">
        <v>29.375666666666664</v>
      </c>
      <c r="K28">
        <f t="shared" si="1"/>
        <v>15</v>
      </c>
      <c r="L28">
        <f t="shared" si="2"/>
        <v>15</v>
      </c>
      <c r="M28">
        <f t="shared" si="7"/>
        <v>33.782016666666664</v>
      </c>
      <c r="N28">
        <f t="shared" si="8"/>
        <v>26.438099999999999</v>
      </c>
      <c r="O28">
        <f t="shared" si="9"/>
        <v>2.9375666666666667</v>
      </c>
      <c r="P28">
        <f t="shared" si="10"/>
        <v>1.4687833333333333</v>
      </c>
    </row>
    <row r="29" spans="1:16" x14ac:dyDescent="0.25">
      <c r="A29" t="s">
        <v>141</v>
      </c>
      <c r="B29" t="s">
        <v>141</v>
      </c>
      <c r="C29" t="str">
        <f t="shared" si="0"/>
        <v>Z1</v>
      </c>
      <c r="D29" t="s">
        <v>293</v>
      </c>
      <c r="E29" t="s">
        <v>317</v>
      </c>
      <c r="F29" t="s">
        <v>317</v>
      </c>
      <c r="G29" t="s">
        <v>17</v>
      </c>
      <c r="H29" s="4" t="s">
        <v>319</v>
      </c>
      <c r="I29">
        <v>50</v>
      </c>
      <c r="J29">
        <v>29.335666666666668</v>
      </c>
      <c r="K29">
        <f t="shared" si="1"/>
        <v>15</v>
      </c>
      <c r="L29">
        <f t="shared" si="2"/>
        <v>15</v>
      </c>
      <c r="M29">
        <f t="shared" si="7"/>
        <v>33.736016666666664</v>
      </c>
      <c r="N29">
        <f t="shared" si="8"/>
        <v>26.402100000000001</v>
      </c>
      <c r="O29">
        <f t="shared" si="9"/>
        <v>2.9335666666666671</v>
      </c>
      <c r="P29">
        <f t="shared" si="10"/>
        <v>1.4667833333333335</v>
      </c>
    </row>
    <row r="30" spans="1:16" x14ac:dyDescent="0.25">
      <c r="A30" t="s">
        <v>142</v>
      </c>
      <c r="B30" t="s">
        <v>142</v>
      </c>
      <c r="C30" t="str">
        <f t="shared" si="0"/>
        <v>Z1</v>
      </c>
      <c r="D30" t="s">
        <v>293</v>
      </c>
      <c r="E30" t="s">
        <v>317</v>
      </c>
      <c r="F30" t="s">
        <v>317</v>
      </c>
      <c r="G30" t="s">
        <v>17</v>
      </c>
      <c r="H30" s="4" t="s">
        <v>319</v>
      </c>
      <c r="I30">
        <v>50</v>
      </c>
      <c r="J30">
        <v>29.356166666666667</v>
      </c>
      <c r="K30">
        <f t="shared" si="1"/>
        <v>15</v>
      </c>
      <c r="L30">
        <f t="shared" si="2"/>
        <v>15</v>
      </c>
      <c r="M30">
        <f t="shared" si="7"/>
        <v>33.759591666666665</v>
      </c>
      <c r="N30">
        <f t="shared" si="8"/>
        <v>26.420550000000002</v>
      </c>
      <c r="O30">
        <f t="shared" si="9"/>
        <v>2.9356166666666668</v>
      </c>
      <c r="P30">
        <f t="shared" si="10"/>
        <v>1.4678083333333334</v>
      </c>
    </row>
    <row r="31" spans="1:16" x14ac:dyDescent="0.25">
      <c r="A31" t="s">
        <v>143</v>
      </c>
      <c r="B31" t="s">
        <v>143</v>
      </c>
      <c r="C31" t="str">
        <f t="shared" si="0"/>
        <v>Z1</v>
      </c>
      <c r="D31" t="s">
        <v>294</v>
      </c>
      <c r="E31" t="s">
        <v>317</v>
      </c>
      <c r="F31" t="s">
        <v>317</v>
      </c>
      <c r="G31" t="s">
        <v>17</v>
      </c>
      <c r="H31" s="4" t="s">
        <v>320</v>
      </c>
      <c r="I31">
        <v>155</v>
      </c>
      <c r="J31">
        <v>24.514900000000001</v>
      </c>
      <c r="K31">
        <f t="shared" si="1"/>
        <v>0</v>
      </c>
      <c r="L31">
        <f t="shared" si="2"/>
        <v>0</v>
      </c>
      <c r="M31">
        <f t="shared" si="7"/>
        <v>28.192135</v>
      </c>
      <c r="N31">
        <f t="shared" si="8"/>
        <v>22.063410000000001</v>
      </c>
      <c r="O31">
        <f t="shared" si="9"/>
        <v>2.4514900000000002</v>
      </c>
      <c r="P31">
        <f t="shared" si="10"/>
        <v>1.2257450000000001</v>
      </c>
    </row>
    <row r="32" spans="1:16" x14ac:dyDescent="0.25">
      <c r="A32" t="s">
        <v>144</v>
      </c>
      <c r="B32" t="s">
        <v>144</v>
      </c>
      <c r="C32" t="str">
        <f t="shared" si="0"/>
        <v>Z1</v>
      </c>
      <c r="D32" t="s">
        <v>294</v>
      </c>
      <c r="E32" t="s">
        <v>317</v>
      </c>
      <c r="F32" t="s">
        <v>317</v>
      </c>
      <c r="G32" t="s">
        <v>17</v>
      </c>
      <c r="H32" s="4" t="s">
        <v>320</v>
      </c>
      <c r="I32">
        <v>155</v>
      </c>
      <c r="J32">
        <v>24.544899999999998</v>
      </c>
      <c r="K32">
        <f t="shared" si="1"/>
        <v>0</v>
      </c>
      <c r="L32">
        <f t="shared" si="2"/>
        <v>0</v>
      </c>
      <c r="M32">
        <f t="shared" si="7"/>
        <v>28.226634999999995</v>
      </c>
      <c r="N32">
        <f t="shared" si="8"/>
        <v>22.090409999999999</v>
      </c>
      <c r="O32">
        <f t="shared" si="9"/>
        <v>2.4544899999999998</v>
      </c>
      <c r="P32">
        <f t="shared" si="10"/>
        <v>1.2272449999999999</v>
      </c>
    </row>
    <row r="33" spans="1:16" x14ac:dyDescent="0.25">
      <c r="A33" t="s">
        <v>145</v>
      </c>
      <c r="B33" t="s">
        <v>145</v>
      </c>
      <c r="C33" t="str">
        <f t="shared" si="0"/>
        <v>Z1</v>
      </c>
      <c r="D33" t="s">
        <v>294</v>
      </c>
      <c r="E33" t="s">
        <v>317</v>
      </c>
      <c r="F33" t="s">
        <v>317</v>
      </c>
      <c r="G33" t="s">
        <v>17</v>
      </c>
      <c r="H33" s="4" t="s">
        <v>21</v>
      </c>
      <c r="I33">
        <v>350</v>
      </c>
      <c r="J33">
        <v>26.706833333333332</v>
      </c>
      <c r="K33">
        <f t="shared" si="1"/>
        <v>0</v>
      </c>
      <c r="L33">
        <f t="shared" si="2"/>
        <v>0</v>
      </c>
      <c r="M33">
        <f t="shared" si="7"/>
        <v>30.71285833333333</v>
      </c>
      <c r="N33">
        <f t="shared" si="8"/>
        <v>24.036149999999999</v>
      </c>
      <c r="O33">
        <f t="shared" si="9"/>
        <v>2.6706833333333333</v>
      </c>
      <c r="P33">
        <f t="shared" si="10"/>
        <v>1.3353416666666666</v>
      </c>
    </row>
    <row r="34" spans="1:16" x14ac:dyDescent="0.25">
      <c r="A34" t="s">
        <v>146</v>
      </c>
      <c r="B34" t="s">
        <v>146</v>
      </c>
      <c r="C34" t="str">
        <f t="shared" si="0"/>
        <v>Z2</v>
      </c>
      <c r="D34" t="s">
        <v>295</v>
      </c>
      <c r="E34" t="s">
        <v>317</v>
      </c>
      <c r="F34" t="s">
        <v>317</v>
      </c>
      <c r="G34" t="s">
        <v>17</v>
      </c>
      <c r="H34" s="4" t="s">
        <v>318</v>
      </c>
      <c r="I34">
        <v>20</v>
      </c>
      <c r="J34">
        <v>29.40433333333333</v>
      </c>
      <c r="K34">
        <f t="shared" si="1"/>
        <v>6</v>
      </c>
      <c r="L34">
        <f t="shared" si="2"/>
        <v>6</v>
      </c>
      <c r="M34">
        <f t="shared" si="7"/>
        <v>33.814983333333331</v>
      </c>
      <c r="N34">
        <f t="shared" si="8"/>
        <v>26.463899999999999</v>
      </c>
      <c r="O34">
        <f t="shared" si="9"/>
        <v>2.940433333333333</v>
      </c>
      <c r="P34">
        <f t="shared" si="10"/>
        <v>1.4702166666666665</v>
      </c>
    </row>
    <row r="35" spans="1:16" x14ac:dyDescent="0.25">
      <c r="A35" t="s">
        <v>147</v>
      </c>
      <c r="B35" t="s">
        <v>147</v>
      </c>
      <c r="C35" t="str">
        <f t="shared" si="0"/>
        <v>Z2</v>
      </c>
      <c r="D35" t="s">
        <v>295</v>
      </c>
      <c r="E35" t="s">
        <v>317</v>
      </c>
      <c r="F35" t="s">
        <v>317</v>
      </c>
      <c r="G35" t="s">
        <v>17</v>
      </c>
      <c r="H35" s="4" t="s">
        <v>318</v>
      </c>
      <c r="I35">
        <v>20</v>
      </c>
      <c r="J35">
        <v>29.394333333333332</v>
      </c>
      <c r="K35">
        <f t="shared" si="1"/>
        <v>6</v>
      </c>
      <c r="L35">
        <f t="shared" si="2"/>
        <v>6</v>
      </c>
      <c r="M35">
        <f t="shared" si="7"/>
        <v>33.803483333333332</v>
      </c>
      <c r="N35">
        <f t="shared" si="8"/>
        <v>26.454899999999999</v>
      </c>
      <c r="O35">
        <f t="shared" si="9"/>
        <v>2.9394333333333336</v>
      </c>
      <c r="P35">
        <f t="shared" si="10"/>
        <v>1.4697166666666668</v>
      </c>
    </row>
    <row r="36" spans="1:16" x14ac:dyDescent="0.25">
      <c r="A36" t="s">
        <v>148</v>
      </c>
      <c r="B36" t="s">
        <v>148</v>
      </c>
      <c r="C36" t="str">
        <f t="shared" si="0"/>
        <v>Z2</v>
      </c>
      <c r="D36" t="s">
        <v>295</v>
      </c>
      <c r="E36" t="s">
        <v>317</v>
      </c>
      <c r="F36" t="s">
        <v>317</v>
      </c>
      <c r="G36" t="s">
        <v>17</v>
      </c>
      <c r="H36" s="4" t="s">
        <v>319</v>
      </c>
      <c r="I36">
        <v>76</v>
      </c>
      <c r="J36">
        <v>19.350999999999999</v>
      </c>
      <c r="K36">
        <f t="shared" si="1"/>
        <v>22.8</v>
      </c>
      <c r="L36">
        <f t="shared" si="2"/>
        <v>22.8</v>
      </c>
      <c r="M36">
        <f t="shared" si="7"/>
        <v>22.253649999999997</v>
      </c>
      <c r="N36">
        <f t="shared" si="8"/>
        <v>17.415900000000001</v>
      </c>
      <c r="O36">
        <f t="shared" si="9"/>
        <v>1.9351</v>
      </c>
      <c r="P36">
        <f t="shared" si="10"/>
        <v>0.96755000000000002</v>
      </c>
    </row>
    <row r="37" spans="1:16" x14ac:dyDescent="0.25">
      <c r="A37" t="s">
        <v>149</v>
      </c>
      <c r="B37" t="s">
        <v>149</v>
      </c>
      <c r="C37" t="str">
        <f t="shared" si="0"/>
        <v>Z2</v>
      </c>
      <c r="D37" t="s">
        <v>295</v>
      </c>
      <c r="E37" t="s">
        <v>317</v>
      </c>
      <c r="F37" t="s">
        <v>317</v>
      </c>
      <c r="G37" t="s">
        <v>17</v>
      </c>
      <c r="H37" s="4" t="s">
        <v>319</v>
      </c>
      <c r="I37">
        <v>76</v>
      </c>
      <c r="J37">
        <v>19.361000000000001</v>
      </c>
      <c r="K37">
        <f t="shared" si="1"/>
        <v>22.8</v>
      </c>
      <c r="L37">
        <f t="shared" si="2"/>
        <v>22.8</v>
      </c>
      <c r="M37">
        <f t="shared" si="7"/>
        <v>22.265149999999998</v>
      </c>
      <c r="N37">
        <f t="shared" si="8"/>
        <v>17.424900000000001</v>
      </c>
      <c r="O37">
        <f t="shared" si="9"/>
        <v>1.9361000000000002</v>
      </c>
      <c r="P37">
        <f t="shared" si="10"/>
        <v>0.96805000000000008</v>
      </c>
    </row>
    <row r="38" spans="1:16" x14ac:dyDescent="0.25">
      <c r="A38" t="s">
        <v>150</v>
      </c>
      <c r="B38" t="s">
        <v>150</v>
      </c>
      <c r="C38" t="str">
        <f t="shared" si="0"/>
        <v>Z2</v>
      </c>
      <c r="D38" t="s">
        <v>296</v>
      </c>
      <c r="E38" t="s">
        <v>317</v>
      </c>
      <c r="F38" t="s">
        <v>317</v>
      </c>
      <c r="G38" t="s">
        <v>17</v>
      </c>
      <c r="H38" s="4" t="s">
        <v>318</v>
      </c>
      <c r="I38">
        <v>20</v>
      </c>
      <c r="J38">
        <v>29.384333333333334</v>
      </c>
      <c r="K38">
        <f t="shared" si="1"/>
        <v>6</v>
      </c>
      <c r="L38">
        <f t="shared" si="2"/>
        <v>6</v>
      </c>
      <c r="M38">
        <f t="shared" si="7"/>
        <v>33.791983333333334</v>
      </c>
      <c r="N38">
        <f t="shared" si="8"/>
        <v>26.445900000000002</v>
      </c>
      <c r="O38">
        <f t="shared" si="9"/>
        <v>2.9384333333333337</v>
      </c>
      <c r="P38">
        <f t="shared" si="10"/>
        <v>1.4692166666666668</v>
      </c>
    </row>
    <row r="39" spans="1:16" x14ac:dyDescent="0.25">
      <c r="A39" t="s">
        <v>151</v>
      </c>
      <c r="B39" t="s">
        <v>151</v>
      </c>
      <c r="C39" t="str">
        <f t="shared" si="0"/>
        <v>Z2</v>
      </c>
      <c r="D39" t="s">
        <v>296</v>
      </c>
      <c r="E39" t="s">
        <v>317</v>
      </c>
      <c r="F39" t="s">
        <v>317</v>
      </c>
      <c r="G39" t="s">
        <v>17</v>
      </c>
      <c r="H39" s="4" t="s">
        <v>318</v>
      </c>
      <c r="I39">
        <v>20</v>
      </c>
      <c r="J39">
        <v>29.374333333333336</v>
      </c>
      <c r="K39">
        <f t="shared" si="1"/>
        <v>6</v>
      </c>
      <c r="L39">
        <f t="shared" si="2"/>
        <v>6</v>
      </c>
      <c r="M39">
        <f t="shared" si="7"/>
        <v>33.780483333333336</v>
      </c>
      <c r="N39">
        <f t="shared" si="8"/>
        <v>26.436900000000001</v>
      </c>
      <c r="O39">
        <f t="shared" si="9"/>
        <v>2.9374333333333338</v>
      </c>
      <c r="P39">
        <f t="shared" si="10"/>
        <v>1.4687166666666669</v>
      </c>
    </row>
    <row r="40" spans="1:16" x14ac:dyDescent="0.25">
      <c r="A40" t="s">
        <v>152</v>
      </c>
      <c r="B40" t="s">
        <v>152</v>
      </c>
      <c r="C40" t="str">
        <f t="shared" si="0"/>
        <v>Z2</v>
      </c>
      <c r="D40" t="s">
        <v>296</v>
      </c>
      <c r="E40" t="s">
        <v>317</v>
      </c>
      <c r="F40" t="s">
        <v>317</v>
      </c>
      <c r="G40" t="s">
        <v>17</v>
      </c>
      <c r="H40" s="4" t="s">
        <v>319</v>
      </c>
      <c r="I40">
        <v>76</v>
      </c>
      <c r="J40">
        <v>19.341000000000001</v>
      </c>
      <c r="K40">
        <f t="shared" si="1"/>
        <v>22.8</v>
      </c>
      <c r="L40">
        <f t="shared" si="2"/>
        <v>22.8</v>
      </c>
      <c r="M40">
        <f t="shared" si="7"/>
        <v>22.242149999999999</v>
      </c>
      <c r="N40">
        <f t="shared" si="8"/>
        <v>17.4069</v>
      </c>
      <c r="O40">
        <f t="shared" si="9"/>
        <v>1.9341000000000002</v>
      </c>
      <c r="P40">
        <f t="shared" si="10"/>
        <v>0.96705000000000008</v>
      </c>
    </row>
    <row r="41" spans="1:16" x14ac:dyDescent="0.25">
      <c r="A41" t="s">
        <v>153</v>
      </c>
      <c r="B41" t="s">
        <v>153</v>
      </c>
      <c r="C41" t="str">
        <f t="shared" si="0"/>
        <v>Z2</v>
      </c>
      <c r="D41" t="s">
        <v>296</v>
      </c>
      <c r="E41" t="s">
        <v>317</v>
      </c>
      <c r="F41" t="s">
        <v>317</v>
      </c>
      <c r="G41" t="s">
        <v>17</v>
      </c>
      <c r="H41" s="4" t="s">
        <v>319</v>
      </c>
      <c r="I41">
        <v>76</v>
      </c>
      <c r="J41">
        <v>19.331</v>
      </c>
      <c r="K41">
        <f t="shared" si="1"/>
        <v>22.8</v>
      </c>
      <c r="L41">
        <f t="shared" si="2"/>
        <v>22.8</v>
      </c>
      <c r="M41">
        <f t="shared" si="7"/>
        <v>22.230649999999997</v>
      </c>
      <c r="N41">
        <f t="shared" si="8"/>
        <v>17.3979</v>
      </c>
      <c r="O41">
        <f t="shared" si="9"/>
        <v>1.9331</v>
      </c>
      <c r="P41">
        <f t="shared" si="10"/>
        <v>0.96655000000000002</v>
      </c>
    </row>
    <row r="42" spans="1:16" x14ac:dyDescent="0.25">
      <c r="A42" t="s">
        <v>154</v>
      </c>
      <c r="B42" t="s">
        <v>154</v>
      </c>
      <c r="C42" t="str">
        <f t="shared" si="0"/>
        <v>Z2</v>
      </c>
      <c r="D42" t="s">
        <v>297</v>
      </c>
      <c r="E42" t="s">
        <v>317</v>
      </c>
      <c r="F42" t="s">
        <v>317</v>
      </c>
      <c r="G42" t="s">
        <v>17</v>
      </c>
      <c r="H42" s="4" t="s">
        <v>319</v>
      </c>
      <c r="I42">
        <v>100</v>
      </c>
      <c r="J42">
        <v>18.378866666666667</v>
      </c>
      <c r="K42">
        <f t="shared" si="1"/>
        <v>30</v>
      </c>
      <c r="L42">
        <f t="shared" si="2"/>
        <v>30</v>
      </c>
      <c r="M42">
        <f t="shared" si="7"/>
        <v>21.135696666666664</v>
      </c>
      <c r="N42">
        <f t="shared" si="8"/>
        <v>16.540980000000001</v>
      </c>
      <c r="O42">
        <f t="shared" si="9"/>
        <v>1.8378866666666669</v>
      </c>
      <c r="P42">
        <f t="shared" si="10"/>
        <v>0.91894333333333345</v>
      </c>
    </row>
    <row r="43" spans="1:16" x14ac:dyDescent="0.25">
      <c r="A43" t="s">
        <v>155</v>
      </c>
      <c r="B43" t="s">
        <v>155</v>
      </c>
      <c r="C43" t="str">
        <f t="shared" si="0"/>
        <v>Z2</v>
      </c>
      <c r="D43" t="s">
        <v>298</v>
      </c>
      <c r="E43" t="s">
        <v>317</v>
      </c>
      <c r="F43" t="s">
        <v>317</v>
      </c>
      <c r="G43" t="s">
        <v>17</v>
      </c>
      <c r="H43" s="4" t="s">
        <v>319</v>
      </c>
      <c r="I43">
        <v>100</v>
      </c>
      <c r="J43">
        <v>18.388866666666669</v>
      </c>
      <c r="K43">
        <f t="shared" si="1"/>
        <v>30</v>
      </c>
      <c r="L43">
        <f t="shared" si="2"/>
        <v>30</v>
      </c>
      <c r="M43">
        <f t="shared" si="7"/>
        <v>21.147196666666666</v>
      </c>
      <c r="N43">
        <f t="shared" si="8"/>
        <v>16.549980000000001</v>
      </c>
      <c r="O43">
        <f t="shared" si="9"/>
        <v>1.838886666666667</v>
      </c>
      <c r="P43">
        <f t="shared" si="10"/>
        <v>0.9194433333333335</v>
      </c>
    </row>
    <row r="44" spans="1:16" x14ac:dyDescent="0.25">
      <c r="A44" t="s">
        <v>156</v>
      </c>
      <c r="B44" t="s">
        <v>156</v>
      </c>
      <c r="C44" t="str">
        <f t="shared" si="0"/>
        <v>Z2</v>
      </c>
      <c r="D44" t="s">
        <v>298</v>
      </c>
      <c r="E44" t="s">
        <v>317</v>
      </c>
      <c r="F44" t="s">
        <v>317</v>
      </c>
      <c r="G44" t="s">
        <v>17</v>
      </c>
      <c r="H44" s="4" t="s">
        <v>319</v>
      </c>
      <c r="I44">
        <v>100</v>
      </c>
      <c r="J44">
        <v>18.368866666666666</v>
      </c>
      <c r="K44">
        <f t="shared" si="1"/>
        <v>30</v>
      </c>
      <c r="L44">
        <f t="shared" si="2"/>
        <v>30</v>
      </c>
      <c r="M44">
        <f t="shared" si="7"/>
        <v>21.124196666666663</v>
      </c>
      <c r="N44">
        <f t="shared" si="8"/>
        <v>16.531980000000001</v>
      </c>
      <c r="O44">
        <f t="shared" si="9"/>
        <v>1.8368866666666666</v>
      </c>
      <c r="P44">
        <f t="shared" si="10"/>
        <v>0.91844333333333328</v>
      </c>
    </row>
    <row r="45" spans="1:16" x14ac:dyDescent="0.25">
      <c r="A45" t="s">
        <v>157</v>
      </c>
      <c r="B45" t="s">
        <v>157</v>
      </c>
      <c r="C45" t="str">
        <f t="shared" si="0"/>
        <v>Z2</v>
      </c>
      <c r="D45" t="s">
        <v>299</v>
      </c>
      <c r="E45" t="s">
        <v>317</v>
      </c>
      <c r="F45" t="s">
        <v>317</v>
      </c>
      <c r="G45" t="s">
        <v>17</v>
      </c>
      <c r="H45" s="4" t="s">
        <v>319</v>
      </c>
      <c r="I45">
        <v>197</v>
      </c>
      <c r="J45">
        <v>17.808466666666668</v>
      </c>
      <c r="K45">
        <f t="shared" si="1"/>
        <v>59.099999999999994</v>
      </c>
      <c r="L45">
        <f t="shared" si="2"/>
        <v>59.099999999999994</v>
      </c>
      <c r="M45">
        <f t="shared" si="7"/>
        <v>20.479736666666668</v>
      </c>
      <c r="N45">
        <f t="shared" si="8"/>
        <v>16.027620000000002</v>
      </c>
      <c r="O45">
        <f t="shared" si="9"/>
        <v>1.7808466666666669</v>
      </c>
      <c r="P45">
        <f t="shared" si="10"/>
        <v>0.89042333333333346</v>
      </c>
    </row>
    <row r="46" spans="1:16" x14ac:dyDescent="0.25">
      <c r="A46" t="s">
        <v>158</v>
      </c>
      <c r="B46" t="s">
        <v>158</v>
      </c>
      <c r="C46" t="str">
        <f t="shared" si="0"/>
        <v>Z2</v>
      </c>
      <c r="D46" t="s">
        <v>299</v>
      </c>
      <c r="E46" t="s">
        <v>317</v>
      </c>
      <c r="F46" t="s">
        <v>317</v>
      </c>
      <c r="G46" t="s">
        <v>17</v>
      </c>
      <c r="H46" s="4" t="s">
        <v>319</v>
      </c>
      <c r="I46">
        <v>197</v>
      </c>
      <c r="J46">
        <v>17.818466666666669</v>
      </c>
      <c r="K46">
        <f t="shared" si="1"/>
        <v>59.099999999999994</v>
      </c>
      <c r="L46">
        <f t="shared" si="2"/>
        <v>59.099999999999994</v>
      </c>
      <c r="M46">
        <f t="shared" si="7"/>
        <v>20.491236666666669</v>
      </c>
      <c r="N46">
        <f t="shared" si="8"/>
        <v>16.036620000000003</v>
      </c>
      <c r="O46">
        <f t="shared" si="9"/>
        <v>1.781846666666667</v>
      </c>
      <c r="P46">
        <f t="shared" si="10"/>
        <v>0.89092333333333351</v>
      </c>
    </row>
    <row r="47" spans="1:16" x14ac:dyDescent="0.25">
      <c r="A47" t="s">
        <v>159</v>
      </c>
      <c r="B47" t="s">
        <v>159</v>
      </c>
      <c r="C47" t="str">
        <f t="shared" si="0"/>
        <v>Z2</v>
      </c>
      <c r="D47" t="s">
        <v>299</v>
      </c>
      <c r="E47" t="s">
        <v>317</v>
      </c>
      <c r="F47" t="s">
        <v>317</v>
      </c>
      <c r="G47" t="s">
        <v>17</v>
      </c>
      <c r="H47" s="4" t="s">
        <v>319</v>
      </c>
      <c r="I47">
        <v>197</v>
      </c>
      <c r="J47">
        <v>17.828466666666667</v>
      </c>
      <c r="K47">
        <f t="shared" si="1"/>
        <v>59.099999999999994</v>
      </c>
      <c r="L47">
        <f t="shared" si="2"/>
        <v>59.099999999999994</v>
      </c>
      <c r="M47">
        <f t="shared" si="7"/>
        <v>20.502736666666667</v>
      </c>
      <c r="N47">
        <f t="shared" si="8"/>
        <v>16.04562</v>
      </c>
      <c r="O47">
        <f t="shared" si="9"/>
        <v>1.7828466666666669</v>
      </c>
      <c r="P47">
        <f t="shared" si="10"/>
        <v>0.89142333333333346</v>
      </c>
    </row>
    <row r="48" spans="1:16" x14ac:dyDescent="0.25">
      <c r="A48" t="s">
        <v>160</v>
      </c>
      <c r="B48" t="s">
        <v>160</v>
      </c>
      <c r="C48" t="str">
        <f t="shared" si="0"/>
        <v>Z2</v>
      </c>
      <c r="D48" t="s">
        <v>300</v>
      </c>
      <c r="E48" t="s">
        <v>317</v>
      </c>
      <c r="F48" t="s">
        <v>317</v>
      </c>
      <c r="G48" t="s">
        <v>17</v>
      </c>
      <c r="H48" s="4" t="s">
        <v>318</v>
      </c>
      <c r="I48">
        <v>12</v>
      </c>
      <c r="J48">
        <v>30.243000000000006</v>
      </c>
      <c r="K48">
        <f t="shared" si="1"/>
        <v>3.5999999999999996</v>
      </c>
      <c r="L48">
        <f t="shared" si="2"/>
        <v>3.5999999999999996</v>
      </c>
      <c r="M48">
        <f t="shared" si="7"/>
        <v>34.779450000000004</v>
      </c>
      <c r="N48">
        <f t="shared" si="8"/>
        <v>27.218700000000005</v>
      </c>
      <c r="O48">
        <f t="shared" si="9"/>
        <v>3.0243000000000007</v>
      </c>
      <c r="P48">
        <f t="shared" si="10"/>
        <v>1.5121500000000003</v>
      </c>
    </row>
    <row r="49" spans="1:16" x14ac:dyDescent="0.25">
      <c r="A49" t="s">
        <v>161</v>
      </c>
      <c r="B49" t="s">
        <v>161</v>
      </c>
      <c r="C49" t="str">
        <f t="shared" si="0"/>
        <v>Z2</v>
      </c>
      <c r="D49" t="s">
        <v>300</v>
      </c>
      <c r="E49" t="s">
        <v>317</v>
      </c>
      <c r="F49" t="s">
        <v>317</v>
      </c>
      <c r="G49" t="s">
        <v>17</v>
      </c>
      <c r="H49" s="4" t="s">
        <v>318</v>
      </c>
      <c r="I49">
        <v>12</v>
      </c>
      <c r="J49">
        <v>30.252999999999997</v>
      </c>
      <c r="K49">
        <f t="shared" si="1"/>
        <v>3.5999999999999996</v>
      </c>
      <c r="L49">
        <f t="shared" si="2"/>
        <v>3.5999999999999996</v>
      </c>
      <c r="M49">
        <f t="shared" si="7"/>
        <v>34.790949999999995</v>
      </c>
      <c r="N49">
        <f t="shared" si="8"/>
        <v>27.227699999999999</v>
      </c>
      <c r="O49">
        <f t="shared" si="9"/>
        <v>3.0252999999999997</v>
      </c>
      <c r="P49">
        <f t="shared" si="10"/>
        <v>1.5126499999999998</v>
      </c>
    </row>
    <row r="50" spans="1:16" x14ac:dyDescent="0.25">
      <c r="A50" t="s">
        <v>162</v>
      </c>
      <c r="B50" t="s">
        <v>162</v>
      </c>
      <c r="C50" t="str">
        <f t="shared" si="0"/>
        <v>Z2</v>
      </c>
      <c r="D50" t="s">
        <v>300</v>
      </c>
      <c r="E50" t="s">
        <v>317</v>
      </c>
      <c r="F50" t="s">
        <v>317</v>
      </c>
      <c r="G50" t="s">
        <v>17</v>
      </c>
      <c r="H50" s="4" t="s">
        <v>318</v>
      </c>
      <c r="I50">
        <v>12</v>
      </c>
      <c r="J50">
        <v>30.263000000000002</v>
      </c>
      <c r="K50">
        <f t="shared" si="1"/>
        <v>3.5999999999999996</v>
      </c>
      <c r="L50">
        <f t="shared" si="2"/>
        <v>3.5999999999999996</v>
      </c>
      <c r="M50">
        <f t="shared" si="7"/>
        <v>34.80245</v>
      </c>
      <c r="N50">
        <f t="shared" si="8"/>
        <v>27.236700000000003</v>
      </c>
      <c r="O50">
        <f t="shared" si="9"/>
        <v>3.0263000000000004</v>
      </c>
      <c r="P50">
        <f t="shared" si="10"/>
        <v>1.5131500000000002</v>
      </c>
    </row>
    <row r="51" spans="1:16" x14ac:dyDescent="0.25">
      <c r="A51" t="s">
        <v>163</v>
      </c>
      <c r="B51" t="s">
        <v>163</v>
      </c>
      <c r="C51" t="str">
        <f t="shared" si="0"/>
        <v>Z2</v>
      </c>
      <c r="D51" t="s">
        <v>300</v>
      </c>
      <c r="E51" t="s">
        <v>317</v>
      </c>
      <c r="F51" t="s">
        <v>317</v>
      </c>
      <c r="G51" t="s">
        <v>17</v>
      </c>
      <c r="H51" s="4" t="s">
        <v>318</v>
      </c>
      <c r="I51">
        <v>12</v>
      </c>
      <c r="J51">
        <v>30.273</v>
      </c>
      <c r="K51">
        <f t="shared" si="1"/>
        <v>3.5999999999999996</v>
      </c>
      <c r="L51">
        <f t="shared" si="2"/>
        <v>3.5999999999999996</v>
      </c>
      <c r="M51">
        <f t="shared" si="7"/>
        <v>34.813949999999998</v>
      </c>
      <c r="N51">
        <f t="shared" si="8"/>
        <v>27.245699999999999</v>
      </c>
      <c r="O51">
        <f t="shared" si="9"/>
        <v>3.0273000000000003</v>
      </c>
      <c r="P51">
        <f t="shared" si="10"/>
        <v>1.5136500000000002</v>
      </c>
    </row>
    <row r="52" spans="1:16" x14ac:dyDescent="0.25">
      <c r="A52" t="s">
        <v>164</v>
      </c>
      <c r="B52" t="s">
        <v>164</v>
      </c>
      <c r="C52" t="str">
        <f t="shared" si="0"/>
        <v>Z2</v>
      </c>
      <c r="D52" t="s">
        <v>300</v>
      </c>
      <c r="E52" t="s">
        <v>317</v>
      </c>
      <c r="F52" t="s">
        <v>317</v>
      </c>
      <c r="G52" t="s">
        <v>17</v>
      </c>
      <c r="H52" s="4" t="s">
        <v>318</v>
      </c>
      <c r="I52">
        <v>12</v>
      </c>
      <c r="J52">
        <v>30.254999999999999</v>
      </c>
      <c r="K52">
        <f t="shared" si="1"/>
        <v>3.5999999999999996</v>
      </c>
      <c r="L52">
        <f t="shared" si="2"/>
        <v>3.5999999999999996</v>
      </c>
      <c r="M52">
        <f t="shared" si="7"/>
        <v>34.793249999999993</v>
      </c>
      <c r="N52">
        <f t="shared" si="8"/>
        <v>27.229499999999998</v>
      </c>
      <c r="O52">
        <f t="shared" si="9"/>
        <v>3.0255000000000001</v>
      </c>
      <c r="P52">
        <f t="shared" si="10"/>
        <v>1.51275</v>
      </c>
    </row>
    <row r="53" spans="1:16" x14ac:dyDescent="0.25">
      <c r="A53" t="s">
        <v>165</v>
      </c>
      <c r="B53" t="s">
        <v>165</v>
      </c>
      <c r="C53" t="str">
        <f t="shared" si="0"/>
        <v>Z2</v>
      </c>
      <c r="D53" t="s">
        <v>300</v>
      </c>
      <c r="E53" t="s">
        <v>317</v>
      </c>
      <c r="F53" t="s">
        <v>317</v>
      </c>
      <c r="G53" t="s">
        <v>17</v>
      </c>
      <c r="H53" s="4" t="s">
        <v>320</v>
      </c>
      <c r="I53">
        <v>155</v>
      </c>
      <c r="J53">
        <v>24.6249</v>
      </c>
      <c r="K53">
        <f t="shared" si="1"/>
        <v>0</v>
      </c>
      <c r="L53">
        <f t="shared" si="2"/>
        <v>0</v>
      </c>
      <c r="M53">
        <f t="shared" si="7"/>
        <v>28.318634999999997</v>
      </c>
      <c r="N53">
        <f t="shared" si="8"/>
        <v>22.162410000000001</v>
      </c>
      <c r="O53">
        <f t="shared" si="9"/>
        <v>2.4624900000000003</v>
      </c>
      <c r="P53">
        <f t="shared" si="10"/>
        <v>1.2312450000000001</v>
      </c>
    </row>
    <row r="54" spans="1:16" x14ac:dyDescent="0.25">
      <c r="A54" t="s">
        <v>166</v>
      </c>
      <c r="B54" t="s">
        <v>166</v>
      </c>
      <c r="C54" t="str">
        <f t="shared" si="0"/>
        <v>Z2</v>
      </c>
      <c r="D54" t="s">
        <v>301</v>
      </c>
      <c r="E54" t="s">
        <v>317</v>
      </c>
      <c r="F54" t="s">
        <v>317</v>
      </c>
      <c r="G54" t="s">
        <v>17</v>
      </c>
      <c r="H54" s="4" t="s">
        <v>320</v>
      </c>
      <c r="I54">
        <v>155</v>
      </c>
      <c r="J54">
        <v>24.634900000000002</v>
      </c>
      <c r="K54">
        <f t="shared" si="1"/>
        <v>0</v>
      </c>
      <c r="L54">
        <f t="shared" si="2"/>
        <v>0</v>
      </c>
      <c r="M54">
        <f t="shared" si="7"/>
        <v>28.330134999999999</v>
      </c>
      <c r="N54">
        <f t="shared" si="8"/>
        <v>22.171410000000002</v>
      </c>
      <c r="O54">
        <f t="shared" si="9"/>
        <v>2.4634900000000002</v>
      </c>
      <c r="P54">
        <f t="shared" si="10"/>
        <v>1.2317450000000001</v>
      </c>
    </row>
    <row r="55" spans="1:16" x14ac:dyDescent="0.25">
      <c r="A55" t="s">
        <v>167</v>
      </c>
      <c r="B55" t="s">
        <v>167</v>
      </c>
      <c r="C55" t="str">
        <f t="shared" si="0"/>
        <v>Z2</v>
      </c>
      <c r="D55" t="s">
        <v>302</v>
      </c>
      <c r="E55" t="s">
        <v>317</v>
      </c>
      <c r="F55" t="s">
        <v>317</v>
      </c>
      <c r="G55" t="s">
        <v>17</v>
      </c>
      <c r="H55" s="4" t="s">
        <v>321</v>
      </c>
      <c r="I55">
        <v>400</v>
      </c>
      <c r="J55">
        <v>7.3298889999999988</v>
      </c>
      <c r="K55">
        <f t="shared" si="1"/>
        <v>0</v>
      </c>
      <c r="L55">
        <f t="shared" si="2"/>
        <v>0</v>
      </c>
      <c r="M55">
        <f t="shared" si="7"/>
        <v>8.4293723499999977</v>
      </c>
      <c r="N55">
        <f t="shared" si="8"/>
        <v>6.5969000999999992</v>
      </c>
      <c r="O55">
        <f t="shared" si="9"/>
        <v>0.73298889999999994</v>
      </c>
      <c r="P55">
        <f t="shared" si="10"/>
        <v>0.36649444999999997</v>
      </c>
    </row>
    <row r="56" spans="1:16" x14ac:dyDescent="0.25">
      <c r="A56" t="s">
        <v>168</v>
      </c>
      <c r="B56" t="s">
        <v>168</v>
      </c>
      <c r="C56" t="str">
        <f t="shared" si="0"/>
        <v>Z2</v>
      </c>
      <c r="D56" t="s">
        <v>303</v>
      </c>
      <c r="E56" t="s">
        <v>317</v>
      </c>
      <c r="F56" t="s">
        <v>317</v>
      </c>
      <c r="G56" t="s">
        <v>17</v>
      </c>
      <c r="H56" s="4" t="s">
        <v>321</v>
      </c>
      <c r="I56">
        <v>400</v>
      </c>
      <c r="J56">
        <v>7.3398889999999994</v>
      </c>
      <c r="K56">
        <f t="shared" si="1"/>
        <v>0</v>
      </c>
      <c r="L56">
        <f t="shared" si="2"/>
        <v>0</v>
      </c>
      <c r="M56">
        <f t="shared" si="7"/>
        <v>8.4408723499999994</v>
      </c>
      <c r="N56">
        <f t="shared" si="8"/>
        <v>6.6059000999999995</v>
      </c>
      <c r="O56">
        <f t="shared" si="9"/>
        <v>0.73398889999999994</v>
      </c>
      <c r="P56">
        <f t="shared" si="10"/>
        <v>0.36699444999999997</v>
      </c>
    </row>
    <row r="57" spans="1:16" x14ac:dyDescent="0.25">
      <c r="A57" t="s">
        <v>169</v>
      </c>
      <c r="B57" t="s">
        <v>169</v>
      </c>
      <c r="C57" t="str">
        <f t="shared" si="0"/>
        <v>Z2</v>
      </c>
      <c r="D57" t="s">
        <v>304</v>
      </c>
      <c r="E57" t="s">
        <v>317</v>
      </c>
      <c r="F57" t="s">
        <v>317</v>
      </c>
      <c r="G57" t="s">
        <v>17</v>
      </c>
      <c r="H57" s="4" t="s">
        <v>319</v>
      </c>
      <c r="I57">
        <v>50</v>
      </c>
      <c r="J57">
        <v>29.455666666666669</v>
      </c>
      <c r="K57">
        <f t="shared" si="1"/>
        <v>15</v>
      </c>
      <c r="L57">
        <f t="shared" si="2"/>
        <v>15</v>
      </c>
      <c r="M57">
        <f t="shared" si="7"/>
        <v>33.87401666666667</v>
      </c>
      <c r="N57">
        <f t="shared" si="8"/>
        <v>26.510100000000001</v>
      </c>
      <c r="O57">
        <f t="shared" si="9"/>
        <v>2.9455666666666671</v>
      </c>
      <c r="P57">
        <f t="shared" si="10"/>
        <v>1.4727833333333336</v>
      </c>
    </row>
    <row r="58" spans="1:16" x14ac:dyDescent="0.25">
      <c r="A58" t="s">
        <v>170</v>
      </c>
      <c r="B58" t="s">
        <v>170</v>
      </c>
      <c r="C58" t="str">
        <f t="shared" si="0"/>
        <v>Z2</v>
      </c>
      <c r="D58" t="s">
        <v>304</v>
      </c>
      <c r="E58" t="s">
        <v>317</v>
      </c>
      <c r="F58" t="s">
        <v>317</v>
      </c>
      <c r="G58" t="s">
        <v>17</v>
      </c>
      <c r="H58" s="4" t="s">
        <v>319</v>
      </c>
      <c r="I58">
        <v>50</v>
      </c>
      <c r="J58">
        <v>29.465666666666667</v>
      </c>
      <c r="K58">
        <f t="shared" si="1"/>
        <v>15</v>
      </c>
      <c r="L58">
        <f t="shared" si="2"/>
        <v>15</v>
      </c>
      <c r="M58">
        <f t="shared" si="7"/>
        <v>33.885516666666668</v>
      </c>
      <c r="N58">
        <f t="shared" si="8"/>
        <v>26.519100000000002</v>
      </c>
      <c r="O58">
        <f t="shared" si="9"/>
        <v>2.946566666666667</v>
      </c>
      <c r="P58">
        <f t="shared" si="10"/>
        <v>1.4732833333333335</v>
      </c>
    </row>
    <row r="59" spans="1:16" x14ac:dyDescent="0.25">
      <c r="A59" t="s">
        <v>171</v>
      </c>
      <c r="B59" t="s">
        <v>171</v>
      </c>
      <c r="C59" t="str">
        <f t="shared" si="0"/>
        <v>Z2</v>
      </c>
      <c r="D59" t="s">
        <v>304</v>
      </c>
      <c r="E59" t="s">
        <v>317</v>
      </c>
      <c r="F59" t="s">
        <v>317</v>
      </c>
      <c r="G59" t="s">
        <v>17</v>
      </c>
      <c r="H59" s="4" t="s">
        <v>319</v>
      </c>
      <c r="I59">
        <v>50</v>
      </c>
      <c r="J59">
        <v>29.445666666666668</v>
      </c>
      <c r="K59">
        <f t="shared" si="1"/>
        <v>15</v>
      </c>
      <c r="L59">
        <f t="shared" si="2"/>
        <v>15</v>
      </c>
      <c r="M59">
        <f t="shared" si="7"/>
        <v>33.862516666666664</v>
      </c>
      <c r="N59">
        <f t="shared" si="8"/>
        <v>26.501100000000001</v>
      </c>
      <c r="O59">
        <f t="shared" si="9"/>
        <v>2.9445666666666668</v>
      </c>
      <c r="P59">
        <f t="shared" si="10"/>
        <v>1.4722833333333334</v>
      </c>
    </row>
    <row r="60" spans="1:16" x14ac:dyDescent="0.25">
      <c r="A60" t="s">
        <v>172</v>
      </c>
      <c r="B60" t="s">
        <v>172</v>
      </c>
      <c r="C60" t="str">
        <f t="shared" si="0"/>
        <v>Z2</v>
      </c>
      <c r="D60" t="s">
        <v>304</v>
      </c>
      <c r="E60" t="s">
        <v>317</v>
      </c>
      <c r="F60" t="s">
        <v>317</v>
      </c>
      <c r="G60" t="s">
        <v>17</v>
      </c>
      <c r="H60" s="4" t="s">
        <v>319</v>
      </c>
      <c r="I60">
        <v>50</v>
      </c>
      <c r="J60">
        <v>29.475666666666665</v>
      </c>
      <c r="K60">
        <f t="shared" si="1"/>
        <v>15</v>
      </c>
      <c r="L60">
        <f t="shared" si="2"/>
        <v>15</v>
      </c>
      <c r="M60">
        <f t="shared" si="7"/>
        <v>33.897016666666666</v>
      </c>
      <c r="N60">
        <f t="shared" si="8"/>
        <v>26.528099999999998</v>
      </c>
      <c r="O60">
        <f t="shared" si="9"/>
        <v>2.9475666666666669</v>
      </c>
      <c r="P60">
        <f t="shared" si="10"/>
        <v>1.4737833333333334</v>
      </c>
    </row>
    <row r="61" spans="1:16" x14ac:dyDescent="0.25">
      <c r="A61" t="s">
        <v>173</v>
      </c>
      <c r="B61" t="s">
        <v>173</v>
      </c>
      <c r="C61" t="str">
        <f t="shared" si="0"/>
        <v>Z2</v>
      </c>
      <c r="D61" t="s">
        <v>304</v>
      </c>
      <c r="E61" t="s">
        <v>317</v>
      </c>
      <c r="F61" t="s">
        <v>317</v>
      </c>
      <c r="G61" t="s">
        <v>17</v>
      </c>
      <c r="H61" s="4" t="s">
        <v>319</v>
      </c>
      <c r="I61">
        <v>50</v>
      </c>
      <c r="J61">
        <v>29.435666666666666</v>
      </c>
      <c r="K61">
        <f t="shared" si="1"/>
        <v>15</v>
      </c>
      <c r="L61">
        <f t="shared" si="2"/>
        <v>15</v>
      </c>
      <c r="M61">
        <f t="shared" si="7"/>
        <v>33.851016666666666</v>
      </c>
      <c r="N61">
        <f t="shared" si="8"/>
        <v>26.492100000000001</v>
      </c>
      <c r="O61">
        <f t="shared" si="9"/>
        <v>2.9435666666666669</v>
      </c>
      <c r="P61">
        <f t="shared" si="10"/>
        <v>1.4717833333333334</v>
      </c>
    </row>
    <row r="62" spans="1:16" x14ac:dyDescent="0.25">
      <c r="A62" t="s">
        <v>174</v>
      </c>
      <c r="B62" t="s">
        <v>174</v>
      </c>
      <c r="C62" t="str">
        <f t="shared" si="0"/>
        <v>Z2</v>
      </c>
      <c r="D62" t="s">
        <v>304</v>
      </c>
      <c r="E62" t="s">
        <v>317</v>
      </c>
      <c r="F62" t="s">
        <v>317</v>
      </c>
      <c r="G62" t="s">
        <v>17</v>
      </c>
      <c r="H62" s="4" t="s">
        <v>319</v>
      </c>
      <c r="I62">
        <v>50</v>
      </c>
      <c r="J62">
        <v>29.456166666666672</v>
      </c>
      <c r="K62">
        <f t="shared" si="1"/>
        <v>15</v>
      </c>
      <c r="L62">
        <f t="shared" si="2"/>
        <v>15</v>
      </c>
      <c r="M62">
        <f t="shared" si="7"/>
        <v>33.874591666666667</v>
      </c>
      <c r="N62">
        <f t="shared" si="8"/>
        <v>26.510550000000006</v>
      </c>
      <c r="O62">
        <f t="shared" si="9"/>
        <v>2.9456166666666674</v>
      </c>
      <c r="P62">
        <f t="shared" si="10"/>
        <v>1.4728083333333337</v>
      </c>
    </row>
    <row r="63" spans="1:16" x14ac:dyDescent="0.25">
      <c r="A63" t="s">
        <v>175</v>
      </c>
      <c r="B63" t="s">
        <v>175</v>
      </c>
      <c r="C63" t="str">
        <f t="shared" si="0"/>
        <v>Z2</v>
      </c>
      <c r="D63" t="s">
        <v>305</v>
      </c>
      <c r="E63" t="s">
        <v>317</v>
      </c>
      <c r="F63" t="s">
        <v>317</v>
      </c>
      <c r="G63" t="s">
        <v>17</v>
      </c>
      <c r="H63" s="4" t="s">
        <v>320</v>
      </c>
      <c r="I63">
        <v>155</v>
      </c>
      <c r="J63">
        <v>24.614900000000002</v>
      </c>
      <c r="K63">
        <f t="shared" si="1"/>
        <v>0</v>
      </c>
      <c r="L63">
        <f t="shared" si="2"/>
        <v>0</v>
      </c>
      <c r="M63">
        <f t="shared" si="7"/>
        <v>28.307134999999999</v>
      </c>
      <c r="N63">
        <f t="shared" si="8"/>
        <v>22.153410000000001</v>
      </c>
      <c r="O63">
        <f t="shared" si="9"/>
        <v>2.4614900000000004</v>
      </c>
      <c r="P63">
        <f t="shared" si="10"/>
        <v>1.2307450000000002</v>
      </c>
    </row>
    <row r="64" spans="1:16" x14ac:dyDescent="0.25">
      <c r="A64" t="s">
        <v>176</v>
      </c>
      <c r="B64" t="s">
        <v>176</v>
      </c>
      <c r="C64" t="str">
        <f t="shared" si="0"/>
        <v>Z2</v>
      </c>
      <c r="D64" t="s">
        <v>305</v>
      </c>
      <c r="E64" t="s">
        <v>317</v>
      </c>
      <c r="F64" t="s">
        <v>317</v>
      </c>
      <c r="G64" t="s">
        <v>17</v>
      </c>
      <c r="H64" s="4" t="s">
        <v>320</v>
      </c>
      <c r="I64">
        <v>155</v>
      </c>
      <c r="J64">
        <v>24.644900000000003</v>
      </c>
      <c r="K64">
        <f t="shared" si="1"/>
        <v>0</v>
      </c>
      <c r="L64">
        <f t="shared" si="2"/>
        <v>0</v>
      </c>
      <c r="M64">
        <f t="shared" si="7"/>
        <v>28.341635</v>
      </c>
      <c r="N64">
        <f t="shared" si="8"/>
        <v>22.180410000000002</v>
      </c>
      <c r="O64">
        <f t="shared" si="9"/>
        <v>2.4644900000000005</v>
      </c>
      <c r="P64">
        <f t="shared" si="10"/>
        <v>1.2322450000000003</v>
      </c>
    </row>
    <row r="65" spans="1:16" x14ac:dyDescent="0.25">
      <c r="A65" t="s">
        <v>177</v>
      </c>
      <c r="B65" t="s">
        <v>177</v>
      </c>
      <c r="C65" t="str">
        <f t="shared" si="0"/>
        <v>Z2</v>
      </c>
      <c r="D65" t="s">
        <v>305</v>
      </c>
      <c r="E65" t="s">
        <v>317</v>
      </c>
      <c r="F65" t="s">
        <v>317</v>
      </c>
      <c r="G65" t="s">
        <v>17</v>
      </c>
      <c r="H65" s="4" t="s">
        <v>21</v>
      </c>
      <c r="I65">
        <v>350</v>
      </c>
      <c r="J65">
        <v>26.806833333333334</v>
      </c>
      <c r="K65">
        <f t="shared" si="1"/>
        <v>0</v>
      </c>
      <c r="L65">
        <f t="shared" si="2"/>
        <v>0</v>
      </c>
      <c r="M65">
        <f t="shared" si="7"/>
        <v>30.827858333333332</v>
      </c>
      <c r="N65">
        <f t="shared" si="8"/>
        <v>24.126149999999999</v>
      </c>
      <c r="O65">
        <f t="shared" si="9"/>
        <v>2.6806833333333335</v>
      </c>
      <c r="P65">
        <f t="shared" si="10"/>
        <v>1.3403416666666668</v>
      </c>
    </row>
    <row r="66" spans="1:16" x14ac:dyDescent="0.25">
      <c r="A66" t="s">
        <v>178</v>
      </c>
      <c r="B66" t="s">
        <v>178</v>
      </c>
      <c r="C66" t="str">
        <f t="shared" si="0"/>
        <v>Z3</v>
      </c>
      <c r="D66" t="s">
        <v>306</v>
      </c>
      <c r="E66" t="s">
        <v>317</v>
      </c>
      <c r="F66" t="s">
        <v>317</v>
      </c>
      <c r="G66" t="s">
        <v>17</v>
      </c>
      <c r="H66" s="4" t="s">
        <v>318</v>
      </c>
      <c r="I66">
        <v>20</v>
      </c>
      <c r="J66">
        <v>29.504333333333335</v>
      </c>
      <c r="K66">
        <f t="shared" si="1"/>
        <v>6</v>
      </c>
      <c r="L66">
        <f t="shared" si="2"/>
        <v>6</v>
      </c>
      <c r="M66">
        <f t="shared" si="7"/>
        <v>33.929983333333332</v>
      </c>
      <c r="N66">
        <f t="shared" si="8"/>
        <v>26.553900000000002</v>
      </c>
      <c r="O66">
        <f t="shared" si="9"/>
        <v>2.9504333333333337</v>
      </c>
      <c r="P66">
        <f t="shared" si="10"/>
        <v>1.4752166666666668</v>
      </c>
    </row>
    <row r="67" spans="1:16" x14ac:dyDescent="0.25">
      <c r="A67" t="s">
        <v>179</v>
      </c>
      <c r="B67" t="s">
        <v>179</v>
      </c>
      <c r="C67" t="str">
        <f t="shared" ref="C67:C97" si="11">_xlfn.CONCAT("Z", MID(D67,2,1))</f>
        <v>Z3</v>
      </c>
      <c r="D67" t="s">
        <v>306</v>
      </c>
      <c r="E67" t="s">
        <v>317</v>
      </c>
      <c r="F67" t="s">
        <v>317</v>
      </c>
      <c r="G67" t="s">
        <v>17</v>
      </c>
      <c r="H67" s="4" t="s">
        <v>318</v>
      </c>
      <c r="I67">
        <v>20</v>
      </c>
      <c r="J67">
        <v>29.494333333333334</v>
      </c>
      <c r="K67">
        <f t="shared" ref="K67:K97" si="12">IF(OR(H67="OCGT", H67="CCGT"),0.3*I67,0)</f>
        <v>6</v>
      </c>
      <c r="L67">
        <f t="shared" ref="L67:L97" si="13">IF(OR(H67="OCGT", H67="CCGT"),0.3*I67,0)</f>
        <v>6</v>
      </c>
      <c r="M67">
        <f t="shared" si="7"/>
        <v>33.918483333333334</v>
      </c>
      <c r="N67">
        <f t="shared" si="8"/>
        <v>26.544900000000002</v>
      </c>
      <c r="O67">
        <f t="shared" si="9"/>
        <v>2.9494333333333334</v>
      </c>
      <c r="P67">
        <f t="shared" si="10"/>
        <v>1.4747166666666667</v>
      </c>
    </row>
    <row r="68" spans="1:16" x14ac:dyDescent="0.25">
      <c r="A68" t="s">
        <v>180</v>
      </c>
      <c r="B68" t="s">
        <v>180</v>
      </c>
      <c r="C68" t="str">
        <f t="shared" si="11"/>
        <v>Z3</v>
      </c>
      <c r="D68" t="s">
        <v>306</v>
      </c>
      <c r="E68" t="s">
        <v>317</v>
      </c>
      <c r="F68" t="s">
        <v>317</v>
      </c>
      <c r="G68" t="s">
        <v>17</v>
      </c>
      <c r="H68" s="4" t="s">
        <v>319</v>
      </c>
      <c r="I68">
        <v>76</v>
      </c>
      <c r="J68">
        <v>19.451000000000004</v>
      </c>
      <c r="K68">
        <f t="shared" si="12"/>
        <v>22.8</v>
      </c>
      <c r="L68">
        <f t="shared" si="13"/>
        <v>22.8</v>
      </c>
      <c r="M68">
        <f t="shared" si="7"/>
        <v>22.368650000000002</v>
      </c>
      <c r="N68">
        <f t="shared" si="8"/>
        <v>17.505900000000004</v>
      </c>
      <c r="O68">
        <f t="shared" si="9"/>
        <v>1.9451000000000005</v>
      </c>
      <c r="P68">
        <f t="shared" si="10"/>
        <v>0.97255000000000025</v>
      </c>
    </row>
    <row r="69" spans="1:16" x14ac:dyDescent="0.25">
      <c r="A69" t="s">
        <v>181</v>
      </c>
      <c r="B69" t="s">
        <v>181</v>
      </c>
      <c r="C69" t="str">
        <f t="shared" si="11"/>
        <v>Z3</v>
      </c>
      <c r="D69" t="s">
        <v>306</v>
      </c>
      <c r="E69" t="s">
        <v>317</v>
      </c>
      <c r="F69" t="s">
        <v>317</v>
      </c>
      <c r="G69" t="s">
        <v>17</v>
      </c>
      <c r="H69" s="4" t="s">
        <v>319</v>
      </c>
      <c r="I69">
        <v>76</v>
      </c>
      <c r="J69">
        <v>19.461000000000002</v>
      </c>
      <c r="K69">
        <f t="shared" si="12"/>
        <v>22.8</v>
      </c>
      <c r="L69">
        <f t="shared" si="13"/>
        <v>22.8</v>
      </c>
      <c r="M69">
        <f t="shared" si="7"/>
        <v>22.38015</v>
      </c>
      <c r="N69">
        <f t="shared" si="8"/>
        <v>17.514900000000001</v>
      </c>
      <c r="O69">
        <f t="shared" si="9"/>
        <v>1.9461000000000004</v>
      </c>
      <c r="P69">
        <f t="shared" si="10"/>
        <v>0.97305000000000019</v>
      </c>
    </row>
    <row r="70" spans="1:16" x14ac:dyDescent="0.25">
      <c r="A70" t="s">
        <v>182</v>
      </c>
      <c r="B70" t="s">
        <v>182</v>
      </c>
      <c r="C70" t="str">
        <f t="shared" si="11"/>
        <v>Z3</v>
      </c>
      <c r="D70" t="s">
        <v>307</v>
      </c>
      <c r="E70" t="s">
        <v>317</v>
      </c>
      <c r="F70" t="s">
        <v>317</v>
      </c>
      <c r="G70" t="s">
        <v>17</v>
      </c>
      <c r="H70" s="4" t="s">
        <v>318</v>
      </c>
      <c r="I70">
        <v>20</v>
      </c>
      <c r="J70">
        <v>29.484333333333336</v>
      </c>
      <c r="K70">
        <f t="shared" si="12"/>
        <v>6</v>
      </c>
      <c r="L70">
        <f t="shared" si="13"/>
        <v>6</v>
      </c>
      <c r="M70">
        <f t="shared" si="7"/>
        <v>33.906983333333336</v>
      </c>
      <c r="N70">
        <f t="shared" si="8"/>
        <v>26.535900000000002</v>
      </c>
      <c r="O70">
        <f t="shared" si="9"/>
        <v>2.9484333333333339</v>
      </c>
      <c r="P70">
        <f t="shared" si="10"/>
        <v>1.474216666666667</v>
      </c>
    </row>
    <row r="71" spans="1:16" x14ac:dyDescent="0.25">
      <c r="A71" t="s">
        <v>183</v>
      </c>
      <c r="B71" t="s">
        <v>183</v>
      </c>
      <c r="C71" t="str">
        <f t="shared" si="11"/>
        <v>Z3</v>
      </c>
      <c r="D71" t="s">
        <v>307</v>
      </c>
      <c r="E71" t="s">
        <v>317</v>
      </c>
      <c r="F71" t="s">
        <v>317</v>
      </c>
      <c r="G71" t="s">
        <v>17</v>
      </c>
      <c r="H71" s="4" t="s">
        <v>318</v>
      </c>
      <c r="I71">
        <v>20</v>
      </c>
      <c r="J71">
        <v>29.474333333333337</v>
      </c>
      <c r="K71">
        <f t="shared" si="12"/>
        <v>6</v>
      </c>
      <c r="L71">
        <f t="shared" si="13"/>
        <v>6</v>
      </c>
      <c r="M71">
        <f t="shared" ref="M71:M97" si="14">J71*1.15</f>
        <v>33.895483333333338</v>
      </c>
      <c r="N71">
        <f t="shared" ref="N71:N97" si="15">J71*0.9</f>
        <v>26.526900000000005</v>
      </c>
      <c r="O71">
        <f t="shared" ref="O71:O97" si="16">J71*0.1</f>
        <v>2.947433333333334</v>
      </c>
      <c r="P71">
        <f t="shared" ref="P71:P97" si="17">J71*0.05</f>
        <v>1.473716666666667</v>
      </c>
    </row>
    <row r="72" spans="1:16" x14ac:dyDescent="0.25">
      <c r="A72" t="s">
        <v>184</v>
      </c>
      <c r="B72" t="s">
        <v>184</v>
      </c>
      <c r="C72" t="str">
        <f t="shared" si="11"/>
        <v>Z3</v>
      </c>
      <c r="D72" t="s">
        <v>307</v>
      </c>
      <c r="E72" t="s">
        <v>317</v>
      </c>
      <c r="F72" t="s">
        <v>317</v>
      </c>
      <c r="G72" t="s">
        <v>17</v>
      </c>
      <c r="H72" s="4" t="s">
        <v>319</v>
      </c>
      <c r="I72">
        <v>76</v>
      </c>
      <c r="J72">
        <v>19.441000000000003</v>
      </c>
      <c r="K72">
        <f t="shared" si="12"/>
        <v>22.8</v>
      </c>
      <c r="L72">
        <f t="shared" si="13"/>
        <v>22.8</v>
      </c>
      <c r="M72">
        <f t="shared" si="14"/>
        <v>22.357150000000001</v>
      </c>
      <c r="N72">
        <f t="shared" si="15"/>
        <v>17.496900000000004</v>
      </c>
      <c r="O72">
        <f t="shared" si="16"/>
        <v>1.9441000000000004</v>
      </c>
      <c r="P72">
        <f t="shared" si="17"/>
        <v>0.97205000000000019</v>
      </c>
    </row>
    <row r="73" spans="1:16" x14ac:dyDescent="0.25">
      <c r="A73" t="s">
        <v>185</v>
      </c>
      <c r="B73" t="s">
        <v>185</v>
      </c>
      <c r="C73" t="str">
        <f t="shared" si="11"/>
        <v>Z3</v>
      </c>
      <c r="D73" t="s">
        <v>307</v>
      </c>
      <c r="E73" t="s">
        <v>317</v>
      </c>
      <c r="F73" t="s">
        <v>317</v>
      </c>
      <c r="G73" t="s">
        <v>17</v>
      </c>
      <c r="H73" s="4" t="s">
        <v>319</v>
      </c>
      <c r="I73">
        <v>76</v>
      </c>
      <c r="J73">
        <v>19.431000000000001</v>
      </c>
      <c r="K73">
        <f t="shared" si="12"/>
        <v>22.8</v>
      </c>
      <c r="L73">
        <f t="shared" si="13"/>
        <v>22.8</v>
      </c>
      <c r="M73">
        <f t="shared" si="14"/>
        <v>22.345649999999999</v>
      </c>
      <c r="N73">
        <f t="shared" si="15"/>
        <v>17.4879</v>
      </c>
      <c r="O73">
        <f t="shared" si="16"/>
        <v>1.9431000000000003</v>
      </c>
      <c r="P73">
        <f t="shared" si="17"/>
        <v>0.97155000000000014</v>
      </c>
    </row>
    <row r="74" spans="1:16" x14ac:dyDescent="0.25">
      <c r="A74" t="s">
        <v>186</v>
      </c>
      <c r="B74" t="s">
        <v>186</v>
      </c>
      <c r="C74" t="str">
        <f t="shared" si="11"/>
        <v>Z3</v>
      </c>
      <c r="D74" t="s">
        <v>308</v>
      </c>
      <c r="E74" t="s">
        <v>317</v>
      </c>
      <c r="F74" t="s">
        <v>317</v>
      </c>
      <c r="G74" t="s">
        <v>17</v>
      </c>
      <c r="H74" s="4" t="s">
        <v>319</v>
      </c>
      <c r="I74">
        <v>100</v>
      </c>
      <c r="J74">
        <v>18.478866666666672</v>
      </c>
      <c r="K74">
        <f t="shared" si="12"/>
        <v>30</v>
      </c>
      <c r="L74">
        <f t="shared" si="13"/>
        <v>30</v>
      </c>
      <c r="M74">
        <f t="shared" si="14"/>
        <v>21.25069666666667</v>
      </c>
      <c r="N74">
        <f t="shared" si="15"/>
        <v>16.630980000000005</v>
      </c>
      <c r="O74">
        <f t="shared" si="16"/>
        <v>1.8478866666666673</v>
      </c>
      <c r="P74">
        <f t="shared" si="17"/>
        <v>0.92394333333333367</v>
      </c>
    </row>
    <row r="75" spans="1:16" x14ac:dyDescent="0.25">
      <c r="A75" t="s">
        <v>187</v>
      </c>
      <c r="B75" t="s">
        <v>187</v>
      </c>
      <c r="C75" t="str">
        <f t="shared" si="11"/>
        <v>Z3</v>
      </c>
      <c r="D75" t="s">
        <v>309</v>
      </c>
      <c r="E75" t="s">
        <v>317</v>
      </c>
      <c r="F75" t="s">
        <v>317</v>
      </c>
      <c r="G75" t="s">
        <v>17</v>
      </c>
      <c r="H75" s="4" t="s">
        <v>319</v>
      </c>
      <c r="I75">
        <v>100</v>
      </c>
      <c r="J75">
        <v>18.48886666666667</v>
      </c>
      <c r="K75">
        <f t="shared" si="12"/>
        <v>30</v>
      </c>
      <c r="L75">
        <f t="shared" si="13"/>
        <v>30</v>
      </c>
      <c r="M75">
        <f t="shared" si="14"/>
        <v>21.262196666666668</v>
      </c>
      <c r="N75">
        <f t="shared" si="15"/>
        <v>16.639980000000005</v>
      </c>
      <c r="O75">
        <f t="shared" si="16"/>
        <v>1.848886666666667</v>
      </c>
      <c r="P75">
        <f t="shared" si="17"/>
        <v>0.92444333333333351</v>
      </c>
    </row>
    <row r="76" spans="1:16" x14ac:dyDescent="0.25">
      <c r="A76" t="s">
        <v>188</v>
      </c>
      <c r="B76" t="s">
        <v>188</v>
      </c>
      <c r="C76" t="str">
        <f t="shared" si="11"/>
        <v>Z3</v>
      </c>
      <c r="D76" t="s">
        <v>309</v>
      </c>
      <c r="E76" t="s">
        <v>317</v>
      </c>
      <c r="F76" t="s">
        <v>317</v>
      </c>
      <c r="G76" t="s">
        <v>17</v>
      </c>
      <c r="H76" s="4" t="s">
        <v>319</v>
      </c>
      <c r="I76">
        <v>100</v>
      </c>
      <c r="J76">
        <v>18.468866666666671</v>
      </c>
      <c r="K76">
        <f t="shared" si="12"/>
        <v>30</v>
      </c>
      <c r="L76">
        <f t="shared" si="13"/>
        <v>30</v>
      </c>
      <c r="M76">
        <f t="shared" si="14"/>
        <v>21.239196666666668</v>
      </c>
      <c r="N76">
        <f t="shared" si="15"/>
        <v>16.621980000000004</v>
      </c>
      <c r="O76">
        <f t="shared" si="16"/>
        <v>1.8468866666666672</v>
      </c>
      <c r="P76">
        <f t="shared" si="17"/>
        <v>0.92344333333333362</v>
      </c>
    </row>
    <row r="77" spans="1:16" x14ac:dyDescent="0.25">
      <c r="A77" t="s">
        <v>189</v>
      </c>
      <c r="B77" t="s">
        <v>189</v>
      </c>
      <c r="C77" t="str">
        <f t="shared" si="11"/>
        <v>Z3</v>
      </c>
      <c r="D77" t="s">
        <v>310</v>
      </c>
      <c r="E77" t="s">
        <v>317</v>
      </c>
      <c r="F77" t="s">
        <v>317</v>
      </c>
      <c r="G77" t="s">
        <v>17</v>
      </c>
      <c r="H77" s="4" t="s">
        <v>319</v>
      </c>
      <c r="I77">
        <v>197</v>
      </c>
      <c r="J77">
        <v>17.908466666666669</v>
      </c>
      <c r="K77">
        <f t="shared" si="12"/>
        <v>59.099999999999994</v>
      </c>
      <c r="L77">
        <f t="shared" si="13"/>
        <v>59.099999999999994</v>
      </c>
      <c r="M77">
        <f t="shared" si="14"/>
        <v>20.59473666666667</v>
      </c>
      <c r="N77">
        <f t="shared" si="15"/>
        <v>16.117620000000002</v>
      </c>
      <c r="O77">
        <f t="shared" si="16"/>
        <v>1.7908466666666669</v>
      </c>
      <c r="P77">
        <f t="shared" si="17"/>
        <v>0.89542333333333346</v>
      </c>
    </row>
    <row r="78" spans="1:16" x14ac:dyDescent="0.25">
      <c r="A78" t="s">
        <v>190</v>
      </c>
      <c r="B78" t="s">
        <v>190</v>
      </c>
      <c r="C78" t="str">
        <f t="shared" si="11"/>
        <v>Z3</v>
      </c>
      <c r="D78" t="s">
        <v>310</v>
      </c>
      <c r="E78" t="s">
        <v>317</v>
      </c>
      <c r="F78" t="s">
        <v>317</v>
      </c>
      <c r="G78" t="s">
        <v>17</v>
      </c>
      <c r="H78" s="4" t="s">
        <v>319</v>
      </c>
      <c r="I78">
        <v>197</v>
      </c>
      <c r="J78">
        <v>17.918466666666671</v>
      </c>
      <c r="K78">
        <f t="shared" si="12"/>
        <v>59.099999999999994</v>
      </c>
      <c r="L78">
        <f t="shared" si="13"/>
        <v>59.099999999999994</v>
      </c>
      <c r="M78">
        <f t="shared" si="14"/>
        <v>20.606236666666671</v>
      </c>
      <c r="N78">
        <f t="shared" si="15"/>
        <v>16.126620000000003</v>
      </c>
      <c r="O78">
        <f t="shared" si="16"/>
        <v>1.7918466666666673</v>
      </c>
      <c r="P78">
        <f t="shared" si="17"/>
        <v>0.89592333333333363</v>
      </c>
    </row>
    <row r="79" spans="1:16" x14ac:dyDescent="0.25">
      <c r="A79" t="s">
        <v>191</v>
      </c>
      <c r="B79" t="s">
        <v>191</v>
      </c>
      <c r="C79" t="str">
        <f t="shared" si="11"/>
        <v>Z3</v>
      </c>
      <c r="D79" t="s">
        <v>310</v>
      </c>
      <c r="E79" t="s">
        <v>317</v>
      </c>
      <c r="F79" t="s">
        <v>317</v>
      </c>
      <c r="G79" t="s">
        <v>17</v>
      </c>
      <c r="H79" s="4" t="s">
        <v>319</v>
      </c>
      <c r="I79">
        <v>197</v>
      </c>
      <c r="J79">
        <v>17.928466666666669</v>
      </c>
      <c r="K79">
        <f t="shared" si="12"/>
        <v>59.099999999999994</v>
      </c>
      <c r="L79">
        <f t="shared" si="13"/>
        <v>59.099999999999994</v>
      </c>
      <c r="M79">
        <f t="shared" si="14"/>
        <v>20.617736666666669</v>
      </c>
      <c r="N79">
        <f t="shared" si="15"/>
        <v>16.135620000000003</v>
      </c>
      <c r="O79">
        <f t="shared" si="16"/>
        <v>1.7928466666666669</v>
      </c>
      <c r="P79">
        <f t="shared" si="17"/>
        <v>0.89642333333333346</v>
      </c>
    </row>
    <row r="80" spans="1:16" x14ac:dyDescent="0.25">
      <c r="A80" t="s">
        <v>192</v>
      </c>
      <c r="B80" t="s">
        <v>192</v>
      </c>
      <c r="C80" t="str">
        <f t="shared" si="11"/>
        <v>Z3</v>
      </c>
      <c r="D80" t="s">
        <v>311</v>
      </c>
      <c r="E80" t="s">
        <v>317</v>
      </c>
      <c r="F80" t="s">
        <v>317</v>
      </c>
      <c r="G80" t="s">
        <v>17</v>
      </c>
      <c r="H80" s="4" t="s">
        <v>318</v>
      </c>
      <c r="I80">
        <v>12</v>
      </c>
      <c r="J80">
        <v>30.343000000000004</v>
      </c>
      <c r="K80">
        <f t="shared" si="12"/>
        <v>3.5999999999999996</v>
      </c>
      <c r="L80">
        <f t="shared" si="13"/>
        <v>3.5999999999999996</v>
      </c>
      <c r="M80">
        <f t="shared" si="14"/>
        <v>34.894449999999999</v>
      </c>
      <c r="N80">
        <f t="shared" si="15"/>
        <v>27.308700000000005</v>
      </c>
      <c r="O80">
        <f t="shared" si="16"/>
        <v>3.0343000000000004</v>
      </c>
      <c r="P80">
        <f t="shared" si="17"/>
        <v>1.5171500000000002</v>
      </c>
    </row>
    <row r="81" spans="1:16" x14ac:dyDescent="0.25">
      <c r="A81" t="s">
        <v>193</v>
      </c>
      <c r="B81" t="s">
        <v>193</v>
      </c>
      <c r="C81" t="str">
        <f t="shared" si="11"/>
        <v>Z3</v>
      </c>
      <c r="D81" t="s">
        <v>311</v>
      </c>
      <c r="E81" t="s">
        <v>317</v>
      </c>
      <c r="F81" t="s">
        <v>317</v>
      </c>
      <c r="G81" t="s">
        <v>17</v>
      </c>
      <c r="H81" s="4" t="s">
        <v>318</v>
      </c>
      <c r="I81">
        <v>12</v>
      </c>
      <c r="J81">
        <v>30.352999999999998</v>
      </c>
      <c r="K81">
        <f t="shared" si="12"/>
        <v>3.5999999999999996</v>
      </c>
      <c r="L81">
        <f t="shared" si="13"/>
        <v>3.5999999999999996</v>
      </c>
      <c r="M81">
        <f t="shared" si="14"/>
        <v>34.905949999999997</v>
      </c>
      <c r="N81">
        <f t="shared" si="15"/>
        <v>27.317699999999999</v>
      </c>
      <c r="O81">
        <f t="shared" si="16"/>
        <v>3.0352999999999999</v>
      </c>
      <c r="P81">
        <f t="shared" si="17"/>
        <v>1.5176499999999999</v>
      </c>
    </row>
    <row r="82" spans="1:16" x14ac:dyDescent="0.25">
      <c r="A82" t="s">
        <v>194</v>
      </c>
      <c r="B82" t="s">
        <v>194</v>
      </c>
      <c r="C82" t="str">
        <f t="shared" si="11"/>
        <v>Z3</v>
      </c>
      <c r="D82" t="s">
        <v>311</v>
      </c>
      <c r="E82" t="s">
        <v>317</v>
      </c>
      <c r="F82" t="s">
        <v>317</v>
      </c>
      <c r="G82" t="s">
        <v>17</v>
      </c>
      <c r="H82" s="4" t="s">
        <v>318</v>
      </c>
      <c r="I82">
        <v>12</v>
      </c>
      <c r="J82">
        <v>30.363000000000003</v>
      </c>
      <c r="K82">
        <f t="shared" si="12"/>
        <v>3.5999999999999996</v>
      </c>
      <c r="L82">
        <f t="shared" si="13"/>
        <v>3.5999999999999996</v>
      </c>
      <c r="M82">
        <f t="shared" si="14"/>
        <v>34.917450000000002</v>
      </c>
      <c r="N82">
        <f t="shared" si="15"/>
        <v>27.326700000000002</v>
      </c>
      <c r="O82">
        <f t="shared" si="16"/>
        <v>3.0363000000000007</v>
      </c>
      <c r="P82">
        <f t="shared" si="17"/>
        <v>1.5181500000000003</v>
      </c>
    </row>
    <row r="83" spans="1:16" x14ac:dyDescent="0.25">
      <c r="A83" t="s">
        <v>195</v>
      </c>
      <c r="B83" t="s">
        <v>195</v>
      </c>
      <c r="C83" t="str">
        <f t="shared" si="11"/>
        <v>Z3</v>
      </c>
      <c r="D83" t="s">
        <v>311</v>
      </c>
      <c r="E83" t="s">
        <v>317</v>
      </c>
      <c r="F83" t="s">
        <v>317</v>
      </c>
      <c r="G83" t="s">
        <v>17</v>
      </c>
      <c r="H83" s="4" t="s">
        <v>318</v>
      </c>
      <c r="I83">
        <v>12</v>
      </c>
      <c r="J83">
        <v>30.373000000000001</v>
      </c>
      <c r="K83">
        <f t="shared" si="12"/>
        <v>3.5999999999999996</v>
      </c>
      <c r="L83">
        <f t="shared" si="13"/>
        <v>3.5999999999999996</v>
      </c>
      <c r="M83">
        <f t="shared" si="14"/>
        <v>34.92895</v>
      </c>
      <c r="N83">
        <f t="shared" si="15"/>
        <v>27.335700000000003</v>
      </c>
      <c r="O83">
        <f t="shared" si="16"/>
        <v>3.0373000000000001</v>
      </c>
      <c r="P83">
        <f t="shared" si="17"/>
        <v>1.5186500000000001</v>
      </c>
    </row>
    <row r="84" spans="1:16" x14ac:dyDescent="0.25">
      <c r="A84" t="s">
        <v>196</v>
      </c>
      <c r="B84" t="s">
        <v>196</v>
      </c>
      <c r="C84" t="str">
        <f t="shared" si="11"/>
        <v>Z3</v>
      </c>
      <c r="D84" t="s">
        <v>311</v>
      </c>
      <c r="E84" t="s">
        <v>317</v>
      </c>
      <c r="F84" t="s">
        <v>317</v>
      </c>
      <c r="G84" t="s">
        <v>17</v>
      </c>
      <c r="H84" s="4" t="s">
        <v>318</v>
      </c>
      <c r="I84">
        <v>12</v>
      </c>
      <c r="J84">
        <v>30.355000000000004</v>
      </c>
      <c r="K84">
        <f t="shared" si="12"/>
        <v>3.5999999999999996</v>
      </c>
      <c r="L84">
        <f t="shared" si="13"/>
        <v>3.5999999999999996</v>
      </c>
      <c r="M84">
        <f t="shared" si="14"/>
        <v>34.908250000000002</v>
      </c>
      <c r="N84">
        <f t="shared" si="15"/>
        <v>27.319500000000005</v>
      </c>
      <c r="O84">
        <f t="shared" si="16"/>
        <v>3.0355000000000008</v>
      </c>
      <c r="P84">
        <f t="shared" si="17"/>
        <v>1.5177500000000004</v>
      </c>
    </row>
    <row r="85" spans="1:16" x14ac:dyDescent="0.25">
      <c r="A85" t="s">
        <v>197</v>
      </c>
      <c r="B85" t="s">
        <v>197</v>
      </c>
      <c r="C85" t="str">
        <f t="shared" si="11"/>
        <v>Z3</v>
      </c>
      <c r="D85" t="s">
        <v>311</v>
      </c>
      <c r="E85" t="s">
        <v>317</v>
      </c>
      <c r="F85" t="s">
        <v>317</v>
      </c>
      <c r="G85" t="s">
        <v>17</v>
      </c>
      <c r="H85" s="4" t="s">
        <v>320</v>
      </c>
      <c r="I85">
        <v>155</v>
      </c>
      <c r="J85">
        <v>24.724900000000002</v>
      </c>
      <c r="K85">
        <f t="shared" si="12"/>
        <v>0</v>
      </c>
      <c r="L85">
        <f t="shared" si="13"/>
        <v>0</v>
      </c>
      <c r="M85">
        <f t="shared" si="14"/>
        <v>28.433634999999999</v>
      </c>
      <c r="N85">
        <f t="shared" si="15"/>
        <v>22.252410000000001</v>
      </c>
      <c r="O85">
        <f t="shared" si="16"/>
        <v>2.4724900000000005</v>
      </c>
      <c r="P85">
        <f t="shared" si="17"/>
        <v>1.2362450000000003</v>
      </c>
    </row>
    <row r="86" spans="1:16" x14ac:dyDescent="0.25">
      <c r="A86" t="s">
        <v>198</v>
      </c>
      <c r="B86" t="s">
        <v>198</v>
      </c>
      <c r="C86" t="str">
        <f t="shared" si="11"/>
        <v>Z3</v>
      </c>
      <c r="D86" t="s">
        <v>312</v>
      </c>
      <c r="E86" t="s">
        <v>317</v>
      </c>
      <c r="F86" t="s">
        <v>317</v>
      </c>
      <c r="G86" t="s">
        <v>17</v>
      </c>
      <c r="H86" s="4" t="s">
        <v>320</v>
      </c>
      <c r="I86">
        <v>155</v>
      </c>
      <c r="J86">
        <v>24.7349</v>
      </c>
      <c r="K86">
        <f t="shared" si="12"/>
        <v>0</v>
      </c>
      <c r="L86">
        <f t="shared" si="13"/>
        <v>0</v>
      </c>
      <c r="M86">
        <f t="shared" si="14"/>
        <v>28.445134999999997</v>
      </c>
      <c r="N86">
        <f t="shared" si="15"/>
        <v>22.261410000000001</v>
      </c>
      <c r="O86">
        <f t="shared" si="16"/>
        <v>2.47349</v>
      </c>
      <c r="P86">
        <f t="shared" si="17"/>
        <v>1.236745</v>
      </c>
    </row>
    <row r="87" spans="1:16" x14ac:dyDescent="0.25">
      <c r="A87" t="s">
        <v>199</v>
      </c>
      <c r="B87" t="s">
        <v>199</v>
      </c>
      <c r="C87" t="str">
        <f t="shared" si="11"/>
        <v>Z3</v>
      </c>
      <c r="D87" t="s">
        <v>313</v>
      </c>
      <c r="E87" t="s">
        <v>317</v>
      </c>
      <c r="F87" t="s">
        <v>317</v>
      </c>
      <c r="G87" t="s">
        <v>17</v>
      </c>
      <c r="H87" s="4" t="s">
        <v>321</v>
      </c>
      <c r="I87">
        <v>400</v>
      </c>
      <c r="J87">
        <v>7.4298889999999984</v>
      </c>
      <c r="K87">
        <f t="shared" si="12"/>
        <v>0</v>
      </c>
      <c r="L87">
        <f t="shared" si="13"/>
        <v>0</v>
      </c>
      <c r="M87">
        <f t="shared" si="14"/>
        <v>8.544372349999998</v>
      </c>
      <c r="N87">
        <f t="shared" si="15"/>
        <v>6.686900099999999</v>
      </c>
      <c r="O87">
        <f t="shared" si="16"/>
        <v>0.74298889999999984</v>
      </c>
      <c r="P87">
        <f t="shared" si="17"/>
        <v>0.37149444999999992</v>
      </c>
    </row>
    <row r="88" spans="1:16" x14ac:dyDescent="0.25">
      <c r="A88" t="s">
        <v>200</v>
      </c>
      <c r="B88" t="s">
        <v>200</v>
      </c>
      <c r="C88" t="str">
        <f t="shared" si="11"/>
        <v>Z3</v>
      </c>
      <c r="D88" t="s">
        <v>314</v>
      </c>
      <c r="E88" t="s">
        <v>317</v>
      </c>
      <c r="F88" t="s">
        <v>317</v>
      </c>
      <c r="G88" t="s">
        <v>17</v>
      </c>
      <c r="H88" s="4" t="s">
        <v>321</v>
      </c>
      <c r="I88">
        <v>400</v>
      </c>
      <c r="J88">
        <v>7.4398889999999982</v>
      </c>
      <c r="K88">
        <f t="shared" si="12"/>
        <v>0</v>
      </c>
      <c r="L88">
        <f t="shared" si="13"/>
        <v>0</v>
      </c>
      <c r="M88">
        <f t="shared" si="14"/>
        <v>8.5558723499999978</v>
      </c>
      <c r="N88">
        <f t="shared" si="15"/>
        <v>6.6959000999999985</v>
      </c>
      <c r="O88">
        <f t="shared" si="16"/>
        <v>0.74398889999999984</v>
      </c>
      <c r="P88">
        <f t="shared" si="17"/>
        <v>0.37199444999999992</v>
      </c>
    </row>
    <row r="89" spans="1:16" x14ac:dyDescent="0.25">
      <c r="A89" t="s">
        <v>201</v>
      </c>
      <c r="B89" t="s">
        <v>201</v>
      </c>
      <c r="C89" t="str">
        <f t="shared" si="11"/>
        <v>Z3</v>
      </c>
      <c r="D89" t="s">
        <v>315</v>
      </c>
      <c r="E89" t="s">
        <v>317</v>
      </c>
      <c r="F89" t="s">
        <v>317</v>
      </c>
      <c r="G89" t="s">
        <v>17</v>
      </c>
      <c r="H89" s="4" t="s">
        <v>319</v>
      </c>
      <c r="I89">
        <v>50</v>
      </c>
      <c r="J89">
        <v>29.555666666666667</v>
      </c>
      <c r="K89">
        <f t="shared" si="12"/>
        <v>15</v>
      </c>
      <c r="L89">
        <f t="shared" si="13"/>
        <v>15</v>
      </c>
      <c r="M89">
        <f t="shared" si="14"/>
        <v>33.989016666666664</v>
      </c>
      <c r="N89">
        <f t="shared" si="15"/>
        <v>26.600100000000001</v>
      </c>
      <c r="O89">
        <f t="shared" si="16"/>
        <v>2.9555666666666669</v>
      </c>
      <c r="P89">
        <f t="shared" si="17"/>
        <v>1.4777833333333334</v>
      </c>
    </row>
    <row r="90" spans="1:16" x14ac:dyDescent="0.25">
      <c r="A90" t="s">
        <v>202</v>
      </c>
      <c r="B90" t="s">
        <v>202</v>
      </c>
      <c r="C90" t="str">
        <f t="shared" si="11"/>
        <v>Z3</v>
      </c>
      <c r="D90" t="s">
        <v>315</v>
      </c>
      <c r="E90" t="s">
        <v>317</v>
      </c>
      <c r="F90" t="s">
        <v>317</v>
      </c>
      <c r="G90" t="s">
        <v>17</v>
      </c>
      <c r="H90" s="4" t="s">
        <v>319</v>
      </c>
      <c r="I90">
        <v>50</v>
      </c>
      <c r="J90">
        <v>29.565666666666669</v>
      </c>
      <c r="K90">
        <f t="shared" si="12"/>
        <v>15</v>
      </c>
      <c r="L90">
        <f t="shared" si="13"/>
        <v>15</v>
      </c>
      <c r="M90">
        <f t="shared" si="14"/>
        <v>34.00051666666667</v>
      </c>
      <c r="N90">
        <f t="shared" si="15"/>
        <v>26.609100000000002</v>
      </c>
      <c r="O90">
        <f t="shared" si="16"/>
        <v>2.9565666666666672</v>
      </c>
      <c r="P90">
        <f t="shared" si="17"/>
        <v>1.4782833333333336</v>
      </c>
    </row>
    <row r="91" spans="1:16" x14ac:dyDescent="0.25">
      <c r="A91" t="s">
        <v>203</v>
      </c>
      <c r="B91" t="s">
        <v>203</v>
      </c>
      <c r="C91" t="str">
        <f t="shared" si="11"/>
        <v>Z3</v>
      </c>
      <c r="D91" t="s">
        <v>315</v>
      </c>
      <c r="E91" t="s">
        <v>317</v>
      </c>
      <c r="F91" t="s">
        <v>317</v>
      </c>
      <c r="G91" t="s">
        <v>17</v>
      </c>
      <c r="H91" s="4" t="s">
        <v>319</v>
      </c>
      <c r="I91">
        <v>50</v>
      </c>
      <c r="J91">
        <v>29.545666666666666</v>
      </c>
      <c r="K91">
        <f t="shared" si="12"/>
        <v>15</v>
      </c>
      <c r="L91">
        <f t="shared" si="13"/>
        <v>15</v>
      </c>
      <c r="M91">
        <f t="shared" si="14"/>
        <v>33.977516666666666</v>
      </c>
      <c r="N91">
        <f t="shared" si="15"/>
        <v>26.591100000000001</v>
      </c>
      <c r="O91">
        <f t="shared" si="16"/>
        <v>2.9545666666666666</v>
      </c>
      <c r="P91">
        <f t="shared" si="17"/>
        <v>1.4772833333333333</v>
      </c>
    </row>
    <row r="92" spans="1:16" x14ac:dyDescent="0.25">
      <c r="A92" t="s">
        <v>204</v>
      </c>
      <c r="B92" t="s">
        <v>204</v>
      </c>
      <c r="C92" t="str">
        <f t="shared" si="11"/>
        <v>Z3</v>
      </c>
      <c r="D92" t="s">
        <v>315</v>
      </c>
      <c r="E92" t="s">
        <v>317</v>
      </c>
      <c r="F92" t="s">
        <v>317</v>
      </c>
      <c r="G92" t="s">
        <v>17</v>
      </c>
      <c r="H92" s="4" t="s">
        <v>319</v>
      </c>
      <c r="I92">
        <v>50</v>
      </c>
      <c r="J92">
        <v>29.575666666666667</v>
      </c>
      <c r="K92">
        <f t="shared" si="12"/>
        <v>15</v>
      </c>
      <c r="L92">
        <f t="shared" si="13"/>
        <v>15</v>
      </c>
      <c r="M92">
        <f t="shared" si="14"/>
        <v>34.012016666666668</v>
      </c>
      <c r="N92">
        <f t="shared" si="15"/>
        <v>26.618100000000002</v>
      </c>
      <c r="O92">
        <f t="shared" si="16"/>
        <v>2.9575666666666667</v>
      </c>
      <c r="P92">
        <f t="shared" si="17"/>
        <v>1.4787833333333333</v>
      </c>
    </row>
    <row r="93" spans="1:16" x14ac:dyDescent="0.25">
      <c r="A93" t="s">
        <v>205</v>
      </c>
      <c r="B93" t="s">
        <v>205</v>
      </c>
      <c r="C93" t="str">
        <f t="shared" si="11"/>
        <v>Z3</v>
      </c>
      <c r="D93" t="s">
        <v>315</v>
      </c>
      <c r="E93" t="s">
        <v>317</v>
      </c>
      <c r="F93" t="s">
        <v>317</v>
      </c>
      <c r="G93" t="s">
        <v>17</v>
      </c>
      <c r="H93" s="4" t="s">
        <v>319</v>
      </c>
      <c r="I93">
        <v>50</v>
      </c>
      <c r="J93">
        <v>29.535666666666668</v>
      </c>
      <c r="K93">
        <f t="shared" si="12"/>
        <v>15</v>
      </c>
      <c r="L93">
        <f t="shared" si="13"/>
        <v>15</v>
      </c>
      <c r="M93">
        <f t="shared" si="14"/>
        <v>33.966016666666668</v>
      </c>
      <c r="N93">
        <f t="shared" si="15"/>
        <v>26.582100000000001</v>
      </c>
      <c r="O93">
        <f t="shared" si="16"/>
        <v>2.9535666666666671</v>
      </c>
      <c r="P93">
        <f t="shared" si="17"/>
        <v>1.4767833333333336</v>
      </c>
    </row>
    <row r="94" spans="1:16" x14ac:dyDescent="0.25">
      <c r="A94" t="s">
        <v>206</v>
      </c>
      <c r="B94" t="s">
        <v>206</v>
      </c>
      <c r="C94" t="str">
        <f t="shared" si="11"/>
        <v>Z3</v>
      </c>
      <c r="D94" t="s">
        <v>315</v>
      </c>
      <c r="E94" t="s">
        <v>317</v>
      </c>
      <c r="F94" t="s">
        <v>317</v>
      </c>
      <c r="G94" t="s">
        <v>17</v>
      </c>
      <c r="H94" s="4" t="s">
        <v>319</v>
      </c>
      <c r="I94">
        <v>50</v>
      </c>
      <c r="J94">
        <v>29.55616666666667</v>
      </c>
      <c r="K94">
        <f t="shared" si="12"/>
        <v>15</v>
      </c>
      <c r="L94">
        <f t="shared" si="13"/>
        <v>15</v>
      </c>
      <c r="M94">
        <f t="shared" si="14"/>
        <v>33.989591666666669</v>
      </c>
      <c r="N94">
        <f t="shared" si="15"/>
        <v>26.600550000000002</v>
      </c>
      <c r="O94">
        <f t="shared" si="16"/>
        <v>2.9556166666666672</v>
      </c>
      <c r="P94">
        <f t="shared" si="17"/>
        <v>1.4778083333333336</v>
      </c>
    </row>
    <row r="95" spans="1:16" x14ac:dyDescent="0.25">
      <c r="A95" t="s">
        <v>207</v>
      </c>
      <c r="B95" t="s">
        <v>207</v>
      </c>
      <c r="C95" t="str">
        <f t="shared" si="11"/>
        <v>Z3</v>
      </c>
      <c r="D95" t="s">
        <v>316</v>
      </c>
      <c r="E95" t="s">
        <v>317</v>
      </c>
      <c r="F95" t="s">
        <v>317</v>
      </c>
      <c r="G95" t="s">
        <v>17</v>
      </c>
      <c r="H95" s="4" t="s">
        <v>320</v>
      </c>
      <c r="I95">
        <v>155</v>
      </c>
      <c r="J95">
        <v>24.714900000000004</v>
      </c>
      <c r="K95">
        <f t="shared" si="12"/>
        <v>0</v>
      </c>
      <c r="L95">
        <f t="shared" si="13"/>
        <v>0</v>
      </c>
      <c r="M95">
        <f t="shared" si="14"/>
        <v>28.422135000000001</v>
      </c>
      <c r="N95">
        <f t="shared" si="15"/>
        <v>22.243410000000004</v>
      </c>
      <c r="O95">
        <f t="shared" si="16"/>
        <v>2.4714900000000006</v>
      </c>
      <c r="P95">
        <f t="shared" si="17"/>
        <v>1.2357450000000003</v>
      </c>
    </row>
    <row r="96" spans="1:16" x14ac:dyDescent="0.25">
      <c r="A96" t="s">
        <v>208</v>
      </c>
      <c r="B96" t="s">
        <v>208</v>
      </c>
      <c r="C96" t="str">
        <f t="shared" si="11"/>
        <v>Z3</v>
      </c>
      <c r="D96" t="s">
        <v>316</v>
      </c>
      <c r="E96" t="s">
        <v>317</v>
      </c>
      <c r="F96" t="s">
        <v>317</v>
      </c>
      <c r="G96" t="s">
        <v>17</v>
      </c>
      <c r="H96" s="4" t="s">
        <v>320</v>
      </c>
      <c r="I96">
        <v>155</v>
      </c>
      <c r="J96">
        <v>24.744900000000001</v>
      </c>
      <c r="K96">
        <f t="shared" si="12"/>
        <v>0</v>
      </c>
      <c r="L96">
        <f t="shared" si="13"/>
        <v>0</v>
      </c>
      <c r="M96">
        <f t="shared" si="14"/>
        <v>28.456634999999999</v>
      </c>
      <c r="N96">
        <f t="shared" si="15"/>
        <v>22.270410000000002</v>
      </c>
      <c r="O96">
        <f t="shared" si="16"/>
        <v>2.4744900000000003</v>
      </c>
      <c r="P96">
        <f t="shared" si="17"/>
        <v>1.2372450000000002</v>
      </c>
    </row>
    <row r="97" spans="1:16" x14ac:dyDescent="0.25">
      <c r="A97" t="s">
        <v>209</v>
      </c>
      <c r="B97" t="s">
        <v>209</v>
      </c>
      <c r="C97" t="str">
        <f t="shared" si="11"/>
        <v>Z3</v>
      </c>
      <c r="D97" t="s">
        <v>316</v>
      </c>
      <c r="E97" t="s">
        <v>317</v>
      </c>
      <c r="F97" t="s">
        <v>317</v>
      </c>
      <c r="G97" t="s">
        <v>17</v>
      </c>
      <c r="H97" s="4" t="s">
        <v>21</v>
      </c>
      <c r="I97">
        <v>350</v>
      </c>
      <c r="J97">
        <v>26.906833333333335</v>
      </c>
      <c r="K97">
        <f t="shared" si="12"/>
        <v>0</v>
      </c>
      <c r="L97">
        <f t="shared" si="13"/>
        <v>0</v>
      </c>
      <c r="M97">
        <f t="shared" si="14"/>
        <v>30.942858333333334</v>
      </c>
      <c r="N97">
        <f t="shared" si="15"/>
        <v>24.216150000000003</v>
      </c>
      <c r="O97">
        <f t="shared" si="16"/>
        <v>2.6906833333333338</v>
      </c>
      <c r="P97">
        <f t="shared" si="17"/>
        <v>1.3453416666666669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98"/>
  <sheetViews>
    <sheetView zoomScale="70" zoomScaleNormal="70" workbookViewId="0">
      <selection sqref="A1:XFD1"/>
    </sheetView>
  </sheetViews>
  <sheetFormatPr defaultRowHeight="15" x14ac:dyDescent="0.25"/>
  <cols>
    <col min="2" max="2" width="9.140625" customWidth="1"/>
    <col min="4" max="4" width="5.28515625" customWidth="1"/>
    <col min="5" max="5" width="6.7109375" customWidth="1"/>
    <col min="6" max="6" width="7.5703125" customWidth="1"/>
  </cols>
  <sheetData>
    <row r="1" spans="1:75" x14ac:dyDescent="0.25"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235</v>
      </c>
      <c r="AB1" t="s">
        <v>236</v>
      </c>
      <c r="AC1" t="s">
        <v>237</v>
      </c>
      <c r="AD1" t="s">
        <v>238</v>
      </c>
      <c r="AE1" t="s">
        <v>239</v>
      </c>
      <c r="AF1" t="s">
        <v>240</v>
      </c>
      <c r="AG1" t="s">
        <v>241</v>
      </c>
      <c r="AH1" t="s">
        <v>242</v>
      </c>
      <c r="AI1" t="s">
        <v>243</v>
      </c>
      <c r="AJ1" t="s">
        <v>244</v>
      </c>
      <c r="AK1" t="s">
        <v>245</v>
      </c>
      <c r="AL1" t="s">
        <v>246</v>
      </c>
      <c r="AM1" t="s">
        <v>247</v>
      </c>
      <c r="AN1" t="s">
        <v>248</v>
      </c>
      <c r="AO1" t="s">
        <v>249</v>
      </c>
      <c r="AP1" t="s">
        <v>250</v>
      </c>
      <c r="AQ1" t="s">
        <v>251</v>
      </c>
      <c r="AR1" t="s">
        <v>252</v>
      </c>
      <c r="AS1" t="s">
        <v>253</v>
      </c>
      <c r="AT1" t="s">
        <v>254</v>
      </c>
      <c r="AU1" t="s">
        <v>255</v>
      </c>
      <c r="AV1" t="s">
        <v>256</v>
      </c>
      <c r="AW1" t="s">
        <v>257</v>
      </c>
      <c r="AX1" t="s">
        <v>258</v>
      </c>
      <c r="AY1" t="s">
        <v>259</v>
      </c>
      <c r="AZ1" t="s">
        <v>260</v>
      </c>
      <c r="BA1" t="s">
        <v>261</v>
      </c>
      <c r="BB1" t="s">
        <v>262</v>
      </c>
      <c r="BC1" t="s">
        <v>263</v>
      </c>
      <c r="BD1" t="s">
        <v>264</v>
      </c>
      <c r="BE1" t="s">
        <v>265</v>
      </c>
      <c r="BF1" t="s">
        <v>266</v>
      </c>
      <c r="BG1" t="s">
        <v>267</v>
      </c>
      <c r="BH1" t="s">
        <v>268</v>
      </c>
      <c r="BI1" t="s">
        <v>269</v>
      </c>
      <c r="BJ1" t="s">
        <v>270</v>
      </c>
      <c r="BK1" t="s">
        <v>271</v>
      </c>
      <c r="BL1" t="s">
        <v>272</v>
      </c>
      <c r="BM1" t="s">
        <v>273</v>
      </c>
      <c r="BN1" t="s">
        <v>274</v>
      </c>
      <c r="BO1" t="s">
        <v>275</v>
      </c>
      <c r="BP1" t="s">
        <v>276</v>
      </c>
      <c r="BQ1" t="s">
        <v>277</v>
      </c>
      <c r="BR1" t="s">
        <v>278</v>
      </c>
      <c r="BS1" t="s">
        <v>279</v>
      </c>
      <c r="BT1" t="s">
        <v>280</v>
      </c>
      <c r="BU1" t="s">
        <v>281</v>
      </c>
      <c r="BV1" t="s">
        <v>282</v>
      </c>
      <c r="BW1" t="s">
        <v>283</v>
      </c>
    </row>
    <row r="2" spans="1:75" x14ac:dyDescent="0.25">
      <c r="A2" t="s">
        <v>22</v>
      </c>
      <c r="B2">
        <v>1</v>
      </c>
      <c r="C2" s="1">
        <v>0</v>
      </c>
      <c r="D2" s="1">
        <v>0</v>
      </c>
      <c r="E2" s="1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2</v>
      </c>
    </row>
    <row r="3" spans="1:75" x14ac:dyDescent="0.25">
      <c r="A3" t="s">
        <v>23</v>
      </c>
      <c r="B3">
        <v>1</v>
      </c>
      <c r="C3" s="1">
        <v>0</v>
      </c>
      <c r="D3" s="1">
        <v>0</v>
      </c>
      <c r="E3" s="1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2</v>
      </c>
    </row>
    <row r="4" spans="1:75" x14ac:dyDescent="0.25">
      <c r="A4" t="s">
        <v>24</v>
      </c>
      <c r="B4">
        <v>1</v>
      </c>
      <c r="C4" s="1">
        <v>0</v>
      </c>
      <c r="D4">
        <v>0</v>
      </c>
      <c r="E4" s="1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4</v>
      </c>
    </row>
    <row r="5" spans="1:75" x14ac:dyDescent="0.25">
      <c r="A5" t="s">
        <v>25</v>
      </c>
      <c r="B5">
        <v>1</v>
      </c>
      <c r="C5" s="1">
        <v>0</v>
      </c>
      <c r="D5">
        <v>0</v>
      </c>
      <c r="E5" s="1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4</v>
      </c>
    </row>
    <row r="6" spans="1:75" x14ac:dyDescent="0.25">
      <c r="A6" t="s">
        <v>26</v>
      </c>
      <c r="B6">
        <v>0</v>
      </c>
      <c r="C6" s="1">
        <v>1</v>
      </c>
      <c r="D6">
        <v>0</v>
      </c>
      <c r="E6" s="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2</v>
      </c>
    </row>
    <row r="7" spans="1:75" x14ac:dyDescent="0.25">
      <c r="A7" t="s">
        <v>27</v>
      </c>
      <c r="B7">
        <v>0</v>
      </c>
      <c r="C7" s="1">
        <v>1</v>
      </c>
      <c r="D7">
        <v>0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2</v>
      </c>
    </row>
    <row r="8" spans="1:75" x14ac:dyDescent="0.25">
      <c r="A8" t="s">
        <v>28</v>
      </c>
      <c r="B8">
        <v>0</v>
      </c>
      <c r="C8" s="1">
        <v>1</v>
      </c>
      <c r="D8">
        <v>0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4</v>
      </c>
    </row>
    <row r="9" spans="1:75" x14ac:dyDescent="0.25">
      <c r="A9" t="s">
        <v>29</v>
      </c>
      <c r="B9">
        <v>0</v>
      </c>
      <c r="C9" s="1">
        <v>1</v>
      </c>
      <c r="D9">
        <v>0</v>
      </c>
      <c r="E9" s="1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4</v>
      </c>
    </row>
    <row r="10" spans="1:75" x14ac:dyDescent="0.25">
      <c r="A10" t="s">
        <v>30</v>
      </c>
      <c r="B10">
        <v>0</v>
      </c>
      <c r="C10" s="1">
        <v>0</v>
      </c>
      <c r="D10">
        <v>0</v>
      </c>
      <c r="E10" s="1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5</v>
      </c>
    </row>
    <row r="11" spans="1:75" x14ac:dyDescent="0.25">
      <c r="A11" t="s">
        <v>31</v>
      </c>
      <c r="B11">
        <v>0</v>
      </c>
      <c r="C11" s="1">
        <v>0</v>
      </c>
      <c r="D11">
        <v>0</v>
      </c>
      <c r="E11" s="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5</v>
      </c>
    </row>
    <row r="12" spans="1:75" x14ac:dyDescent="0.25">
      <c r="A12" t="s">
        <v>32</v>
      </c>
      <c r="B12">
        <v>0</v>
      </c>
      <c r="C12" s="1">
        <v>0</v>
      </c>
      <c r="D12">
        <v>0</v>
      </c>
      <c r="E12" s="1">
        <v>0</v>
      </c>
      <c r="F12">
        <v>0</v>
      </c>
      <c r="G12">
        <v>0</v>
      </c>
      <c r="H12" s="2">
        <v>0</v>
      </c>
      <c r="I12" s="3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5</v>
      </c>
    </row>
    <row r="13" spans="1:75" x14ac:dyDescent="0.25">
      <c r="A13" t="s">
        <v>33</v>
      </c>
      <c r="B13">
        <v>0</v>
      </c>
      <c r="C13" s="1">
        <v>0</v>
      </c>
      <c r="D13">
        <v>0</v>
      </c>
      <c r="E13" s="1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7</v>
      </c>
    </row>
    <row r="14" spans="1:75" x14ac:dyDescent="0.25">
      <c r="A14" t="s">
        <v>34</v>
      </c>
      <c r="B14">
        <v>0</v>
      </c>
      <c r="C14" s="1">
        <v>0</v>
      </c>
      <c r="D14">
        <v>0</v>
      </c>
      <c r="E14" s="1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7</v>
      </c>
    </row>
    <row r="15" spans="1:75" x14ac:dyDescent="0.25">
      <c r="A15" t="s">
        <v>35</v>
      </c>
      <c r="B15">
        <v>0</v>
      </c>
      <c r="C15" s="1">
        <v>0</v>
      </c>
      <c r="D15">
        <v>0</v>
      </c>
      <c r="E15" s="1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7</v>
      </c>
    </row>
    <row r="16" spans="1:75" x14ac:dyDescent="0.25">
      <c r="A16" t="s">
        <v>36</v>
      </c>
      <c r="B16">
        <v>0</v>
      </c>
      <c r="C16" s="1">
        <v>0</v>
      </c>
      <c r="D16">
        <v>0</v>
      </c>
      <c r="E16" s="1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</row>
    <row r="17" spans="1:75" x14ac:dyDescent="0.25">
      <c r="A17" t="s">
        <v>37</v>
      </c>
      <c r="B17">
        <v>0</v>
      </c>
      <c r="C17" s="1">
        <v>0</v>
      </c>
      <c r="D17">
        <v>0</v>
      </c>
      <c r="E17" s="1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</row>
    <row r="18" spans="1:75" x14ac:dyDescent="0.25">
      <c r="A18" t="s">
        <v>38</v>
      </c>
      <c r="B18">
        <v>0</v>
      </c>
      <c r="C18" s="1">
        <v>0</v>
      </c>
      <c r="D18">
        <v>0</v>
      </c>
      <c r="E18" s="1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</row>
    <row r="19" spans="1:75" x14ac:dyDescent="0.25">
      <c r="A19" t="s">
        <v>39</v>
      </c>
      <c r="B19">
        <v>0</v>
      </c>
      <c r="C19" s="1">
        <v>0</v>
      </c>
      <c r="D19">
        <v>0</v>
      </c>
      <c r="E19" s="1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</row>
    <row r="20" spans="1:75" x14ac:dyDescent="0.25">
      <c r="A20" t="s">
        <v>40</v>
      </c>
      <c r="B20">
        <v>0</v>
      </c>
      <c r="C20" s="1">
        <v>0</v>
      </c>
      <c r="D20">
        <v>0</v>
      </c>
      <c r="E20" s="1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</row>
    <row r="21" spans="1:75" x14ac:dyDescent="0.25">
      <c r="A21" t="s">
        <v>41</v>
      </c>
      <c r="B21">
        <v>0</v>
      </c>
      <c r="C21" s="1">
        <v>0</v>
      </c>
      <c r="D21">
        <v>0</v>
      </c>
      <c r="E21" s="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6</v>
      </c>
    </row>
    <row r="22" spans="1:75" x14ac:dyDescent="0.25">
      <c r="A22" t="s">
        <v>42</v>
      </c>
      <c r="B22">
        <v>0</v>
      </c>
      <c r="C22" s="1">
        <v>0</v>
      </c>
      <c r="D22">
        <v>0</v>
      </c>
      <c r="E22" s="1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6</v>
      </c>
    </row>
    <row r="23" spans="1:75" x14ac:dyDescent="0.25">
      <c r="A23" t="s">
        <v>43</v>
      </c>
      <c r="B23">
        <v>0</v>
      </c>
      <c r="C23" s="1">
        <v>0</v>
      </c>
      <c r="D23">
        <v>0</v>
      </c>
      <c r="E23" s="1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9</v>
      </c>
    </row>
    <row r="24" spans="1:75" x14ac:dyDescent="0.25">
      <c r="A24" t="s">
        <v>44</v>
      </c>
      <c r="B24">
        <v>0</v>
      </c>
      <c r="C24" s="1">
        <v>0</v>
      </c>
      <c r="D24">
        <v>0</v>
      </c>
      <c r="E24" s="1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9</v>
      </c>
    </row>
    <row r="25" spans="1:75" x14ac:dyDescent="0.25">
      <c r="A25" t="s">
        <v>45</v>
      </c>
      <c r="B25">
        <v>0</v>
      </c>
      <c r="C25" s="1">
        <v>0</v>
      </c>
      <c r="D25">
        <v>0</v>
      </c>
      <c r="E25" s="1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3</v>
      </c>
    </row>
    <row r="26" spans="1:75" x14ac:dyDescent="0.25">
      <c r="A26" t="s">
        <v>46</v>
      </c>
      <c r="B26">
        <v>0</v>
      </c>
      <c r="C26" s="1">
        <v>0</v>
      </c>
      <c r="D26">
        <v>0</v>
      </c>
      <c r="E26" s="1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3</v>
      </c>
    </row>
    <row r="27" spans="1:75" x14ac:dyDescent="0.25">
      <c r="A27" t="s">
        <v>47</v>
      </c>
      <c r="B27">
        <v>0</v>
      </c>
      <c r="C27" s="1">
        <v>0</v>
      </c>
      <c r="D27">
        <v>0</v>
      </c>
      <c r="E27" s="1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3</v>
      </c>
    </row>
    <row r="28" spans="1:75" x14ac:dyDescent="0.25">
      <c r="A28" t="s">
        <v>48</v>
      </c>
      <c r="B28">
        <v>0</v>
      </c>
      <c r="C28" s="1">
        <v>0</v>
      </c>
      <c r="D28">
        <v>0</v>
      </c>
      <c r="E28" s="1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3</v>
      </c>
    </row>
    <row r="29" spans="1:75" x14ac:dyDescent="0.25">
      <c r="A29" t="s">
        <v>49</v>
      </c>
      <c r="B29">
        <v>0</v>
      </c>
      <c r="C29" s="1">
        <v>0</v>
      </c>
      <c r="D29">
        <v>0</v>
      </c>
      <c r="E29" s="1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3</v>
      </c>
    </row>
    <row r="30" spans="1:75" x14ac:dyDescent="0.25">
      <c r="A30" t="s">
        <v>50</v>
      </c>
      <c r="B30">
        <v>0</v>
      </c>
      <c r="C30" s="1">
        <v>0</v>
      </c>
      <c r="D30">
        <v>0</v>
      </c>
      <c r="E30" s="1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3</v>
      </c>
    </row>
    <row r="31" spans="1:75" x14ac:dyDescent="0.25">
      <c r="A31" t="s">
        <v>51</v>
      </c>
      <c r="B31">
        <v>0</v>
      </c>
      <c r="C31" s="1">
        <v>0</v>
      </c>
      <c r="D31">
        <v>0</v>
      </c>
      <c r="E31" s="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6</v>
      </c>
    </row>
    <row r="32" spans="1:75" x14ac:dyDescent="0.25">
      <c r="A32" t="s">
        <v>52</v>
      </c>
      <c r="B32">
        <v>0</v>
      </c>
      <c r="C32" s="1">
        <v>0</v>
      </c>
      <c r="D32">
        <v>0</v>
      </c>
      <c r="E32" s="1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6</v>
      </c>
    </row>
    <row r="33" spans="1:75" x14ac:dyDescent="0.25">
      <c r="A33" t="s">
        <v>53</v>
      </c>
      <c r="B33">
        <v>0</v>
      </c>
      <c r="C33" s="1">
        <v>0</v>
      </c>
      <c r="D33">
        <v>0</v>
      </c>
      <c r="E33" s="1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8</v>
      </c>
    </row>
    <row r="34" spans="1:75" x14ac:dyDescent="0.25">
      <c r="A34" t="s">
        <v>54</v>
      </c>
      <c r="B34">
        <v>0</v>
      </c>
      <c r="C34" s="1">
        <v>0</v>
      </c>
      <c r="D34">
        <v>0</v>
      </c>
      <c r="E34" s="1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2</v>
      </c>
    </row>
    <row r="35" spans="1:75" x14ac:dyDescent="0.25">
      <c r="A35" t="s">
        <v>55</v>
      </c>
      <c r="B35">
        <v>0</v>
      </c>
      <c r="C35" s="1">
        <v>0</v>
      </c>
      <c r="D35">
        <v>0</v>
      </c>
      <c r="E35" s="1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2</v>
      </c>
    </row>
    <row r="36" spans="1:75" x14ac:dyDescent="0.25">
      <c r="A36" t="s">
        <v>56</v>
      </c>
      <c r="B36">
        <v>0</v>
      </c>
      <c r="C36" s="1">
        <v>0</v>
      </c>
      <c r="D36">
        <v>0</v>
      </c>
      <c r="E36" s="1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4</v>
      </c>
    </row>
    <row r="37" spans="1:75" x14ac:dyDescent="0.25">
      <c r="A37" t="s">
        <v>57</v>
      </c>
      <c r="B37">
        <v>0</v>
      </c>
      <c r="C37" s="1">
        <v>0</v>
      </c>
      <c r="D37">
        <v>0</v>
      </c>
      <c r="E37" s="1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4</v>
      </c>
    </row>
    <row r="38" spans="1:75" x14ac:dyDescent="0.25">
      <c r="A38" t="s">
        <v>58</v>
      </c>
      <c r="B38">
        <v>0</v>
      </c>
      <c r="C38" s="1">
        <v>0</v>
      </c>
      <c r="D38">
        <v>0</v>
      </c>
      <c r="E38" s="1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2</v>
      </c>
    </row>
    <row r="39" spans="1:75" x14ac:dyDescent="0.25">
      <c r="A39" t="s">
        <v>59</v>
      </c>
      <c r="B39">
        <v>0</v>
      </c>
      <c r="C39" s="1">
        <v>0</v>
      </c>
      <c r="D39">
        <v>0</v>
      </c>
      <c r="E39" s="1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2</v>
      </c>
    </row>
    <row r="40" spans="1:75" x14ac:dyDescent="0.25">
      <c r="A40" t="s">
        <v>60</v>
      </c>
      <c r="B40">
        <v>0</v>
      </c>
      <c r="C40" s="1">
        <v>0</v>
      </c>
      <c r="D40">
        <v>0</v>
      </c>
      <c r="E40" s="1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4</v>
      </c>
    </row>
    <row r="41" spans="1:75" x14ac:dyDescent="0.25">
      <c r="A41" t="s">
        <v>61</v>
      </c>
      <c r="B41">
        <v>0</v>
      </c>
      <c r="C41" s="1">
        <v>0</v>
      </c>
      <c r="D41">
        <v>0</v>
      </c>
      <c r="E41" s="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4</v>
      </c>
    </row>
    <row r="42" spans="1:75" x14ac:dyDescent="0.25">
      <c r="A42" t="s">
        <v>62</v>
      </c>
      <c r="B42">
        <v>0</v>
      </c>
      <c r="C42" s="1">
        <v>0</v>
      </c>
      <c r="D42">
        <v>0</v>
      </c>
      <c r="E42" s="1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5</v>
      </c>
    </row>
    <row r="43" spans="1:75" x14ac:dyDescent="0.25">
      <c r="A43" t="s">
        <v>63</v>
      </c>
      <c r="B43">
        <v>0</v>
      </c>
      <c r="C43" s="1">
        <v>0</v>
      </c>
      <c r="D43">
        <v>0</v>
      </c>
      <c r="E43" s="1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2">
        <v>0</v>
      </c>
      <c r="AG43" s="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5</v>
      </c>
    </row>
    <row r="44" spans="1:75" x14ac:dyDescent="0.25">
      <c r="A44" t="s">
        <v>64</v>
      </c>
      <c r="B44">
        <v>0</v>
      </c>
      <c r="C44" s="1">
        <v>0</v>
      </c>
      <c r="D44">
        <v>0</v>
      </c>
      <c r="E44" s="1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2">
        <v>0</v>
      </c>
      <c r="AG44" s="3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5</v>
      </c>
    </row>
    <row r="45" spans="1:75" x14ac:dyDescent="0.25">
      <c r="A45" t="s">
        <v>65</v>
      </c>
      <c r="B45">
        <v>0</v>
      </c>
      <c r="C45" s="1">
        <v>0</v>
      </c>
      <c r="D45">
        <v>0</v>
      </c>
      <c r="E45" s="1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7</v>
      </c>
    </row>
    <row r="46" spans="1:75" x14ac:dyDescent="0.25">
      <c r="A46" t="s">
        <v>66</v>
      </c>
      <c r="B46">
        <v>0</v>
      </c>
      <c r="C46" s="1">
        <v>0</v>
      </c>
      <c r="D46">
        <v>0</v>
      </c>
      <c r="E46" s="1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7</v>
      </c>
    </row>
    <row r="47" spans="1:75" x14ac:dyDescent="0.25">
      <c r="A47" t="s">
        <v>67</v>
      </c>
      <c r="B47">
        <v>0</v>
      </c>
      <c r="C47" s="1">
        <v>0</v>
      </c>
      <c r="D47">
        <v>0</v>
      </c>
      <c r="E47" s="1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7</v>
      </c>
    </row>
    <row r="48" spans="1:75" x14ac:dyDescent="0.25">
      <c r="A48" t="s">
        <v>68</v>
      </c>
      <c r="B48">
        <v>0</v>
      </c>
      <c r="C48" s="1">
        <v>0</v>
      </c>
      <c r="D48">
        <v>0</v>
      </c>
      <c r="E48" s="1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</row>
    <row r="49" spans="1:75" x14ac:dyDescent="0.25">
      <c r="A49" t="s">
        <v>69</v>
      </c>
      <c r="B49">
        <v>0</v>
      </c>
      <c r="C49" s="1">
        <v>0</v>
      </c>
      <c r="D49">
        <v>0</v>
      </c>
      <c r="E49" s="1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</row>
    <row r="50" spans="1:75" x14ac:dyDescent="0.25">
      <c r="A50" t="s">
        <v>70</v>
      </c>
      <c r="B50">
        <v>0</v>
      </c>
      <c r="C50" s="1">
        <v>0</v>
      </c>
      <c r="D50">
        <v>0</v>
      </c>
      <c r="E50" s="1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</row>
    <row r="51" spans="1:75" x14ac:dyDescent="0.25">
      <c r="A51" t="s">
        <v>71</v>
      </c>
      <c r="B51">
        <v>0</v>
      </c>
      <c r="C51" s="1">
        <v>0</v>
      </c>
      <c r="D51">
        <v>0</v>
      </c>
      <c r="E51" s="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</row>
    <row r="52" spans="1:75" x14ac:dyDescent="0.25">
      <c r="A52" t="s">
        <v>72</v>
      </c>
      <c r="B52">
        <v>0</v>
      </c>
      <c r="C52" s="1">
        <v>0</v>
      </c>
      <c r="D52">
        <v>0</v>
      </c>
      <c r="E52" s="1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</row>
    <row r="53" spans="1:75" x14ac:dyDescent="0.25">
      <c r="A53" t="s">
        <v>73</v>
      </c>
      <c r="B53">
        <v>0</v>
      </c>
      <c r="C53" s="1">
        <v>0</v>
      </c>
      <c r="D53">
        <v>0</v>
      </c>
      <c r="E53" s="1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6</v>
      </c>
    </row>
    <row r="54" spans="1:75" x14ac:dyDescent="0.25">
      <c r="A54" t="s">
        <v>74</v>
      </c>
      <c r="B54">
        <v>0</v>
      </c>
      <c r="C54" s="1">
        <v>0</v>
      </c>
      <c r="D54">
        <v>0</v>
      </c>
      <c r="E54" s="1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6</v>
      </c>
    </row>
    <row r="55" spans="1:75" x14ac:dyDescent="0.25">
      <c r="A55" t="s">
        <v>75</v>
      </c>
      <c r="B55">
        <v>0</v>
      </c>
      <c r="C55" s="1">
        <v>0</v>
      </c>
      <c r="D55">
        <v>0</v>
      </c>
      <c r="E55" s="1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9</v>
      </c>
    </row>
    <row r="56" spans="1:75" x14ac:dyDescent="0.25">
      <c r="A56" t="s">
        <v>76</v>
      </c>
      <c r="B56">
        <v>0</v>
      </c>
      <c r="C56" s="1">
        <v>0</v>
      </c>
      <c r="D56">
        <v>0</v>
      </c>
      <c r="E56" s="1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9</v>
      </c>
    </row>
    <row r="57" spans="1:75" x14ac:dyDescent="0.25">
      <c r="A57" t="s">
        <v>77</v>
      </c>
      <c r="B57">
        <v>0</v>
      </c>
      <c r="C57" s="1">
        <v>0</v>
      </c>
      <c r="D57">
        <v>0</v>
      </c>
      <c r="E57" s="1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3</v>
      </c>
    </row>
    <row r="58" spans="1:75" x14ac:dyDescent="0.25">
      <c r="A58" t="s">
        <v>78</v>
      </c>
      <c r="B58">
        <v>0</v>
      </c>
      <c r="C58" s="1">
        <v>0</v>
      </c>
      <c r="D58">
        <v>0</v>
      </c>
      <c r="E58" s="1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3</v>
      </c>
    </row>
    <row r="59" spans="1:75" x14ac:dyDescent="0.25">
      <c r="A59" t="s">
        <v>79</v>
      </c>
      <c r="B59">
        <v>0</v>
      </c>
      <c r="C59" s="1">
        <v>0</v>
      </c>
      <c r="D59">
        <v>0</v>
      </c>
      <c r="E59" s="1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3</v>
      </c>
    </row>
    <row r="60" spans="1:75" x14ac:dyDescent="0.25">
      <c r="A60" t="s">
        <v>80</v>
      </c>
      <c r="B60">
        <v>0</v>
      </c>
      <c r="C60" s="1">
        <v>0</v>
      </c>
      <c r="D60">
        <v>0</v>
      </c>
      <c r="E60" s="1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3</v>
      </c>
    </row>
    <row r="61" spans="1:75" x14ac:dyDescent="0.25">
      <c r="A61" t="s">
        <v>81</v>
      </c>
      <c r="B61">
        <v>0</v>
      </c>
      <c r="C61" s="1">
        <v>0</v>
      </c>
      <c r="D61">
        <v>0</v>
      </c>
      <c r="E61" s="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3</v>
      </c>
    </row>
    <row r="62" spans="1:75" x14ac:dyDescent="0.25">
      <c r="A62" t="s">
        <v>82</v>
      </c>
      <c r="B62">
        <v>0</v>
      </c>
      <c r="C62" s="1">
        <v>0</v>
      </c>
      <c r="D62">
        <v>0</v>
      </c>
      <c r="E62" s="1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3</v>
      </c>
    </row>
    <row r="63" spans="1:75" x14ac:dyDescent="0.25">
      <c r="A63" t="s">
        <v>83</v>
      </c>
      <c r="B63">
        <v>0</v>
      </c>
      <c r="C63" s="1">
        <v>0</v>
      </c>
      <c r="D63">
        <v>0</v>
      </c>
      <c r="E63" s="1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6</v>
      </c>
    </row>
    <row r="64" spans="1:75" x14ac:dyDescent="0.25">
      <c r="A64" t="s">
        <v>84</v>
      </c>
      <c r="B64">
        <v>0</v>
      </c>
      <c r="C64" s="1">
        <v>0</v>
      </c>
      <c r="D64">
        <v>0</v>
      </c>
      <c r="E64" s="1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6</v>
      </c>
    </row>
    <row r="65" spans="1:75" x14ac:dyDescent="0.25">
      <c r="A65" t="s">
        <v>85</v>
      </c>
      <c r="B65">
        <v>0</v>
      </c>
      <c r="C65" s="1">
        <v>0</v>
      </c>
      <c r="D65">
        <v>0</v>
      </c>
      <c r="E65" s="1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8</v>
      </c>
    </row>
    <row r="66" spans="1:75" x14ac:dyDescent="0.25">
      <c r="A66" t="s">
        <v>86</v>
      </c>
      <c r="B66">
        <v>0</v>
      </c>
      <c r="C66" s="1">
        <v>0</v>
      </c>
      <c r="D66">
        <v>0</v>
      </c>
      <c r="E66" s="1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2</v>
      </c>
    </row>
    <row r="67" spans="1:75" x14ac:dyDescent="0.25">
      <c r="A67" t="s">
        <v>87</v>
      </c>
      <c r="B67">
        <v>0</v>
      </c>
      <c r="C67" s="1">
        <v>0</v>
      </c>
      <c r="D67">
        <v>0</v>
      </c>
      <c r="E67" s="1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2</v>
      </c>
    </row>
    <row r="68" spans="1:75" x14ac:dyDescent="0.25">
      <c r="A68" t="s">
        <v>88</v>
      </c>
      <c r="B68">
        <v>0</v>
      </c>
      <c r="C68" s="1">
        <v>0</v>
      </c>
      <c r="D68">
        <v>0</v>
      </c>
      <c r="E68" s="1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4</v>
      </c>
    </row>
    <row r="69" spans="1:75" x14ac:dyDescent="0.25">
      <c r="A69" t="s">
        <v>89</v>
      </c>
      <c r="B69">
        <v>0</v>
      </c>
      <c r="C69" s="1">
        <v>0</v>
      </c>
      <c r="D69">
        <v>0</v>
      </c>
      <c r="E69" s="1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4</v>
      </c>
    </row>
    <row r="70" spans="1:75" x14ac:dyDescent="0.25">
      <c r="A70" t="s">
        <v>90</v>
      </c>
      <c r="B70">
        <v>0</v>
      </c>
      <c r="C70" s="1">
        <v>0</v>
      </c>
      <c r="D70">
        <v>0</v>
      </c>
      <c r="E70" s="1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2</v>
      </c>
    </row>
    <row r="71" spans="1:75" x14ac:dyDescent="0.25">
      <c r="A71" t="s">
        <v>91</v>
      </c>
      <c r="B71">
        <v>0</v>
      </c>
      <c r="C71" s="1">
        <v>0</v>
      </c>
      <c r="D71">
        <v>0</v>
      </c>
      <c r="E71" s="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2</v>
      </c>
    </row>
    <row r="72" spans="1:75" x14ac:dyDescent="0.25">
      <c r="A72" t="s">
        <v>92</v>
      </c>
      <c r="B72">
        <v>0</v>
      </c>
      <c r="C72" s="1">
        <v>0</v>
      </c>
      <c r="D72">
        <v>0</v>
      </c>
      <c r="E72" s="1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4</v>
      </c>
    </row>
    <row r="73" spans="1:75" x14ac:dyDescent="0.25">
      <c r="A73" t="s">
        <v>93</v>
      </c>
      <c r="B73">
        <v>0</v>
      </c>
      <c r="C73" s="1">
        <v>0</v>
      </c>
      <c r="D73">
        <v>0</v>
      </c>
      <c r="E73" s="1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4</v>
      </c>
    </row>
    <row r="74" spans="1:75" x14ac:dyDescent="0.25">
      <c r="A74" t="s">
        <v>94</v>
      </c>
      <c r="B74">
        <v>0</v>
      </c>
      <c r="C74" s="1">
        <v>0</v>
      </c>
      <c r="D74">
        <v>0</v>
      </c>
      <c r="E74" s="1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5</v>
      </c>
    </row>
    <row r="75" spans="1:75" x14ac:dyDescent="0.25">
      <c r="A75" t="s">
        <v>95</v>
      </c>
      <c r="B75">
        <v>0</v>
      </c>
      <c r="C75" s="1">
        <v>0</v>
      </c>
      <c r="D75">
        <v>0</v>
      </c>
      <c r="E75" s="1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 s="2">
        <v>0</v>
      </c>
      <c r="BE75" s="3">
        <v>1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5</v>
      </c>
    </row>
    <row r="76" spans="1:75" x14ac:dyDescent="0.25">
      <c r="A76" t="s">
        <v>96</v>
      </c>
      <c r="B76">
        <v>0</v>
      </c>
      <c r="C76" s="1">
        <v>0</v>
      </c>
      <c r="D76">
        <v>0</v>
      </c>
      <c r="E76" s="1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 s="2">
        <v>0</v>
      </c>
      <c r="BE76" s="3">
        <v>1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5</v>
      </c>
    </row>
    <row r="77" spans="1:75" x14ac:dyDescent="0.25">
      <c r="A77" t="s">
        <v>97</v>
      </c>
      <c r="B77">
        <v>0</v>
      </c>
      <c r="C77" s="1">
        <v>0</v>
      </c>
      <c r="D77">
        <v>0</v>
      </c>
      <c r="E77" s="1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7</v>
      </c>
    </row>
    <row r="78" spans="1:75" x14ac:dyDescent="0.25">
      <c r="A78" t="s">
        <v>98</v>
      </c>
      <c r="B78">
        <v>0</v>
      </c>
      <c r="C78" s="1">
        <v>0</v>
      </c>
      <c r="D78">
        <v>0</v>
      </c>
      <c r="E78" s="1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7</v>
      </c>
    </row>
    <row r="79" spans="1:75" x14ac:dyDescent="0.25">
      <c r="A79" t="s">
        <v>99</v>
      </c>
      <c r="B79">
        <v>0</v>
      </c>
      <c r="C79" s="1">
        <v>0</v>
      </c>
      <c r="D79">
        <v>0</v>
      </c>
      <c r="E79" s="1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7</v>
      </c>
    </row>
    <row r="80" spans="1:75" x14ac:dyDescent="0.25">
      <c r="A80" t="s">
        <v>100</v>
      </c>
      <c r="B80">
        <v>0</v>
      </c>
      <c r="C80" s="1">
        <v>0</v>
      </c>
      <c r="D80">
        <v>0</v>
      </c>
      <c r="E80" s="1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1</v>
      </c>
    </row>
    <row r="81" spans="1:75" x14ac:dyDescent="0.25">
      <c r="A81" t="s">
        <v>101</v>
      </c>
      <c r="B81">
        <v>0</v>
      </c>
      <c r="C81" s="1">
        <v>0</v>
      </c>
      <c r="D81">
        <v>0</v>
      </c>
      <c r="E81" s="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1</v>
      </c>
    </row>
    <row r="82" spans="1:75" x14ac:dyDescent="0.25">
      <c r="A82" t="s">
        <v>102</v>
      </c>
      <c r="B82">
        <v>0</v>
      </c>
      <c r="C82" s="1">
        <v>0</v>
      </c>
      <c r="D82">
        <v>0</v>
      </c>
      <c r="E82" s="1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1</v>
      </c>
    </row>
    <row r="83" spans="1:75" x14ac:dyDescent="0.25">
      <c r="A83" t="s">
        <v>103</v>
      </c>
      <c r="B83">
        <v>0</v>
      </c>
      <c r="C83" s="1">
        <v>0</v>
      </c>
      <c r="D83">
        <v>0</v>
      </c>
      <c r="E83" s="1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1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</v>
      </c>
    </row>
    <row r="84" spans="1:75" x14ac:dyDescent="0.25">
      <c r="A84" t="s">
        <v>104</v>
      </c>
      <c r="B84">
        <v>0</v>
      </c>
      <c r="C84" s="1">
        <v>0</v>
      </c>
      <c r="D84">
        <v>0</v>
      </c>
      <c r="E84" s="1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</row>
    <row r="85" spans="1:75" x14ac:dyDescent="0.25">
      <c r="A85" t="s">
        <v>105</v>
      </c>
      <c r="B85">
        <v>0</v>
      </c>
      <c r="C85" s="1">
        <v>0</v>
      </c>
      <c r="D85">
        <v>0</v>
      </c>
      <c r="E85" s="1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6</v>
      </c>
    </row>
    <row r="86" spans="1:75" x14ac:dyDescent="0.25">
      <c r="A86" t="s">
        <v>106</v>
      </c>
      <c r="B86">
        <v>0</v>
      </c>
      <c r="C86" s="1">
        <v>0</v>
      </c>
      <c r="D86">
        <v>0</v>
      </c>
      <c r="E86" s="1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6</v>
      </c>
    </row>
    <row r="87" spans="1:75" x14ac:dyDescent="0.25">
      <c r="A87" t="s">
        <v>107</v>
      </c>
      <c r="B87">
        <v>0</v>
      </c>
      <c r="C87" s="1">
        <v>0</v>
      </c>
      <c r="D87">
        <v>0</v>
      </c>
      <c r="E87" s="1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9</v>
      </c>
    </row>
    <row r="88" spans="1:75" x14ac:dyDescent="0.25">
      <c r="A88" t="s">
        <v>108</v>
      </c>
      <c r="B88">
        <v>0</v>
      </c>
      <c r="C88" s="1">
        <v>0</v>
      </c>
      <c r="D88">
        <v>0</v>
      </c>
      <c r="E88" s="1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</v>
      </c>
      <c r="BS88">
        <v>0</v>
      </c>
      <c r="BT88">
        <v>0</v>
      </c>
      <c r="BU88">
        <v>0</v>
      </c>
      <c r="BV88">
        <v>0</v>
      </c>
      <c r="BW88">
        <v>9</v>
      </c>
    </row>
    <row r="89" spans="1:75" x14ac:dyDescent="0.25">
      <c r="A89" t="s">
        <v>109</v>
      </c>
      <c r="B89">
        <v>0</v>
      </c>
      <c r="C89" s="1">
        <v>0</v>
      </c>
      <c r="D89">
        <v>0</v>
      </c>
      <c r="E89" s="1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0</v>
      </c>
      <c r="BU89">
        <v>0</v>
      </c>
      <c r="BV89">
        <v>0</v>
      </c>
      <c r="BW89">
        <v>3</v>
      </c>
    </row>
    <row r="90" spans="1:75" x14ac:dyDescent="0.25">
      <c r="A90" t="s">
        <v>110</v>
      </c>
      <c r="B90">
        <v>0</v>
      </c>
      <c r="C90" s="1">
        <v>0</v>
      </c>
      <c r="D90">
        <v>0</v>
      </c>
      <c r="E90" s="1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1</v>
      </c>
      <c r="BT90">
        <v>0</v>
      </c>
      <c r="BU90">
        <v>0</v>
      </c>
      <c r="BV90">
        <v>0</v>
      </c>
      <c r="BW90">
        <v>3</v>
      </c>
    </row>
    <row r="91" spans="1:75" x14ac:dyDescent="0.25">
      <c r="A91" t="s">
        <v>111</v>
      </c>
      <c r="B91">
        <v>0</v>
      </c>
      <c r="C91" s="1">
        <v>0</v>
      </c>
      <c r="D91">
        <v>0</v>
      </c>
      <c r="E91" s="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0</v>
      </c>
      <c r="BV91">
        <v>0</v>
      </c>
      <c r="BW91">
        <v>3</v>
      </c>
    </row>
    <row r="92" spans="1:75" x14ac:dyDescent="0.25">
      <c r="A92" t="s">
        <v>112</v>
      </c>
      <c r="B92">
        <v>0</v>
      </c>
      <c r="C92" s="1">
        <v>0</v>
      </c>
      <c r="D92">
        <v>0</v>
      </c>
      <c r="E92" s="1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</v>
      </c>
      <c r="BT92">
        <v>0</v>
      </c>
      <c r="BU92">
        <v>0</v>
      </c>
      <c r="BV92">
        <v>0</v>
      </c>
      <c r="BW92">
        <v>3</v>
      </c>
    </row>
    <row r="93" spans="1:75" x14ac:dyDescent="0.25">
      <c r="A93" t="s">
        <v>113</v>
      </c>
      <c r="B93">
        <v>0</v>
      </c>
      <c r="C93" s="1">
        <v>0</v>
      </c>
      <c r="D93">
        <v>0</v>
      </c>
      <c r="E93" s="1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0</v>
      </c>
      <c r="BU93">
        <v>0</v>
      </c>
      <c r="BV93">
        <v>0</v>
      </c>
      <c r="BW93">
        <v>3</v>
      </c>
    </row>
    <row r="94" spans="1:75" x14ac:dyDescent="0.25">
      <c r="A94" t="s">
        <v>114</v>
      </c>
      <c r="B94">
        <v>0</v>
      </c>
      <c r="C94" s="1">
        <v>0</v>
      </c>
      <c r="D94">
        <v>0</v>
      </c>
      <c r="E94" s="1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0</v>
      </c>
      <c r="BU94">
        <v>0</v>
      </c>
      <c r="BV94">
        <v>0</v>
      </c>
      <c r="BW94">
        <v>3</v>
      </c>
    </row>
    <row r="95" spans="1:75" x14ac:dyDescent="0.25">
      <c r="A95" t="s">
        <v>115</v>
      </c>
      <c r="B95">
        <v>0</v>
      </c>
      <c r="C95" s="1">
        <v>0</v>
      </c>
      <c r="D95">
        <v>0</v>
      </c>
      <c r="E95" s="1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</v>
      </c>
      <c r="BU95">
        <v>0</v>
      </c>
      <c r="BV95">
        <v>0</v>
      </c>
      <c r="BW95">
        <v>6</v>
      </c>
    </row>
    <row r="96" spans="1:75" x14ac:dyDescent="0.25">
      <c r="A96" t="s">
        <v>116</v>
      </c>
      <c r="B96">
        <v>0</v>
      </c>
      <c r="C96" s="1">
        <v>0</v>
      </c>
      <c r="D96">
        <v>0</v>
      </c>
      <c r="E96" s="1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6</v>
      </c>
    </row>
    <row r="97" spans="1:75" x14ac:dyDescent="0.25">
      <c r="A97" t="s">
        <v>117</v>
      </c>
      <c r="B97">
        <v>0</v>
      </c>
      <c r="C97" s="1">
        <v>0</v>
      </c>
      <c r="D97">
        <v>0</v>
      </c>
      <c r="E97" s="1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</v>
      </c>
      <c r="BU97">
        <v>0</v>
      </c>
      <c r="BV97">
        <v>0</v>
      </c>
      <c r="BW97">
        <v>8</v>
      </c>
    </row>
    <row r="98" spans="1:75" x14ac:dyDescent="0.25">
      <c r="C98" s="1"/>
      <c r="E9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97"/>
  <sheetViews>
    <sheetView topLeftCell="AD46" zoomScale="85" zoomScaleNormal="85" workbookViewId="0">
      <selection activeCell="BW2" sqref="BW2:BW97"/>
    </sheetView>
  </sheetViews>
  <sheetFormatPr defaultRowHeight="15" x14ac:dyDescent="0.25"/>
  <sheetData>
    <row r="1" spans="1:75" x14ac:dyDescent="0.25"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235</v>
      </c>
      <c r="AB1" t="s">
        <v>236</v>
      </c>
      <c r="AC1" t="s">
        <v>237</v>
      </c>
      <c r="AD1" t="s">
        <v>238</v>
      </c>
      <c r="AE1" t="s">
        <v>239</v>
      </c>
      <c r="AF1" t="s">
        <v>240</v>
      </c>
      <c r="AG1" t="s">
        <v>241</v>
      </c>
      <c r="AH1" t="s">
        <v>242</v>
      </c>
      <c r="AI1" t="s">
        <v>243</v>
      </c>
      <c r="AJ1" t="s">
        <v>244</v>
      </c>
      <c r="AK1" t="s">
        <v>245</v>
      </c>
      <c r="AL1" t="s">
        <v>246</v>
      </c>
      <c r="AM1" t="s">
        <v>247</v>
      </c>
      <c r="AN1" t="s">
        <v>248</v>
      </c>
      <c r="AO1" t="s">
        <v>249</v>
      </c>
      <c r="AP1" t="s">
        <v>250</v>
      </c>
      <c r="AQ1" t="s">
        <v>251</v>
      </c>
      <c r="AR1" t="s">
        <v>252</v>
      </c>
      <c r="AS1" t="s">
        <v>253</v>
      </c>
      <c r="AT1" t="s">
        <v>254</v>
      </c>
      <c r="AU1" t="s">
        <v>255</v>
      </c>
      <c r="AV1" t="s">
        <v>256</v>
      </c>
      <c r="AW1" t="s">
        <v>257</v>
      </c>
      <c r="AX1" t="s">
        <v>258</v>
      </c>
      <c r="AY1" t="s">
        <v>259</v>
      </c>
      <c r="AZ1" t="s">
        <v>260</v>
      </c>
      <c r="BA1" t="s">
        <v>261</v>
      </c>
      <c r="BB1" t="s">
        <v>262</v>
      </c>
      <c r="BC1" t="s">
        <v>263</v>
      </c>
      <c r="BD1" t="s">
        <v>264</v>
      </c>
      <c r="BE1" t="s">
        <v>265</v>
      </c>
      <c r="BF1" t="s">
        <v>266</v>
      </c>
      <c r="BG1" t="s">
        <v>267</v>
      </c>
      <c r="BH1" t="s">
        <v>268</v>
      </c>
      <c r="BI1" t="s">
        <v>269</v>
      </c>
      <c r="BJ1" t="s">
        <v>270</v>
      </c>
      <c r="BK1" t="s">
        <v>271</v>
      </c>
      <c r="BL1" t="s">
        <v>272</v>
      </c>
      <c r="BM1" t="s">
        <v>273</v>
      </c>
      <c r="BN1" t="s">
        <v>274</v>
      </c>
      <c r="BO1" t="s">
        <v>275</v>
      </c>
      <c r="BP1" t="s">
        <v>276</v>
      </c>
      <c r="BQ1" t="s">
        <v>277</v>
      </c>
      <c r="BR1" t="s">
        <v>278</v>
      </c>
      <c r="BS1" t="s">
        <v>279</v>
      </c>
      <c r="BT1" t="s">
        <v>280</v>
      </c>
      <c r="BU1" t="s">
        <v>281</v>
      </c>
      <c r="BV1" t="s">
        <v>282</v>
      </c>
    </row>
    <row r="2" spans="1:75" x14ac:dyDescent="0.25">
      <c r="A2" t="s">
        <v>22</v>
      </c>
      <c r="B2" t="str">
        <f>IF(Sheet1!B2, Sheet1!B$1, 0)</f>
        <v>s101</v>
      </c>
      <c r="BW2" t="str">
        <f>_xlfn.CONCAT(B2:BV2)</f>
        <v>s101</v>
      </c>
    </row>
    <row r="3" spans="1:75" x14ac:dyDescent="0.25">
      <c r="A3" t="s">
        <v>23</v>
      </c>
      <c r="B3" t="str">
        <f>IF(Sheet1!B3, Sheet1!B$1, 0)</f>
        <v>s101</v>
      </c>
      <c r="BW3" t="str">
        <f t="shared" ref="BW3:BW66" si="0">_xlfn.CONCAT(B3:BV3)</f>
        <v>s101</v>
      </c>
    </row>
    <row r="4" spans="1:75" x14ac:dyDescent="0.25">
      <c r="A4" t="s">
        <v>24</v>
      </c>
      <c r="B4" t="str">
        <f>IF(Sheet1!B4, Sheet1!B$1, 0)</f>
        <v>s101</v>
      </c>
      <c r="BW4" t="str">
        <f t="shared" si="0"/>
        <v>s101</v>
      </c>
    </row>
    <row r="5" spans="1:75" x14ac:dyDescent="0.25">
      <c r="A5" t="s">
        <v>25</v>
      </c>
      <c r="B5" t="str">
        <f>IF(Sheet1!B5, Sheet1!B$1, 0)</f>
        <v>s101</v>
      </c>
      <c r="BW5" t="str">
        <f t="shared" si="0"/>
        <v>s101</v>
      </c>
    </row>
    <row r="6" spans="1:75" x14ac:dyDescent="0.25">
      <c r="A6" t="s">
        <v>26</v>
      </c>
      <c r="C6" t="str">
        <f>IF(Sheet1!C6, Sheet1!C$1, 0)</f>
        <v>s102</v>
      </c>
      <c r="BW6" t="str">
        <f t="shared" si="0"/>
        <v>s102</v>
      </c>
    </row>
    <row r="7" spans="1:75" x14ac:dyDescent="0.25">
      <c r="A7" t="s">
        <v>27</v>
      </c>
      <c r="C7" t="str">
        <f>IF(Sheet1!C7, Sheet1!C$1, 0)</f>
        <v>s102</v>
      </c>
      <c r="BW7" t="str">
        <f t="shared" si="0"/>
        <v>s102</v>
      </c>
    </row>
    <row r="8" spans="1:75" x14ac:dyDescent="0.25">
      <c r="A8" t="s">
        <v>28</v>
      </c>
      <c r="C8" t="str">
        <f>IF(Sheet1!C8, Sheet1!C$1, 0)</f>
        <v>s102</v>
      </c>
      <c r="BW8" t="str">
        <f t="shared" si="0"/>
        <v>s102</v>
      </c>
    </row>
    <row r="9" spans="1:75" x14ac:dyDescent="0.25">
      <c r="A9" t="s">
        <v>29</v>
      </c>
      <c r="C9" t="str">
        <f>IF(Sheet1!C9, Sheet1!C$1, 0)</f>
        <v>s102</v>
      </c>
      <c r="BW9" t="str">
        <f t="shared" si="0"/>
        <v>s102</v>
      </c>
    </row>
    <row r="10" spans="1:75" x14ac:dyDescent="0.25">
      <c r="A10" t="s">
        <v>30</v>
      </c>
      <c r="H10" t="s">
        <v>216</v>
      </c>
      <c r="BW10" t="str">
        <f t="shared" si="0"/>
        <v>s107</v>
      </c>
    </row>
    <row r="11" spans="1:75" x14ac:dyDescent="0.25">
      <c r="A11" t="s">
        <v>31</v>
      </c>
      <c r="H11" t="str">
        <f>IF(Sheet1!H11, Sheet1!H$1, 0)</f>
        <v>s107</v>
      </c>
      <c r="BW11" t="str">
        <f t="shared" si="0"/>
        <v>s107</v>
      </c>
    </row>
    <row r="12" spans="1:75" x14ac:dyDescent="0.25">
      <c r="A12" t="s">
        <v>32</v>
      </c>
      <c r="I12" t="str">
        <f>IF(Sheet1!I12, Sheet1!I$1, 0)</f>
        <v>s108</v>
      </c>
      <c r="BW12" t="str">
        <f t="shared" si="0"/>
        <v>s108</v>
      </c>
    </row>
    <row r="13" spans="1:75" x14ac:dyDescent="0.25">
      <c r="A13" t="s">
        <v>33</v>
      </c>
      <c r="N13" t="str">
        <f>IF(Sheet1!N13, Sheet1!N$1, 0)</f>
        <v>s113</v>
      </c>
      <c r="BW13" t="str">
        <f t="shared" si="0"/>
        <v>s113</v>
      </c>
    </row>
    <row r="14" spans="1:75" x14ac:dyDescent="0.25">
      <c r="A14" t="s">
        <v>34</v>
      </c>
      <c r="N14" t="str">
        <f>IF(Sheet1!N14, Sheet1!N$1, 0)</f>
        <v>s113</v>
      </c>
      <c r="BW14" t="str">
        <f t="shared" si="0"/>
        <v>s113</v>
      </c>
    </row>
    <row r="15" spans="1:75" x14ac:dyDescent="0.25">
      <c r="A15" t="s">
        <v>35</v>
      </c>
      <c r="N15" t="str">
        <f>IF(Sheet1!N15, Sheet1!N$1, 0)</f>
        <v>s113</v>
      </c>
      <c r="BW15" t="str">
        <f t="shared" si="0"/>
        <v>s113</v>
      </c>
    </row>
    <row r="16" spans="1:75" x14ac:dyDescent="0.25">
      <c r="A16" t="s">
        <v>36</v>
      </c>
      <c r="P16" t="str">
        <f>IF(Sheet1!P16, Sheet1!P$1, 0)</f>
        <v>s115</v>
      </c>
      <c r="BW16" t="str">
        <f t="shared" si="0"/>
        <v>s115</v>
      </c>
    </row>
    <row r="17" spans="1:75" x14ac:dyDescent="0.25">
      <c r="A17" t="s">
        <v>37</v>
      </c>
      <c r="P17" t="str">
        <f>IF(Sheet1!P17, Sheet1!P$1, 0)</f>
        <v>s115</v>
      </c>
      <c r="BW17" t="str">
        <f t="shared" si="0"/>
        <v>s115</v>
      </c>
    </row>
    <row r="18" spans="1:75" x14ac:dyDescent="0.25">
      <c r="A18" t="s">
        <v>38</v>
      </c>
      <c r="P18" t="str">
        <f>IF(Sheet1!P18, Sheet1!P$1, 0)</f>
        <v>s115</v>
      </c>
      <c r="BW18" t="str">
        <f t="shared" si="0"/>
        <v>s115</v>
      </c>
    </row>
    <row r="19" spans="1:75" x14ac:dyDescent="0.25">
      <c r="A19" t="s">
        <v>39</v>
      </c>
      <c r="P19" t="str">
        <f>IF(Sheet1!P19, Sheet1!P$1, 0)</f>
        <v>s115</v>
      </c>
      <c r="BW19" t="str">
        <f t="shared" si="0"/>
        <v>s115</v>
      </c>
    </row>
    <row r="20" spans="1:75" x14ac:dyDescent="0.25">
      <c r="A20" t="s">
        <v>40</v>
      </c>
      <c r="P20" t="str">
        <f>IF(Sheet1!P20, Sheet1!P$1, 0)</f>
        <v>s115</v>
      </c>
      <c r="BW20" t="str">
        <f t="shared" si="0"/>
        <v>s115</v>
      </c>
    </row>
    <row r="21" spans="1:75" x14ac:dyDescent="0.25">
      <c r="A21" t="s">
        <v>41</v>
      </c>
      <c r="P21" t="str">
        <f>IF(Sheet1!P21, Sheet1!P$1, 0)</f>
        <v>s115</v>
      </c>
      <c r="BW21" t="str">
        <f t="shared" si="0"/>
        <v>s115</v>
      </c>
    </row>
    <row r="22" spans="1:75" x14ac:dyDescent="0.25">
      <c r="A22" t="s">
        <v>42</v>
      </c>
      <c r="Q22" t="str">
        <f>IF(Sheet1!Q22, Sheet1!Q$1, 0)</f>
        <v>s116</v>
      </c>
      <c r="BW22" t="str">
        <f t="shared" si="0"/>
        <v>s116</v>
      </c>
    </row>
    <row r="23" spans="1:75" x14ac:dyDescent="0.25">
      <c r="A23" t="s">
        <v>43</v>
      </c>
      <c r="S23" t="str">
        <f>IF(Sheet1!S23, Sheet1!S$1, 0)</f>
        <v>s118</v>
      </c>
      <c r="BW23" t="str">
        <f t="shared" si="0"/>
        <v>s118</v>
      </c>
    </row>
    <row r="24" spans="1:75" x14ac:dyDescent="0.25">
      <c r="A24" t="s">
        <v>44</v>
      </c>
      <c r="V24" t="str">
        <f>IF(Sheet1!V24, Sheet1!V$1, 0)</f>
        <v>s121</v>
      </c>
      <c r="BW24" t="str">
        <f t="shared" si="0"/>
        <v>s121</v>
      </c>
    </row>
    <row r="25" spans="1:75" x14ac:dyDescent="0.25">
      <c r="A25" t="s">
        <v>45</v>
      </c>
      <c r="W25" t="str">
        <f>IF(Sheet1!W25, Sheet1!W$1, 0)</f>
        <v>s122</v>
      </c>
      <c r="BW25" t="str">
        <f t="shared" si="0"/>
        <v>s122</v>
      </c>
    </row>
    <row r="26" spans="1:75" x14ac:dyDescent="0.25">
      <c r="A26" t="s">
        <v>46</v>
      </c>
      <c r="W26" t="str">
        <f>IF(Sheet1!W26, Sheet1!W$1, 0)</f>
        <v>s122</v>
      </c>
      <c r="BW26" t="str">
        <f t="shared" si="0"/>
        <v>s122</v>
      </c>
    </row>
    <row r="27" spans="1:75" x14ac:dyDescent="0.25">
      <c r="A27" t="s">
        <v>47</v>
      </c>
      <c r="W27" t="str">
        <f>IF(Sheet1!W27, Sheet1!W$1, 0)</f>
        <v>s122</v>
      </c>
      <c r="BW27" t="str">
        <f t="shared" si="0"/>
        <v>s122</v>
      </c>
    </row>
    <row r="28" spans="1:75" x14ac:dyDescent="0.25">
      <c r="A28" t="s">
        <v>48</v>
      </c>
      <c r="W28" t="str">
        <f>IF(Sheet1!W28, Sheet1!W$1, 0)</f>
        <v>s122</v>
      </c>
      <c r="BW28" t="str">
        <f t="shared" si="0"/>
        <v>s122</v>
      </c>
    </row>
    <row r="29" spans="1:75" x14ac:dyDescent="0.25">
      <c r="A29" t="s">
        <v>49</v>
      </c>
      <c r="W29" t="str">
        <f>IF(Sheet1!W29, Sheet1!W$1, 0)</f>
        <v>s122</v>
      </c>
      <c r="BW29" t="str">
        <f t="shared" si="0"/>
        <v>s122</v>
      </c>
    </row>
    <row r="30" spans="1:75" x14ac:dyDescent="0.25">
      <c r="A30" t="s">
        <v>50</v>
      </c>
      <c r="W30" t="str">
        <f>IF(Sheet1!W30, Sheet1!W$1, 0)</f>
        <v>s122</v>
      </c>
      <c r="BW30" t="str">
        <f t="shared" si="0"/>
        <v>s122</v>
      </c>
    </row>
    <row r="31" spans="1:75" x14ac:dyDescent="0.25">
      <c r="A31" t="s">
        <v>51</v>
      </c>
      <c r="X31" t="str">
        <f>IF(Sheet1!X31, Sheet1!X$1, 0)</f>
        <v>s123</v>
      </c>
      <c r="BW31" t="str">
        <f t="shared" si="0"/>
        <v>s123</v>
      </c>
    </row>
    <row r="32" spans="1:75" x14ac:dyDescent="0.25">
      <c r="A32" t="s">
        <v>52</v>
      </c>
      <c r="X32" t="str">
        <f>IF(Sheet1!X32, Sheet1!X$1, 0)</f>
        <v>s123</v>
      </c>
      <c r="BW32" t="str">
        <f t="shared" si="0"/>
        <v>s123</v>
      </c>
    </row>
    <row r="33" spans="1:75" x14ac:dyDescent="0.25">
      <c r="A33" t="s">
        <v>53</v>
      </c>
      <c r="X33" t="str">
        <f>IF(Sheet1!X33, Sheet1!X$1, 0)</f>
        <v>s123</v>
      </c>
      <c r="BW33" t="str">
        <f t="shared" si="0"/>
        <v>s123</v>
      </c>
    </row>
    <row r="34" spans="1:75" x14ac:dyDescent="0.25">
      <c r="A34" t="s">
        <v>54</v>
      </c>
      <c r="Z34" t="str">
        <f>IF(Sheet1!Z34, Sheet1!Z$1, 0)</f>
        <v>s201</v>
      </c>
      <c r="BW34" t="str">
        <f t="shared" si="0"/>
        <v>s201</v>
      </c>
    </row>
    <row r="35" spans="1:75" x14ac:dyDescent="0.25">
      <c r="A35" t="s">
        <v>55</v>
      </c>
      <c r="Z35" t="str">
        <f>IF(Sheet1!Z35, Sheet1!Z$1, 0)</f>
        <v>s201</v>
      </c>
      <c r="BW35" t="str">
        <f t="shared" si="0"/>
        <v>s201</v>
      </c>
    </row>
    <row r="36" spans="1:75" x14ac:dyDescent="0.25">
      <c r="A36" t="s">
        <v>56</v>
      </c>
      <c r="Z36" t="str">
        <f>IF(Sheet1!Z36, Sheet1!Z$1, 0)</f>
        <v>s201</v>
      </c>
      <c r="BW36" t="str">
        <f t="shared" si="0"/>
        <v>s201</v>
      </c>
    </row>
    <row r="37" spans="1:75" x14ac:dyDescent="0.25">
      <c r="A37" t="s">
        <v>57</v>
      </c>
      <c r="Z37" t="str">
        <f>IF(Sheet1!Z37, Sheet1!Z$1, 0)</f>
        <v>s201</v>
      </c>
      <c r="BW37" t="str">
        <f t="shared" si="0"/>
        <v>s201</v>
      </c>
    </row>
    <row r="38" spans="1:75" x14ac:dyDescent="0.25">
      <c r="A38" t="s">
        <v>58</v>
      </c>
      <c r="AA38" t="str">
        <f>IF(Sheet1!AA38, Sheet1!AA$1, 0)</f>
        <v>s202</v>
      </c>
      <c r="BW38" t="str">
        <f t="shared" si="0"/>
        <v>s202</v>
      </c>
    </row>
    <row r="39" spans="1:75" x14ac:dyDescent="0.25">
      <c r="A39" t="s">
        <v>59</v>
      </c>
      <c r="AA39" t="str">
        <f>IF(Sheet1!AA39, Sheet1!AA$1, 0)</f>
        <v>s202</v>
      </c>
      <c r="BW39" t="str">
        <f t="shared" si="0"/>
        <v>s202</v>
      </c>
    </row>
    <row r="40" spans="1:75" x14ac:dyDescent="0.25">
      <c r="A40" t="s">
        <v>60</v>
      </c>
      <c r="AA40" t="str">
        <f>IF(Sheet1!AA40, Sheet1!AA$1, 0)</f>
        <v>s202</v>
      </c>
      <c r="BW40" t="str">
        <f t="shared" si="0"/>
        <v>s202</v>
      </c>
    </row>
    <row r="41" spans="1:75" x14ac:dyDescent="0.25">
      <c r="A41" t="s">
        <v>61</v>
      </c>
      <c r="AA41" t="str">
        <f>IF(Sheet1!AA41, Sheet1!AA$1, 0)</f>
        <v>s202</v>
      </c>
      <c r="BW41" t="str">
        <f t="shared" si="0"/>
        <v>s202</v>
      </c>
    </row>
    <row r="42" spans="1:75" x14ac:dyDescent="0.25">
      <c r="A42" t="s">
        <v>62</v>
      </c>
      <c r="AF42" t="str">
        <f>IF(Sheet1!AF42, Sheet1!AF$1, 0)</f>
        <v>s207</v>
      </c>
      <c r="BW42" t="str">
        <f t="shared" si="0"/>
        <v>s207</v>
      </c>
    </row>
    <row r="43" spans="1:75" x14ac:dyDescent="0.25">
      <c r="A43" t="s">
        <v>63</v>
      </c>
      <c r="AG43" t="str">
        <f>IF(Sheet1!AG43, Sheet1!AG$1, 0)</f>
        <v>s208</v>
      </c>
      <c r="BW43" t="str">
        <f t="shared" si="0"/>
        <v>s208</v>
      </c>
    </row>
    <row r="44" spans="1:75" x14ac:dyDescent="0.25">
      <c r="A44" t="s">
        <v>64</v>
      </c>
      <c r="AG44" t="str">
        <f>IF(Sheet1!AG44, Sheet1!AG$1, 0)</f>
        <v>s208</v>
      </c>
      <c r="BW44" t="str">
        <f t="shared" si="0"/>
        <v>s208</v>
      </c>
    </row>
    <row r="45" spans="1:75" x14ac:dyDescent="0.25">
      <c r="A45" t="s">
        <v>65</v>
      </c>
      <c r="AL45" t="str">
        <f>IF(Sheet1!AL45, Sheet1!AL$1, 0)</f>
        <v>s213</v>
      </c>
      <c r="BW45" t="str">
        <f t="shared" si="0"/>
        <v>s213</v>
      </c>
    </row>
    <row r="46" spans="1:75" x14ac:dyDescent="0.25">
      <c r="A46" t="s">
        <v>66</v>
      </c>
      <c r="AL46" t="str">
        <f>IF(Sheet1!AL46, Sheet1!AL$1, 0)</f>
        <v>s213</v>
      </c>
      <c r="BW46" t="str">
        <f t="shared" si="0"/>
        <v>s213</v>
      </c>
    </row>
    <row r="47" spans="1:75" x14ac:dyDescent="0.25">
      <c r="A47" t="s">
        <v>67</v>
      </c>
      <c r="AL47" t="str">
        <f>IF(Sheet1!AL47, Sheet1!AL$1, 0)</f>
        <v>s213</v>
      </c>
      <c r="BW47" t="str">
        <f t="shared" si="0"/>
        <v>s213</v>
      </c>
    </row>
    <row r="48" spans="1:75" x14ac:dyDescent="0.25">
      <c r="A48" t="s">
        <v>68</v>
      </c>
      <c r="AN48" t="str">
        <f>IF(Sheet1!AN48, Sheet1!AN$1, 0)</f>
        <v>s215</v>
      </c>
      <c r="BW48" t="str">
        <f t="shared" si="0"/>
        <v>s215</v>
      </c>
    </row>
    <row r="49" spans="1:75" x14ac:dyDescent="0.25">
      <c r="A49" t="s">
        <v>69</v>
      </c>
      <c r="AN49" t="str">
        <f>IF(Sheet1!AN49, Sheet1!AN$1, 0)</f>
        <v>s215</v>
      </c>
      <c r="BW49" t="str">
        <f t="shared" si="0"/>
        <v>s215</v>
      </c>
    </row>
    <row r="50" spans="1:75" x14ac:dyDescent="0.25">
      <c r="A50" t="s">
        <v>70</v>
      </c>
      <c r="AN50" t="str">
        <f>IF(Sheet1!AN50, Sheet1!AN$1, 0)</f>
        <v>s215</v>
      </c>
      <c r="BW50" t="str">
        <f t="shared" si="0"/>
        <v>s215</v>
      </c>
    </row>
    <row r="51" spans="1:75" x14ac:dyDescent="0.25">
      <c r="A51" t="s">
        <v>71</v>
      </c>
      <c r="AN51" t="str">
        <f>IF(Sheet1!AN51, Sheet1!AN$1, 0)</f>
        <v>s215</v>
      </c>
      <c r="BW51" t="str">
        <f t="shared" si="0"/>
        <v>s215</v>
      </c>
    </row>
    <row r="52" spans="1:75" x14ac:dyDescent="0.25">
      <c r="A52" t="s">
        <v>72</v>
      </c>
      <c r="AN52" t="str">
        <f>IF(Sheet1!AN52, Sheet1!AN$1, 0)</f>
        <v>s215</v>
      </c>
      <c r="BW52" t="str">
        <f t="shared" si="0"/>
        <v>s215</v>
      </c>
    </row>
    <row r="53" spans="1:75" x14ac:dyDescent="0.25">
      <c r="A53" t="s">
        <v>73</v>
      </c>
      <c r="AN53" t="str">
        <f>IF(Sheet1!AN53, Sheet1!AN$1, 0)</f>
        <v>s215</v>
      </c>
      <c r="BW53" t="str">
        <f t="shared" si="0"/>
        <v>s215</v>
      </c>
    </row>
    <row r="54" spans="1:75" x14ac:dyDescent="0.25">
      <c r="A54" t="s">
        <v>74</v>
      </c>
      <c r="AO54" t="str">
        <f>IF(Sheet1!AO54, Sheet1!AO$1, 0)</f>
        <v>s216</v>
      </c>
      <c r="BW54" t="str">
        <f t="shared" si="0"/>
        <v>s216</v>
      </c>
    </row>
    <row r="55" spans="1:75" x14ac:dyDescent="0.25">
      <c r="A55" t="s">
        <v>75</v>
      </c>
      <c r="AQ55" t="str">
        <f>IF(Sheet1!AQ55, Sheet1!AQ$1, 0)</f>
        <v>s218</v>
      </c>
      <c r="BW55" t="str">
        <f t="shared" si="0"/>
        <v>s218</v>
      </c>
    </row>
    <row r="56" spans="1:75" x14ac:dyDescent="0.25">
      <c r="A56" t="s">
        <v>76</v>
      </c>
      <c r="AT56" t="str">
        <f>IF(Sheet1!AT56, Sheet1!AT$1, 0)</f>
        <v>s221</v>
      </c>
      <c r="BW56" t="str">
        <f t="shared" si="0"/>
        <v>s221</v>
      </c>
    </row>
    <row r="57" spans="1:75" x14ac:dyDescent="0.25">
      <c r="A57" t="s">
        <v>77</v>
      </c>
      <c r="AU57" t="str">
        <f>IF(Sheet1!AU57, Sheet1!AU$1, 0)</f>
        <v>s222</v>
      </c>
      <c r="BW57" t="str">
        <f t="shared" si="0"/>
        <v>s222</v>
      </c>
    </row>
    <row r="58" spans="1:75" x14ac:dyDescent="0.25">
      <c r="A58" t="s">
        <v>78</v>
      </c>
      <c r="AU58" t="str">
        <f>IF(Sheet1!AU58, Sheet1!AU$1, 0)</f>
        <v>s222</v>
      </c>
      <c r="BW58" t="str">
        <f t="shared" si="0"/>
        <v>s222</v>
      </c>
    </row>
    <row r="59" spans="1:75" x14ac:dyDescent="0.25">
      <c r="A59" t="s">
        <v>79</v>
      </c>
      <c r="AU59" t="str">
        <f>IF(Sheet1!AU59, Sheet1!AU$1, 0)</f>
        <v>s222</v>
      </c>
      <c r="BW59" t="str">
        <f t="shared" si="0"/>
        <v>s222</v>
      </c>
    </row>
    <row r="60" spans="1:75" x14ac:dyDescent="0.25">
      <c r="A60" t="s">
        <v>80</v>
      </c>
      <c r="AU60" t="str">
        <f>IF(Sheet1!AU60, Sheet1!AU$1, 0)</f>
        <v>s222</v>
      </c>
      <c r="BW60" t="str">
        <f t="shared" si="0"/>
        <v>s222</v>
      </c>
    </row>
    <row r="61" spans="1:75" x14ac:dyDescent="0.25">
      <c r="A61" t="s">
        <v>81</v>
      </c>
      <c r="AU61" t="str">
        <f>IF(Sheet1!AU61, Sheet1!AU$1, 0)</f>
        <v>s222</v>
      </c>
      <c r="BW61" t="str">
        <f t="shared" si="0"/>
        <v>s222</v>
      </c>
    </row>
    <row r="62" spans="1:75" x14ac:dyDescent="0.25">
      <c r="A62" t="s">
        <v>82</v>
      </c>
      <c r="AU62" t="str">
        <f>IF(Sheet1!AU62, Sheet1!AU$1, 0)</f>
        <v>s222</v>
      </c>
      <c r="BW62" t="str">
        <f t="shared" si="0"/>
        <v>s222</v>
      </c>
    </row>
    <row r="63" spans="1:75" x14ac:dyDescent="0.25">
      <c r="A63" t="s">
        <v>83</v>
      </c>
      <c r="AV63" t="str">
        <f>IF(Sheet1!AV63, Sheet1!AV$1, 0)</f>
        <v>s223</v>
      </c>
      <c r="BW63" t="str">
        <f t="shared" si="0"/>
        <v>s223</v>
      </c>
    </row>
    <row r="64" spans="1:75" x14ac:dyDescent="0.25">
      <c r="A64" t="s">
        <v>84</v>
      </c>
      <c r="AV64" t="str">
        <f>IF(Sheet1!AV64, Sheet1!AV$1, 0)</f>
        <v>s223</v>
      </c>
      <c r="BW64" t="str">
        <f t="shared" si="0"/>
        <v>s223</v>
      </c>
    </row>
    <row r="65" spans="1:75" x14ac:dyDescent="0.25">
      <c r="A65" t="s">
        <v>85</v>
      </c>
      <c r="AV65" t="str">
        <f>IF(Sheet1!AV65, Sheet1!AV$1, 0)</f>
        <v>s223</v>
      </c>
      <c r="BW65" t="str">
        <f t="shared" si="0"/>
        <v>s223</v>
      </c>
    </row>
    <row r="66" spans="1:75" x14ac:dyDescent="0.25">
      <c r="A66" t="s">
        <v>86</v>
      </c>
      <c r="AX66" t="str">
        <f>IF(Sheet1!AX66, Sheet1!AX$1, 0)</f>
        <v>s301</v>
      </c>
      <c r="BW66" t="str">
        <f t="shared" si="0"/>
        <v>s301</v>
      </c>
    </row>
    <row r="67" spans="1:75" x14ac:dyDescent="0.25">
      <c r="A67" t="s">
        <v>87</v>
      </c>
      <c r="AX67" t="str">
        <f>IF(Sheet1!AX67, Sheet1!AX$1, 0)</f>
        <v>s301</v>
      </c>
      <c r="BW67" t="str">
        <f t="shared" ref="BW67:BW97" si="1">_xlfn.CONCAT(B67:BV67)</f>
        <v>s301</v>
      </c>
    </row>
    <row r="68" spans="1:75" x14ac:dyDescent="0.25">
      <c r="A68" t="s">
        <v>88</v>
      </c>
      <c r="AX68" t="str">
        <f>IF(Sheet1!AX68, Sheet1!AX$1, 0)</f>
        <v>s301</v>
      </c>
      <c r="BW68" t="str">
        <f t="shared" si="1"/>
        <v>s301</v>
      </c>
    </row>
    <row r="69" spans="1:75" x14ac:dyDescent="0.25">
      <c r="A69" t="s">
        <v>89</v>
      </c>
      <c r="AX69" t="str">
        <f>IF(Sheet1!AX69, Sheet1!AX$1, 0)</f>
        <v>s301</v>
      </c>
      <c r="BW69" t="str">
        <f t="shared" si="1"/>
        <v>s301</v>
      </c>
    </row>
    <row r="70" spans="1:75" x14ac:dyDescent="0.25">
      <c r="A70" t="s">
        <v>90</v>
      </c>
      <c r="AY70" t="str">
        <f>IF(Sheet1!AY70, Sheet1!AY$1, 0)</f>
        <v>s302</v>
      </c>
      <c r="BW70" t="str">
        <f t="shared" si="1"/>
        <v>s302</v>
      </c>
    </row>
    <row r="71" spans="1:75" x14ac:dyDescent="0.25">
      <c r="A71" t="s">
        <v>91</v>
      </c>
      <c r="AY71" t="str">
        <f>IF(Sheet1!AY71, Sheet1!AY$1, 0)</f>
        <v>s302</v>
      </c>
      <c r="BW71" t="str">
        <f t="shared" si="1"/>
        <v>s302</v>
      </c>
    </row>
    <row r="72" spans="1:75" x14ac:dyDescent="0.25">
      <c r="A72" t="s">
        <v>92</v>
      </c>
      <c r="AY72" t="str">
        <f>IF(Sheet1!AY72, Sheet1!AY$1, 0)</f>
        <v>s302</v>
      </c>
      <c r="BW72" t="str">
        <f t="shared" si="1"/>
        <v>s302</v>
      </c>
    </row>
    <row r="73" spans="1:75" x14ac:dyDescent="0.25">
      <c r="A73" t="s">
        <v>93</v>
      </c>
      <c r="AY73" t="str">
        <f>IF(Sheet1!AY73, Sheet1!AY$1, 0)</f>
        <v>s302</v>
      </c>
      <c r="BW73" t="str">
        <f t="shared" si="1"/>
        <v>s302</v>
      </c>
    </row>
    <row r="74" spans="1:75" x14ac:dyDescent="0.25">
      <c r="A74" t="s">
        <v>94</v>
      </c>
      <c r="BD74" t="str">
        <f>IF(Sheet1!BD74, Sheet1!BD$1, 0)</f>
        <v>s307</v>
      </c>
      <c r="BW74" t="str">
        <f t="shared" si="1"/>
        <v>s307</v>
      </c>
    </row>
    <row r="75" spans="1:75" x14ac:dyDescent="0.25">
      <c r="A75" t="s">
        <v>95</v>
      </c>
      <c r="BE75" t="str">
        <f>IF(Sheet1!BE75, Sheet1!BE$1, 0)</f>
        <v>s308</v>
      </c>
      <c r="BW75" t="str">
        <f t="shared" si="1"/>
        <v>s308</v>
      </c>
    </row>
    <row r="76" spans="1:75" x14ac:dyDescent="0.25">
      <c r="A76" t="s">
        <v>96</v>
      </c>
      <c r="BE76" t="str">
        <f>IF(Sheet1!BE76, Sheet1!BE$1, 0)</f>
        <v>s308</v>
      </c>
      <c r="BW76" t="str">
        <f t="shared" si="1"/>
        <v>s308</v>
      </c>
    </row>
    <row r="77" spans="1:75" x14ac:dyDescent="0.25">
      <c r="A77" t="s">
        <v>97</v>
      </c>
      <c r="BJ77" t="str">
        <f>IF(Sheet1!BJ77, Sheet1!BJ$1, 0)</f>
        <v>s313</v>
      </c>
      <c r="BW77" t="str">
        <f t="shared" si="1"/>
        <v>s313</v>
      </c>
    </row>
    <row r="78" spans="1:75" x14ac:dyDescent="0.25">
      <c r="A78" t="s">
        <v>98</v>
      </c>
      <c r="BJ78" t="str">
        <f>IF(Sheet1!BJ78, Sheet1!BJ$1, 0)</f>
        <v>s313</v>
      </c>
      <c r="BW78" t="str">
        <f t="shared" si="1"/>
        <v>s313</v>
      </c>
    </row>
    <row r="79" spans="1:75" x14ac:dyDescent="0.25">
      <c r="A79" t="s">
        <v>99</v>
      </c>
      <c r="BJ79" t="str">
        <f>IF(Sheet1!BJ79, Sheet1!BJ$1, 0)</f>
        <v>s313</v>
      </c>
      <c r="BW79" t="str">
        <f t="shared" si="1"/>
        <v>s313</v>
      </c>
    </row>
    <row r="80" spans="1:75" x14ac:dyDescent="0.25">
      <c r="A80" t="s">
        <v>100</v>
      </c>
      <c r="BL80" t="str">
        <f>IF(Sheet1!BL80, Sheet1!BL$1, 0)</f>
        <v>s315</v>
      </c>
      <c r="BW80" t="str">
        <f t="shared" si="1"/>
        <v>s315</v>
      </c>
    </row>
    <row r="81" spans="1:75" x14ac:dyDescent="0.25">
      <c r="A81" t="s">
        <v>101</v>
      </c>
      <c r="BL81" t="str">
        <f>IF(Sheet1!BL81, Sheet1!BL$1, 0)</f>
        <v>s315</v>
      </c>
      <c r="BW81" t="str">
        <f t="shared" si="1"/>
        <v>s315</v>
      </c>
    </row>
    <row r="82" spans="1:75" x14ac:dyDescent="0.25">
      <c r="A82" t="s">
        <v>102</v>
      </c>
      <c r="BL82" t="str">
        <f>IF(Sheet1!BL82, Sheet1!BL$1, 0)</f>
        <v>s315</v>
      </c>
      <c r="BW82" t="str">
        <f t="shared" si="1"/>
        <v>s315</v>
      </c>
    </row>
    <row r="83" spans="1:75" x14ac:dyDescent="0.25">
      <c r="A83" t="s">
        <v>103</v>
      </c>
      <c r="BL83" t="str">
        <f>IF(Sheet1!BL83, Sheet1!BL$1, 0)</f>
        <v>s315</v>
      </c>
      <c r="BW83" t="str">
        <f t="shared" si="1"/>
        <v>s315</v>
      </c>
    </row>
    <row r="84" spans="1:75" x14ac:dyDescent="0.25">
      <c r="A84" t="s">
        <v>104</v>
      </c>
      <c r="BL84" t="str">
        <f>IF(Sheet1!BL84, Sheet1!BL$1, 0)</f>
        <v>s315</v>
      </c>
      <c r="BW84" t="str">
        <f t="shared" si="1"/>
        <v>s315</v>
      </c>
    </row>
    <row r="85" spans="1:75" x14ac:dyDescent="0.25">
      <c r="A85" t="s">
        <v>105</v>
      </c>
      <c r="BL85" t="str">
        <f>IF(Sheet1!BL85, Sheet1!BL$1, 0)</f>
        <v>s315</v>
      </c>
      <c r="BW85" t="str">
        <f t="shared" si="1"/>
        <v>s315</v>
      </c>
    </row>
    <row r="86" spans="1:75" x14ac:dyDescent="0.25">
      <c r="A86" t="s">
        <v>106</v>
      </c>
      <c r="BM86" t="str">
        <f>IF(Sheet1!BM86, Sheet1!BM$1, 0)</f>
        <v>s316</v>
      </c>
      <c r="BW86" t="str">
        <f t="shared" si="1"/>
        <v>s316</v>
      </c>
    </row>
    <row r="87" spans="1:75" x14ac:dyDescent="0.25">
      <c r="A87" t="s">
        <v>107</v>
      </c>
      <c r="BO87" t="str">
        <f>IF(Sheet1!BO87, Sheet1!BO$1, 0)</f>
        <v>s318</v>
      </c>
      <c r="BW87" t="str">
        <f t="shared" si="1"/>
        <v>s318</v>
      </c>
    </row>
    <row r="88" spans="1:75" x14ac:dyDescent="0.25">
      <c r="A88" t="s">
        <v>108</v>
      </c>
      <c r="BR88" t="str">
        <f>IF(Sheet1!BR88, Sheet1!BR$1, 0)</f>
        <v>s321</v>
      </c>
      <c r="BW88" t="str">
        <f t="shared" si="1"/>
        <v>s321</v>
      </c>
    </row>
    <row r="89" spans="1:75" x14ac:dyDescent="0.25">
      <c r="A89" t="s">
        <v>109</v>
      </c>
      <c r="BS89" t="str">
        <f>IF(Sheet1!BS89, Sheet1!BS$1, 0)</f>
        <v>s322</v>
      </c>
      <c r="BW89" t="str">
        <f t="shared" si="1"/>
        <v>s322</v>
      </c>
    </row>
    <row r="90" spans="1:75" x14ac:dyDescent="0.25">
      <c r="A90" t="s">
        <v>110</v>
      </c>
      <c r="BS90" t="str">
        <f>IF(Sheet1!BS90, Sheet1!BS$1, 0)</f>
        <v>s322</v>
      </c>
      <c r="BW90" t="str">
        <f t="shared" si="1"/>
        <v>s322</v>
      </c>
    </row>
    <row r="91" spans="1:75" x14ac:dyDescent="0.25">
      <c r="A91" t="s">
        <v>111</v>
      </c>
      <c r="BS91" t="str">
        <f>IF(Sheet1!BS91, Sheet1!BS$1, 0)</f>
        <v>s322</v>
      </c>
      <c r="BW91" t="str">
        <f t="shared" si="1"/>
        <v>s322</v>
      </c>
    </row>
    <row r="92" spans="1:75" x14ac:dyDescent="0.25">
      <c r="A92" t="s">
        <v>112</v>
      </c>
      <c r="BS92" t="str">
        <f>IF(Sheet1!BS92, Sheet1!BS$1, 0)</f>
        <v>s322</v>
      </c>
      <c r="BW92" t="str">
        <f t="shared" si="1"/>
        <v>s322</v>
      </c>
    </row>
    <row r="93" spans="1:75" x14ac:dyDescent="0.25">
      <c r="A93" t="s">
        <v>113</v>
      </c>
      <c r="BS93" t="str">
        <f>IF(Sheet1!BS93, Sheet1!BS$1, 0)</f>
        <v>s322</v>
      </c>
      <c r="BW93" t="str">
        <f t="shared" si="1"/>
        <v>s322</v>
      </c>
    </row>
    <row r="94" spans="1:75" x14ac:dyDescent="0.25">
      <c r="A94" t="s">
        <v>114</v>
      </c>
      <c r="BS94" t="str">
        <f>IF(Sheet1!BS94, Sheet1!BS$1, 0)</f>
        <v>s322</v>
      </c>
      <c r="BW94" t="str">
        <f t="shared" si="1"/>
        <v>s322</v>
      </c>
    </row>
    <row r="95" spans="1:75" x14ac:dyDescent="0.25">
      <c r="A95" t="s">
        <v>115</v>
      </c>
      <c r="BT95" t="str">
        <f>IF(Sheet1!BT95, Sheet1!BT$1, 0)</f>
        <v>s323</v>
      </c>
      <c r="BW95" t="str">
        <f t="shared" si="1"/>
        <v>s323</v>
      </c>
    </row>
    <row r="96" spans="1:75" x14ac:dyDescent="0.25">
      <c r="A96" t="s">
        <v>116</v>
      </c>
      <c r="BT96" t="str">
        <f>IF(Sheet1!BT96, Sheet1!BT$1, 0)</f>
        <v>s323</v>
      </c>
      <c r="BW96" t="str">
        <f t="shared" si="1"/>
        <v>s323</v>
      </c>
    </row>
    <row r="97" spans="1:75" x14ac:dyDescent="0.25">
      <c r="A97" t="s">
        <v>117</v>
      </c>
      <c r="BT97" t="str">
        <f>IF(Sheet1!BT97, Sheet1!BT$1, 0)</f>
        <v>s323</v>
      </c>
      <c r="BW97" t="str">
        <f t="shared" si="1"/>
        <v>s323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workbookViewId="0">
      <selection activeCell="M2" sqref="M2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0</v>
      </c>
      <c r="N1" t="s">
        <v>1</v>
      </c>
      <c r="O1" t="s">
        <v>2</v>
      </c>
      <c r="P1" t="s">
        <v>3</v>
      </c>
      <c r="Q1" t="s">
        <v>7</v>
      </c>
      <c r="R1" t="s">
        <v>8</v>
      </c>
      <c r="S1" t="s">
        <v>9</v>
      </c>
    </row>
    <row r="2" spans="1:19" x14ac:dyDescent="0.25">
      <c r="A2" t="s">
        <v>16</v>
      </c>
      <c r="B2" t="s">
        <v>16</v>
      </c>
      <c r="C2" t="s">
        <v>326</v>
      </c>
      <c r="D2" t="s">
        <v>284</v>
      </c>
      <c r="E2" t="s">
        <v>317</v>
      </c>
      <c r="F2" t="s">
        <v>317</v>
      </c>
      <c r="G2" t="s">
        <v>17</v>
      </c>
      <c r="H2" t="s">
        <v>318</v>
      </c>
      <c r="I2">
        <v>20</v>
      </c>
      <c r="J2">
        <v>29.304333333333332</v>
      </c>
      <c r="K2">
        <f>IF(AND(D2=D3,H2=H3),1,0)</f>
        <v>1</v>
      </c>
      <c r="M2" t="str">
        <f>IF(AND(K2=1,K3=0),A2,"")</f>
        <v>g1</v>
      </c>
      <c r="N2" t="str">
        <f>IF(AND(K2=1,K3=0),B2,"")</f>
        <v>g1</v>
      </c>
      <c r="O2" t="str">
        <f>IF(AND(K2=1,K3=0),C2,"")</f>
        <v>Z1</v>
      </c>
      <c r="P2" t="str">
        <f>IF(AND(K2=1,K3=0),D2,"")</f>
        <v>n101</v>
      </c>
      <c r="Q2" t="str">
        <f>IF(AND(K2=1,K3=0),H2,"")</f>
        <v>OCGT</v>
      </c>
      <c r="R2">
        <f>IF(AND(K2=1,K3=0),I2+I3,"")</f>
        <v>40</v>
      </c>
      <c r="S2">
        <f>IF(AND(K2=1,K3=0),AVERAGE(J2:J3),"")</f>
        <v>29.29933333333333</v>
      </c>
    </row>
    <row r="3" spans="1:19" x14ac:dyDescent="0.25">
      <c r="A3" t="s">
        <v>18</v>
      </c>
      <c r="B3" t="s">
        <v>18</v>
      </c>
      <c r="C3" t="s">
        <v>326</v>
      </c>
      <c r="D3" t="s">
        <v>284</v>
      </c>
      <c r="E3" t="s">
        <v>317</v>
      </c>
      <c r="F3" t="s">
        <v>317</v>
      </c>
      <c r="G3" t="s">
        <v>17</v>
      </c>
      <c r="H3" t="s">
        <v>318</v>
      </c>
      <c r="I3">
        <v>20</v>
      </c>
      <c r="J3">
        <v>29.294333333333331</v>
      </c>
      <c r="K3">
        <f t="shared" ref="K3:K66" si="0">IF(AND(D3=D4,H3=H4),1,0)</f>
        <v>0</v>
      </c>
      <c r="M3" t="str">
        <f t="shared" ref="M3:M66" si="1">IF(AND(K3=1,K4=0),A3,"")</f>
        <v/>
      </c>
      <c r="N3" t="str">
        <f t="shared" ref="N3:N66" si="2">IF(AND(K3=1,K4=0),B3,"")</f>
        <v/>
      </c>
      <c r="O3" t="str">
        <f t="shared" ref="O3:O66" si="3">IF(AND(K3=1,K4=0),C3,"")</f>
        <v/>
      </c>
      <c r="P3" t="str">
        <f t="shared" ref="P3:P66" si="4">IF(AND(K3=1,K4=0),D3,"")</f>
        <v/>
      </c>
      <c r="Q3" t="str">
        <f t="shared" ref="Q3:Q66" si="5">IF(AND(K3=1,K4=0),H3,"")</f>
        <v/>
      </c>
      <c r="R3" t="str">
        <f>IF(AND(K3=1,K4=0),I3+I4,"")</f>
        <v/>
      </c>
      <c r="S3" t="str">
        <f>IF(AND(K3=1,K4=0),AVERAGE(J3:J4),"")</f>
        <v/>
      </c>
    </row>
    <row r="4" spans="1:19" x14ac:dyDescent="0.25">
      <c r="A4" t="s">
        <v>19</v>
      </c>
      <c r="B4" t="s">
        <v>19</v>
      </c>
      <c r="C4" t="s">
        <v>326</v>
      </c>
      <c r="D4" t="s">
        <v>284</v>
      </c>
      <c r="E4" t="s">
        <v>317</v>
      </c>
      <c r="F4" t="s">
        <v>317</v>
      </c>
      <c r="G4" t="s">
        <v>17</v>
      </c>
      <c r="H4" t="s">
        <v>319</v>
      </c>
      <c r="I4">
        <v>76</v>
      </c>
      <c r="J4">
        <v>19.251000000000001</v>
      </c>
      <c r="K4">
        <f t="shared" si="0"/>
        <v>1</v>
      </c>
      <c r="M4" t="str">
        <f t="shared" si="1"/>
        <v>g3</v>
      </c>
      <c r="N4" t="str">
        <f t="shared" si="2"/>
        <v>g3</v>
      </c>
      <c r="O4" t="str">
        <f t="shared" si="3"/>
        <v>Z1</v>
      </c>
      <c r="P4" t="str">
        <f t="shared" si="4"/>
        <v>n101</v>
      </c>
      <c r="Q4" t="str">
        <f t="shared" si="5"/>
        <v>CCGT</v>
      </c>
      <c r="R4">
        <f>IF(AND(K4=1,K5=0),I4+I5,"")</f>
        <v>152</v>
      </c>
      <c r="S4">
        <f>IF(AND(K4=1,K5=0),AVERAGE(J4:J5),"")</f>
        <v>19.256</v>
      </c>
    </row>
    <row r="5" spans="1:19" x14ac:dyDescent="0.25">
      <c r="A5" t="s">
        <v>20</v>
      </c>
      <c r="B5" t="s">
        <v>20</v>
      </c>
      <c r="C5" t="s">
        <v>326</v>
      </c>
      <c r="D5" t="s">
        <v>284</v>
      </c>
      <c r="E5" t="s">
        <v>317</v>
      </c>
      <c r="F5" t="s">
        <v>317</v>
      </c>
      <c r="G5" t="s">
        <v>17</v>
      </c>
      <c r="H5" t="s">
        <v>319</v>
      </c>
      <c r="I5">
        <v>76</v>
      </c>
      <c r="J5">
        <v>19.260999999999999</v>
      </c>
      <c r="K5">
        <f t="shared" si="0"/>
        <v>0</v>
      </c>
      <c r="M5" t="str">
        <f t="shared" si="1"/>
        <v/>
      </c>
      <c r="N5" t="str">
        <f t="shared" si="2"/>
        <v/>
      </c>
      <c r="O5" t="str">
        <f t="shared" si="3"/>
        <v/>
      </c>
      <c r="P5" t="str">
        <f t="shared" si="4"/>
        <v/>
      </c>
      <c r="Q5" t="str">
        <f t="shared" si="5"/>
        <v/>
      </c>
      <c r="R5" t="str">
        <f>IF(AND(K5=1,K6=0),I5+I6,"")</f>
        <v/>
      </c>
      <c r="S5" t="str">
        <f>IF(AND(K5=1,K6=0),AVERAGE(J5:J6),"")</f>
        <v/>
      </c>
    </row>
    <row r="6" spans="1:19" x14ac:dyDescent="0.25">
      <c r="A6" t="s">
        <v>118</v>
      </c>
      <c r="B6" t="s">
        <v>118</v>
      </c>
      <c r="C6" t="s">
        <v>326</v>
      </c>
      <c r="D6" t="s">
        <v>285</v>
      </c>
      <c r="E6" t="s">
        <v>317</v>
      </c>
      <c r="F6" t="s">
        <v>317</v>
      </c>
      <c r="G6" t="s">
        <v>17</v>
      </c>
      <c r="H6" t="s">
        <v>318</v>
      </c>
      <c r="I6">
        <v>20</v>
      </c>
      <c r="J6">
        <v>29.284333333333336</v>
      </c>
      <c r="K6">
        <f t="shared" si="0"/>
        <v>1</v>
      </c>
      <c r="M6" t="str">
        <f t="shared" si="1"/>
        <v>g5</v>
      </c>
      <c r="N6" t="str">
        <f t="shared" si="2"/>
        <v>g5</v>
      </c>
      <c r="O6" t="str">
        <f t="shared" si="3"/>
        <v>Z1</v>
      </c>
      <c r="P6" t="str">
        <f t="shared" si="4"/>
        <v>n102</v>
      </c>
      <c r="Q6" t="str">
        <f t="shared" si="5"/>
        <v>OCGT</v>
      </c>
      <c r="R6">
        <f>IF(AND(K6=1,K7=0),I6+I7,"")</f>
        <v>40</v>
      </c>
      <c r="S6">
        <f>IF(AND(K6=1,K7=0),AVERAGE(J6:J7),"")</f>
        <v>29.279333333333334</v>
      </c>
    </row>
    <row r="7" spans="1:19" x14ac:dyDescent="0.25">
      <c r="A7" t="s">
        <v>119</v>
      </c>
      <c r="B7" t="s">
        <v>119</v>
      </c>
      <c r="C7" t="s">
        <v>326</v>
      </c>
      <c r="D7" t="s">
        <v>285</v>
      </c>
      <c r="E7" t="s">
        <v>317</v>
      </c>
      <c r="F7" t="s">
        <v>317</v>
      </c>
      <c r="G7" t="s">
        <v>17</v>
      </c>
      <c r="H7" t="s">
        <v>318</v>
      </c>
      <c r="I7">
        <v>20</v>
      </c>
      <c r="J7">
        <v>29.274333333333335</v>
      </c>
      <c r="K7">
        <f t="shared" si="0"/>
        <v>0</v>
      </c>
      <c r="M7" t="str">
        <f t="shared" si="1"/>
        <v/>
      </c>
      <c r="N7" t="str">
        <f t="shared" si="2"/>
        <v/>
      </c>
      <c r="O7" t="str">
        <f t="shared" si="3"/>
        <v/>
      </c>
      <c r="P7" t="str">
        <f t="shared" si="4"/>
        <v/>
      </c>
      <c r="Q7" t="str">
        <f t="shared" si="5"/>
        <v/>
      </c>
      <c r="R7" t="str">
        <f>IF(AND(K7=1,K8=0),I7+I8,"")</f>
        <v/>
      </c>
      <c r="S7" t="str">
        <f>IF(AND(K7=1,K8=0),AVERAGE(J7:J8),"")</f>
        <v/>
      </c>
    </row>
    <row r="8" spans="1:19" x14ac:dyDescent="0.25">
      <c r="A8" t="s">
        <v>120</v>
      </c>
      <c r="B8" t="s">
        <v>120</v>
      </c>
      <c r="C8" t="s">
        <v>326</v>
      </c>
      <c r="D8" t="s">
        <v>285</v>
      </c>
      <c r="E8" t="s">
        <v>317</v>
      </c>
      <c r="F8" t="s">
        <v>317</v>
      </c>
      <c r="G8" t="s">
        <v>17</v>
      </c>
      <c r="H8" t="s">
        <v>319</v>
      </c>
      <c r="I8">
        <v>76</v>
      </c>
      <c r="J8">
        <v>19.241</v>
      </c>
      <c r="K8">
        <f t="shared" si="0"/>
        <v>1</v>
      </c>
      <c r="M8" t="str">
        <f t="shared" si="1"/>
        <v>g7</v>
      </c>
      <c r="N8" t="str">
        <f t="shared" si="2"/>
        <v>g7</v>
      </c>
      <c r="O8" t="str">
        <f t="shared" si="3"/>
        <v>Z1</v>
      </c>
      <c r="P8" t="str">
        <f t="shared" si="4"/>
        <v>n102</v>
      </c>
      <c r="Q8" t="str">
        <f t="shared" si="5"/>
        <v>CCGT</v>
      </c>
      <c r="R8">
        <f>IF(AND(K8=1,K9=0),I8+I9,"")</f>
        <v>152</v>
      </c>
      <c r="S8">
        <f>IF(AND(K8=1,K9=0),AVERAGE(J8:J9),"")</f>
        <v>19.235999999999997</v>
      </c>
    </row>
    <row r="9" spans="1:19" x14ac:dyDescent="0.25">
      <c r="A9" t="s">
        <v>121</v>
      </c>
      <c r="B9" t="s">
        <v>121</v>
      </c>
      <c r="C9" t="s">
        <v>326</v>
      </c>
      <c r="D9" t="s">
        <v>285</v>
      </c>
      <c r="E9" t="s">
        <v>317</v>
      </c>
      <c r="F9" t="s">
        <v>317</v>
      </c>
      <c r="G9" t="s">
        <v>17</v>
      </c>
      <c r="H9" t="s">
        <v>319</v>
      </c>
      <c r="I9">
        <v>76</v>
      </c>
      <c r="J9">
        <v>19.230999999999998</v>
      </c>
      <c r="K9">
        <f t="shared" si="0"/>
        <v>0</v>
      </c>
      <c r="M9" t="str">
        <f t="shared" si="1"/>
        <v/>
      </c>
      <c r="N9" t="str">
        <f t="shared" si="2"/>
        <v/>
      </c>
      <c r="O9" t="str">
        <f t="shared" si="3"/>
        <v/>
      </c>
      <c r="P9" t="str">
        <f t="shared" si="4"/>
        <v/>
      </c>
      <c r="Q9" t="str">
        <f t="shared" si="5"/>
        <v/>
      </c>
      <c r="R9" t="str">
        <f>IF(AND(K9=1,K10=0),I9+I10,"")</f>
        <v/>
      </c>
      <c r="S9" t="str">
        <f>IF(AND(K9=1,K10=0),AVERAGE(J9:J10),"")</f>
        <v/>
      </c>
    </row>
    <row r="10" spans="1:19" x14ac:dyDescent="0.25">
      <c r="A10" t="s">
        <v>122</v>
      </c>
      <c r="B10" t="s">
        <v>122</v>
      </c>
      <c r="C10" t="s">
        <v>326</v>
      </c>
      <c r="D10" t="s">
        <v>286</v>
      </c>
      <c r="E10" t="s">
        <v>317</v>
      </c>
      <c r="F10" t="s">
        <v>317</v>
      </c>
      <c r="G10" t="s">
        <v>17</v>
      </c>
      <c r="H10" t="s">
        <v>319</v>
      </c>
      <c r="I10">
        <v>100</v>
      </c>
      <c r="J10">
        <v>18.278866666666669</v>
      </c>
      <c r="K10">
        <f t="shared" si="0"/>
        <v>1</v>
      </c>
      <c r="M10" t="str">
        <f t="shared" si="1"/>
        <v>g9</v>
      </c>
      <c r="N10" t="str">
        <f t="shared" si="2"/>
        <v>g9</v>
      </c>
      <c r="O10" t="str">
        <f t="shared" si="3"/>
        <v>Z1</v>
      </c>
      <c r="P10" t="str">
        <f t="shared" si="4"/>
        <v>n107</v>
      </c>
      <c r="Q10" t="str">
        <f t="shared" si="5"/>
        <v>CCGT</v>
      </c>
      <c r="R10">
        <f>IF(AND(K10=1,K11=0),I10+I11,"")</f>
        <v>200</v>
      </c>
      <c r="S10">
        <f>IF(AND(K10=1,K11=0),AVERAGE(J10:J11),"")</f>
        <v>18.283866666666668</v>
      </c>
    </row>
    <row r="11" spans="1:19" x14ac:dyDescent="0.25">
      <c r="A11" t="s">
        <v>123</v>
      </c>
      <c r="B11" t="s">
        <v>123</v>
      </c>
      <c r="C11" t="s">
        <v>326</v>
      </c>
      <c r="D11" t="s">
        <v>286</v>
      </c>
      <c r="E11" t="s">
        <v>317</v>
      </c>
      <c r="F11" t="s">
        <v>317</v>
      </c>
      <c r="G11" t="s">
        <v>17</v>
      </c>
      <c r="H11" t="s">
        <v>319</v>
      </c>
      <c r="I11">
        <v>100</v>
      </c>
      <c r="J11">
        <v>18.288866666666667</v>
      </c>
      <c r="K11">
        <f t="shared" si="0"/>
        <v>0</v>
      </c>
      <c r="M11" t="str">
        <f t="shared" si="1"/>
        <v/>
      </c>
      <c r="N11" t="str">
        <f t="shared" si="2"/>
        <v/>
      </c>
      <c r="O11" t="str">
        <f t="shared" si="3"/>
        <v/>
      </c>
      <c r="P11" t="str">
        <f t="shared" si="4"/>
        <v/>
      </c>
      <c r="Q11" t="str">
        <f t="shared" si="5"/>
        <v/>
      </c>
      <c r="R11" t="str">
        <f>IF(AND(K11=1,K12=0),I11+I12,"")</f>
        <v/>
      </c>
      <c r="S11" t="str">
        <f>IF(AND(K11=1,K12=0),AVERAGE(J11:J12),"")</f>
        <v/>
      </c>
    </row>
    <row r="12" spans="1:19" x14ac:dyDescent="0.25">
      <c r="A12" t="s">
        <v>124</v>
      </c>
      <c r="B12" t="s">
        <v>124</v>
      </c>
      <c r="C12" t="s">
        <v>326</v>
      </c>
      <c r="D12" t="s">
        <v>287</v>
      </c>
      <c r="E12" t="s">
        <v>317</v>
      </c>
      <c r="F12" t="s">
        <v>317</v>
      </c>
      <c r="G12" t="s">
        <v>17</v>
      </c>
      <c r="H12" t="s">
        <v>319</v>
      </c>
      <c r="I12">
        <v>100</v>
      </c>
      <c r="J12">
        <v>18.268866666666668</v>
      </c>
      <c r="K12">
        <f t="shared" si="0"/>
        <v>0</v>
      </c>
      <c r="M12" t="str">
        <f t="shared" si="1"/>
        <v/>
      </c>
      <c r="N12" t="str">
        <f t="shared" si="2"/>
        <v/>
      </c>
      <c r="O12" t="str">
        <f t="shared" si="3"/>
        <v/>
      </c>
      <c r="P12" t="str">
        <f t="shared" si="4"/>
        <v/>
      </c>
      <c r="Q12" t="str">
        <f t="shared" si="5"/>
        <v/>
      </c>
      <c r="R12" t="str">
        <f>IF(AND(K12=1,K13=0),I12+I13,"")</f>
        <v/>
      </c>
      <c r="S12" t="str">
        <f>IF(AND(K12=1,K13=0),AVERAGE(J12:J13),"")</f>
        <v/>
      </c>
    </row>
    <row r="13" spans="1:19" x14ac:dyDescent="0.25">
      <c r="A13" t="s">
        <v>125</v>
      </c>
      <c r="B13" t="s">
        <v>125</v>
      </c>
      <c r="C13" t="s">
        <v>326</v>
      </c>
      <c r="D13" t="s">
        <v>288</v>
      </c>
      <c r="E13" t="s">
        <v>317</v>
      </c>
      <c r="F13" t="s">
        <v>317</v>
      </c>
      <c r="G13" t="s">
        <v>17</v>
      </c>
      <c r="H13" t="s">
        <v>319</v>
      </c>
      <c r="I13">
        <v>197</v>
      </c>
      <c r="J13">
        <v>17.708466666666666</v>
      </c>
      <c r="K13">
        <f t="shared" si="0"/>
        <v>1</v>
      </c>
      <c r="M13" t="str">
        <f t="shared" si="1"/>
        <v/>
      </c>
      <c r="N13" t="str">
        <f t="shared" si="2"/>
        <v/>
      </c>
      <c r="O13" t="str">
        <f t="shared" si="3"/>
        <v/>
      </c>
      <c r="P13" t="str">
        <f t="shared" si="4"/>
        <v/>
      </c>
      <c r="Q13" t="str">
        <f t="shared" si="5"/>
        <v/>
      </c>
      <c r="R13" t="str">
        <f>IF(AND(K13=1,K14=0),I13+I14,"")</f>
        <v/>
      </c>
      <c r="S13" t="str">
        <f>IF(AND(K13=1,K14=0),AVERAGE(J13:J14),"")</f>
        <v/>
      </c>
    </row>
    <row r="14" spans="1:19" x14ac:dyDescent="0.25">
      <c r="A14" t="s">
        <v>126</v>
      </c>
      <c r="B14" t="s">
        <v>126</v>
      </c>
      <c r="C14" t="s">
        <v>326</v>
      </c>
      <c r="D14" t="s">
        <v>288</v>
      </c>
      <c r="E14" t="s">
        <v>317</v>
      </c>
      <c r="F14" t="s">
        <v>317</v>
      </c>
      <c r="G14" t="s">
        <v>17</v>
      </c>
      <c r="H14" t="s">
        <v>319</v>
      </c>
      <c r="I14">
        <v>197</v>
      </c>
      <c r="J14">
        <v>17.718466666666668</v>
      </c>
      <c r="K14">
        <f t="shared" si="0"/>
        <v>1</v>
      </c>
      <c r="M14" t="str">
        <f t="shared" si="1"/>
        <v>g13</v>
      </c>
      <c r="N14" t="str">
        <f t="shared" si="2"/>
        <v>g13</v>
      </c>
      <c r="O14" t="str">
        <f t="shared" si="3"/>
        <v>Z1</v>
      </c>
      <c r="P14" t="str">
        <f t="shared" si="4"/>
        <v>n113</v>
      </c>
      <c r="Q14" t="str">
        <f t="shared" si="5"/>
        <v>CCGT</v>
      </c>
      <c r="R14">
        <f>IF(AND(K14=1,K15=0),I14+I15,"")</f>
        <v>394</v>
      </c>
      <c r="S14">
        <f>IF(AND(K14=1,K15=0),AVERAGE(J14:J15),"")</f>
        <v>17.723466666666667</v>
      </c>
    </row>
    <row r="15" spans="1:19" x14ac:dyDescent="0.25">
      <c r="A15" t="s">
        <v>127</v>
      </c>
      <c r="B15" t="s">
        <v>127</v>
      </c>
      <c r="C15" t="s">
        <v>326</v>
      </c>
      <c r="D15" t="s">
        <v>288</v>
      </c>
      <c r="E15" t="s">
        <v>317</v>
      </c>
      <c r="F15" t="s">
        <v>317</v>
      </c>
      <c r="G15" t="s">
        <v>17</v>
      </c>
      <c r="H15" t="s">
        <v>319</v>
      </c>
      <c r="I15">
        <v>197</v>
      </c>
      <c r="J15">
        <v>17.728466666666666</v>
      </c>
      <c r="K15">
        <f t="shared" si="0"/>
        <v>0</v>
      </c>
      <c r="M15" t="str">
        <f t="shared" si="1"/>
        <v/>
      </c>
      <c r="N15" t="str">
        <f t="shared" si="2"/>
        <v/>
      </c>
      <c r="O15" t="str">
        <f t="shared" si="3"/>
        <v/>
      </c>
      <c r="P15" t="str">
        <f t="shared" si="4"/>
        <v/>
      </c>
      <c r="Q15" t="str">
        <f t="shared" si="5"/>
        <v/>
      </c>
      <c r="R15" t="str">
        <f>IF(AND(K15=1,K16=0),I15+I16,"")</f>
        <v/>
      </c>
      <c r="S15" t="str">
        <f>IF(AND(K15=1,K16=0),AVERAGE(J15:J16),"")</f>
        <v/>
      </c>
    </row>
    <row r="16" spans="1:19" x14ac:dyDescent="0.25">
      <c r="A16" t="s">
        <v>128</v>
      </c>
      <c r="B16" t="s">
        <v>128</v>
      </c>
      <c r="C16" t="s">
        <v>326</v>
      </c>
      <c r="D16" t="s">
        <v>289</v>
      </c>
      <c r="E16" t="s">
        <v>317</v>
      </c>
      <c r="F16" t="s">
        <v>317</v>
      </c>
      <c r="G16" t="s">
        <v>17</v>
      </c>
      <c r="H16" t="s">
        <v>318</v>
      </c>
      <c r="I16">
        <v>12</v>
      </c>
      <c r="J16">
        <v>30.143000000000001</v>
      </c>
      <c r="K16">
        <f t="shared" si="0"/>
        <v>1</v>
      </c>
      <c r="M16" t="str">
        <f t="shared" si="1"/>
        <v/>
      </c>
      <c r="N16" t="str">
        <f t="shared" si="2"/>
        <v/>
      </c>
      <c r="O16" t="str">
        <f t="shared" si="3"/>
        <v/>
      </c>
      <c r="P16" t="str">
        <f t="shared" si="4"/>
        <v/>
      </c>
      <c r="Q16" t="str">
        <f t="shared" si="5"/>
        <v/>
      </c>
      <c r="R16" t="str">
        <f>IF(AND(K16=1,K17=0),I16+I17,"")</f>
        <v/>
      </c>
      <c r="S16" t="str">
        <f>IF(AND(K16=1,K17=0),AVERAGE(J16:J17),"")</f>
        <v/>
      </c>
    </row>
    <row r="17" spans="1:19" x14ac:dyDescent="0.25">
      <c r="A17" t="s">
        <v>129</v>
      </c>
      <c r="B17" t="s">
        <v>129</v>
      </c>
      <c r="C17" t="s">
        <v>326</v>
      </c>
      <c r="D17" t="s">
        <v>289</v>
      </c>
      <c r="E17" t="s">
        <v>317</v>
      </c>
      <c r="F17" t="s">
        <v>317</v>
      </c>
      <c r="G17" t="s">
        <v>17</v>
      </c>
      <c r="H17" t="s">
        <v>318</v>
      </c>
      <c r="I17">
        <v>12</v>
      </c>
      <c r="J17">
        <v>30.152999999999995</v>
      </c>
      <c r="K17">
        <f t="shared" si="0"/>
        <v>1</v>
      </c>
      <c r="M17" t="str">
        <f t="shared" si="1"/>
        <v/>
      </c>
      <c r="N17" t="str">
        <f t="shared" si="2"/>
        <v/>
      </c>
      <c r="O17" t="str">
        <f t="shared" si="3"/>
        <v/>
      </c>
      <c r="P17" t="str">
        <f t="shared" si="4"/>
        <v/>
      </c>
      <c r="Q17" t="str">
        <f t="shared" si="5"/>
        <v/>
      </c>
      <c r="R17" t="str">
        <f>IF(AND(K17=1,K18=0),I17+I18,"")</f>
        <v/>
      </c>
      <c r="S17" t="str">
        <f>IF(AND(K17=1,K18=0),AVERAGE(J17:J18),"")</f>
        <v/>
      </c>
    </row>
    <row r="18" spans="1:19" x14ac:dyDescent="0.25">
      <c r="A18" t="s">
        <v>130</v>
      </c>
      <c r="B18" t="s">
        <v>130</v>
      </c>
      <c r="C18" t="s">
        <v>326</v>
      </c>
      <c r="D18" t="s">
        <v>289</v>
      </c>
      <c r="E18" t="s">
        <v>317</v>
      </c>
      <c r="F18" t="s">
        <v>317</v>
      </c>
      <c r="G18" t="s">
        <v>17</v>
      </c>
      <c r="H18" t="s">
        <v>318</v>
      </c>
      <c r="I18">
        <v>12</v>
      </c>
      <c r="J18">
        <v>30.163</v>
      </c>
      <c r="K18">
        <f t="shared" si="0"/>
        <v>1</v>
      </c>
      <c r="M18" t="str">
        <f t="shared" si="1"/>
        <v/>
      </c>
      <c r="N18" t="str">
        <f t="shared" si="2"/>
        <v/>
      </c>
      <c r="O18" t="str">
        <f t="shared" si="3"/>
        <v/>
      </c>
      <c r="P18" t="str">
        <f t="shared" si="4"/>
        <v/>
      </c>
      <c r="Q18" t="str">
        <f t="shared" si="5"/>
        <v/>
      </c>
      <c r="R18" t="str">
        <f>IF(AND(K18=1,K19=0),I18+I19,"")</f>
        <v/>
      </c>
      <c r="S18" t="str">
        <f>IF(AND(K18=1,K19=0),AVERAGE(J18:J19),"")</f>
        <v/>
      </c>
    </row>
    <row r="19" spans="1:19" x14ac:dyDescent="0.25">
      <c r="A19" t="s">
        <v>131</v>
      </c>
      <c r="B19" t="s">
        <v>131</v>
      </c>
      <c r="C19" t="s">
        <v>326</v>
      </c>
      <c r="D19" t="s">
        <v>289</v>
      </c>
      <c r="E19" t="s">
        <v>317</v>
      </c>
      <c r="F19" t="s">
        <v>317</v>
      </c>
      <c r="G19" t="s">
        <v>17</v>
      </c>
      <c r="H19" t="s">
        <v>318</v>
      </c>
      <c r="I19">
        <v>12</v>
      </c>
      <c r="J19">
        <v>30.172999999999998</v>
      </c>
      <c r="K19">
        <f t="shared" si="0"/>
        <v>1</v>
      </c>
      <c r="M19" t="str">
        <f t="shared" si="1"/>
        <v>g18</v>
      </c>
      <c r="N19" t="str">
        <f t="shared" si="2"/>
        <v>g18</v>
      </c>
      <c r="O19" t="str">
        <f t="shared" si="3"/>
        <v>Z1</v>
      </c>
      <c r="P19" t="str">
        <f t="shared" si="4"/>
        <v>n115</v>
      </c>
      <c r="Q19" t="str">
        <f t="shared" si="5"/>
        <v>OCGT</v>
      </c>
      <c r="R19">
        <v>48</v>
      </c>
      <c r="S19">
        <f>AVERAGE(J16:J19)</f>
        <v>30.157999999999998</v>
      </c>
    </row>
    <row r="20" spans="1:19" x14ac:dyDescent="0.25">
      <c r="A20" t="s">
        <v>132</v>
      </c>
      <c r="B20" t="s">
        <v>132</v>
      </c>
      <c r="C20" t="s">
        <v>326</v>
      </c>
      <c r="D20" t="s">
        <v>289</v>
      </c>
      <c r="E20" t="s">
        <v>317</v>
      </c>
      <c r="F20" t="s">
        <v>317</v>
      </c>
      <c r="G20" t="s">
        <v>17</v>
      </c>
      <c r="H20" t="s">
        <v>318</v>
      </c>
      <c r="I20">
        <v>12</v>
      </c>
      <c r="J20">
        <v>30.155000000000001</v>
      </c>
      <c r="K20">
        <f t="shared" si="0"/>
        <v>0</v>
      </c>
      <c r="M20" t="str">
        <f t="shared" si="1"/>
        <v/>
      </c>
      <c r="N20" t="str">
        <f t="shared" si="2"/>
        <v/>
      </c>
      <c r="O20" t="str">
        <f t="shared" si="3"/>
        <v/>
      </c>
      <c r="P20" t="str">
        <f t="shared" si="4"/>
        <v/>
      </c>
      <c r="Q20" t="str">
        <f t="shared" si="5"/>
        <v/>
      </c>
      <c r="R20" t="str">
        <f>IF(AND(K20=1,K21=0),I20+I21,"")</f>
        <v/>
      </c>
      <c r="S20" t="str">
        <f>IF(AND(K20=1,K21=0),AVERAGE(J20:J21),"")</f>
        <v/>
      </c>
    </row>
    <row r="21" spans="1:19" x14ac:dyDescent="0.25">
      <c r="A21" t="s">
        <v>133</v>
      </c>
      <c r="B21" t="s">
        <v>133</v>
      </c>
      <c r="C21" t="s">
        <v>326</v>
      </c>
      <c r="D21" t="s">
        <v>289</v>
      </c>
      <c r="E21" t="s">
        <v>317</v>
      </c>
      <c r="F21" t="s">
        <v>317</v>
      </c>
      <c r="G21" t="s">
        <v>17</v>
      </c>
      <c r="H21" t="s">
        <v>320</v>
      </c>
      <c r="I21">
        <v>155</v>
      </c>
      <c r="J21">
        <v>24.524899999999999</v>
      </c>
      <c r="K21">
        <f t="shared" si="0"/>
        <v>0</v>
      </c>
      <c r="M21" t="s">
        <v>133</v>
      </c>
      <c r="N21" t="s">
        <v>133</v>
      </c>
      <c r="O21" t="s">
        <v>326</v>
      </c>
      <c r="P21" t="s">
        <v>289</v>
      </c>
      <c r="Q21" t="s">
        <v>320</v>
      </c>
      <c r="R21">
        <v>155</v>
      </c>
      <c r="S21">
        <v>24.524899999999999</v>
      </c>
    </row>
    <row r="22" spans="1:19" x14ac:dyDescent="0.25">
      <c r="A22" t="s">
        <v>134</v>
      </c>
      <c r="B22" t="s">
        <v>134</v>
      </c>
      <c r="C22" t="s">
        <v>326</v>
      </c>
      <c r="D22" t="s">
        <v>290</v>
      </c>
      <c r="E22" t="s">
        <v>317</v>
      </c>
      <c r="F22" t="s">
        <v>317</v>
      </c>
      <c r="G22" t="s">
        <v>17</v>
      </c>
      <c r="H22" t="s">
        <v>320</v>
      </c>
      <c r="I22">
        <v>155</v>
      </c>
      <c r="J22">
        <v>24.534900000000004</v>
      </c>
      <c r="K22">
        <f t="shared" si="0"/>
        <v>0</v>
      </c>
      <c r="M22" t="s">
        <v>134</v>
      </c>
      <c r="N22" t="s">
        <v>134</v>
      </c>
      <c r="O22" t="s">
        <v>326</v>
      </c>
      <c r="P22" t="s">
        <v>290</v>
      </c>
      <c r="Q22" t="s">
        <v>320</v>
      </c>
      <c r="R22">
        <v>155</v>
      </c>
      <c r="S22">
        <v>24.534900000000004</v>
      </c>
    </row>
    <row r="23" spans="1:19" x14ac:dyDescent="0.25">
      <c r="A23" t="s">
        <v>135</v>
      </c>
      <c r="B23" t="s">
        <v>135</v>
      </c>
      <c r="C23" t="s">
        <v>326</v>
      </c>
      <c r="D23" t="s">
        <v>291</v>
      </c>
      <c r="E23" t="s">
        <v>317</v>
      </c>
      <c r="F23" t="s">
        <v>317</v>
      </c>
      <c r="G23" t="s">
        <v>17</v>
      </c>
      <c r="H23" t="s">
        <v>321</v>
      </c>
      <c r="I23">
        <v>400</v>
      </c>
      <c r="J23">
        <v>7.229889</v>
      </c>
      <c r="K23">
        <f t="shared" si="0"/>
        <v>0</v>
      </c>
      <c r="M23" t="s">
        <v>135</v>
      </c>
      <c r="N23" t="s">
        <v>135</v>
      </c>
      <c r="O23" t="s">
        <v>326</v>
      </c>
      <c r="P23" t="s">
        <v>291</v>
      </c>
      <c r="Q23" t="s">
        <v>321</v>
      </c>
      <c r="R23">
        <v>400</v>
      </c>
      <c r="S23">
        <v>7.229889</v>
      </c>
    </row>
    <row r="24" spans="1:19" x14ac:dyDescent="0.25">
      <c r="A24" t="s">
        <v>136</v>
      </c>
      <c r="B24" t="s">
        <v>136</v>
      </c>
      <c r="C24" t="s">
        <v>326</v>
      </c>
      <c r="D24" t="s">
        <v>292</v>
      </c>
      <c r="E24" t="s">
        <v>317</v>
      </c>
      <c r="F24" t="s">
        <v>317</v>
      </c>
      <c r="G24" t="s">
        <v>17</v>
      </c>
      <c r="H24" t="s">
        <v>321</v>
      </c>
      <c r="I24">
        <v>400</v>
      </c>
      <c r="J24">
        <v>7.2398890000000007</v>
      </c>
      <c r="K24">
        <f t="shared" si="0"/>
        <v>0</v>
      </c>
      <c r="M24" t="s">
        <v>136</v>
      </c>
      <c r="N24" t="s">
        <v>136</v>
      </c>
      <c r="O24" t="s">
        <v>326</v>
      </c>
      <c r="P24" t="s">
        <v>292</v>
      </c>
      <c r="Q24" t="s">
        <v>321</v>
      </c>
      <c r="R24">
        <v>400</v>
      </c>
      <c r="S24">
        <v>7.2398890000000007</v>
      </c>
    </row>
    <row r="25" spans="1:19" x14ac:dyDescent="0.25">
      <c r="A25" t="s">
        <v>137</v>
      </c>
      <c r="B25" t="s">
        <v>137</v>
      </c>
      <c r="C25" t="s">
        <v>326</v>
      </c>
      <c r="D25" t="s">
        <v>293</v>
      </c>
      <c r="E25" t="s">
        <v>317</v>
      </c>
      <c r="F25" t="s">
        <v>317</v>
      </c>
      <c r="G25" t="s">
        <v>17</v>
      </c>
      <c r="H25" t="s">
        <v>319</v>
      </c>
      <c r="I25">
        <v>50</v>
      </c>
      <c r="J25">
        <v>29.355666666666668</v>
      </c>
      <c r="K25">
        <f t="shared" si="0"/>
        <v>1</v>
      </c>
      <c r="M25" t="str">
        <f t="shared" si="1"/>
        <v/>
      </c>
      <c r="N25" t="str">
        <f t="shared" si="2"/>
        <v/>
      </c>
      <c r="O25" t="str">
        <f t="shared" si="3"/>
        <v/>
      </c>
      <c r="P25" t="str">
        <f t="shared" si="4"/>
        <v/>
      </c>
      <c r="Q25" t="str">
        <f t="shared" si="5"/>
        <v/>
      </c>
      <c r="R25" t="str">
        <f>IF(AND(K25=1,K26=0),I25+I26,"")</f>
        <v/>
      </c>
      <c r="S25" t="str">
        <f>IF(AND(K25=1,K26=0),AVERAGE(J25:J26),"")</f>
        <v/>
      </c>
    </row>
    <row r="26" spans="1:19" x14ac:dyDescent="0.25">
      <c r="A26" t="s">
        <v>138</v>
      </c>
      <c r="B26" t="s">
        <v>138</v>
      </c>
      <c r="C26" t="s">
        <v>326</v>
      </c>
      <c r="D26" t="s">
        <v>293</v>
      </c>
      <c r="E26" t="s">
        <v>317</v>
      </c>
      <c r="F26" t="s">
        <v>317</v>
      </c>
      <c r="G26" t="s">
        <v>17</v>
      </c>
      <c r="H26" t="s">
        <v>319</v>
      </c>
      <c r="I26">
        <v>50</v>
      </c>
      <c r="J26">
        <v>29.365666666666666</v>
      </c>
      <c r="K26">
        <f t="shared" si="0"/>
        <v>1</v>
      </c>
      <c r="M26" t="str">
        <f t="shared" si="1"/>
        <v/>
      </c>
      <c r="N26" t="str">
        <f t="shared" si="2"/>
        <v/>
      </c>
      <c r="O26" t="str">
        <f t="shared" si="3"/>
        <v/>
      </c>
      <c r="P26" t="str">
        <f t="shared" si="4"/>
        <v/>
      </c>
      <c r="Q26" t="str">
        <f t="shared" si="5"/>
        <v/>
      </c>
      <c r="R26" t="str">
        <f>IF(AND(K26=1,K27=0),I26+I27,"")</f>
        <v/>
      </c>
      <c r="S26" t="str">
        <f>IF(AND(K26=1,K27=0),AVERAGE(J26:J27),"")</f>
        <v/>
      </c>
    </row>
    <row r="27" spans="1:19" x14ac:dyDescent="0.25">
      <c r="A27" t="s">
        <v>139</v>
      </c>
      <c r="B27" t="s">
        <v>139</v>
      </c>
      <c r="C27" t="s">
        <v>326</v>
      </c>
      <c r="D27" t="s">
        <v>293</v>
      </c>
      <c r="E27" t="s">
        <v>317</v>
      </c>
      <c r="F27" t="s">
        <v>317</v>
      </c>
      <c r="G27" t="s">
        <v>17</v>
      </c>
      <c r="H27" t="s">
        <v>319</v>
      </c>
      <c r="I27">
        <v>50</v>
      </c>
      <c r="J27">
        <v>29.34566666666667</v>
      </c>
      <c r="K27">
        <f t="shared" si="0"/>
        <v>1</v>
      </c>
      <c r="M27" t="str">
        <f t="shared" si="1"/>
        <v/>
      </c>
      <c r="N27" t="str">
        <f t="shared" si="2"/>
        <v/>
      </c>
      <c r="O27" t="str">
        <f t="shared" si="3"/>
        <v/>
      </c>
      <c r="P27" t="str">
        <f t="shared" si="4"/>
        <v/>
      </c>
      <c r="Q27" t="str">
        <f t="shared" si="5"/>
        <v/>
      </c>
      <c r="R27" t="str">
        <f>IF(AND(K27=1,K28=0),I27+I28,"")</f>
        <v/>
      </c>
      <c r="S27" t="str">
        <f>IF(AND(K27=1,K28=0),AVERAGE(J27:J28),"")</f>
        <v/>
      </c>
    </row>
    <row r="28" spans="1:19" x14ac:dyDescent="0.25">
      <c r="A28" t="s">
        <v>140</v>
      </c>
      <c r="B28" t="s">
        <v>140</v>
      </c>
      <c r="C28" t="s">
        <v>326</v>
      </c>
      <c r="D28" t="s">
        <v>293</v>
      </c>
      <c r="E28" t="s">
        <v>317</v>
      </c>
      <c r="F28" t="s">
        <v>317</v>
      </c>
      <c r="G28" t="s">
        <v>17</v>
      </c>
      <c r="H28" t="s">
        <v>319</v>
      </c>
      <c r="I28">
        <v>50</v>
      </c>
      <c r="J28">
        <v>29.375666666666664</v>
      </c>
      <c r="K28">
        <f t="shared" si="0"/>
        <v>1</v>
      </c>
      <c r="M28" t="str">
        <f t="shared" si="1"/>
        <v/>
      </c>
      <c r="N28" t="str">
        <f t="shared" si="2"/>
        <v/>
      </c>
      <c r="O28" t="str">
        <f t="shared" si="3"/>
        <v/>
      </c>
      <c r="P28" t="str">
        <f t="shared" si="4"/>
        <v/>
      </c>
      <c r="Q28" t="str">
        <f t="shared" si="5"/>
        <v/>
      </c>
      <c r="R28" t="str">
        <f>IF(AND(K28=1,K29=0),I28+I29,"")</f>
        <v/>
      </c>
      <c r="S28" t="str">
        <f>IF(AND(K28=1,K29=0),AVERAGE(J28:J29),"")</f>
        <v/>
      </c>
    </row>
    <row r="29" spans="1:19" x14ac:dyDescent="0.25">
      <c r="A29" t="s">
        <v>141</v>
      </c>
      <c r="B29" t="s">
        <v>141</v>
      </c>
      <c r="C29" t="s">
        <v>326</v>
      </c>
      <c r="D29" t="s">
        <v>293</v>
      </c>
      <c r="E29" t="s">
        <v>317</v>
      </c>
      <c r="F29" t="s">
        <v>317</v>
      </c>
      <c r="G29" t="s">
        <v>17</v>
      </c>
      <c r="H29" t="s">
        <v>319</v>
      </c>
      <c r="I29">
        <v>50</v>
      </c>
      <c r="J29">
        <v>29.335666666666668</v>
      </c>
      <c r="K29">
        <f t="shared" si="0"/>
        <v>1</v>
      </c>
      <c r="M29" t="str">
        <f t="shared" si="1"/>
        <v>g28</v>
      </c>
      <c r="N29" t="str">
        <f t="shared" si="2"/>
        <v>g28</v>
      </c>
      <c r="O29" t="str">
        <f t="shared" si="3"/>
        <v>Z1</v>
      </c>
      <c r="P29" t="str">
        <f t="shared" si="4"/>
        <v>n122</v>
      </c>
      <c r="Q29" t="str">
        <f t="shared" si="5"/>
        <v>CCGT</v>
      </c>
      <c r="R29">
        <v>250</v>
      </c>
      <c r="S29">
        <f>AVERAGE(J25:J30)</f>
        <v>29.35575</v>
      </c>
    </row>
    <row r="30" spans="1:19" x14ac:dyDescent="0.25">
      <c r="A30" t="s">
        <v>142</v>
      </c>
      <c r="B30" t="s">
        <v>142</v>
      </c>
      <c r="C30" t="s">
        <v>326</v>
      </c>
      <c r="D30" t="s">
        <v>293</v>
      </c>
      <c r="E30" t="s">
        <v>317</v>
      </c>
      <c r="F30" t="s">
        <v>317</v>
      </c>
      <c r="G30" t="s">
        <v>17</v>
      </c>
      <c r="H30" t="s">
        <v>319</v>
      </c>
      <c r="I30">
        <v>50</v>
      </c>
      <c r="J30">
        <v>29.356166666666667</v>
      </c>
      <c r="K30">
        <f t="shared" si="0"/>
        <v>0</v>
      </c>
      <c r="M30" t="str">
        <f t="shared" si="1"/>
        <v/>
      </c>
      <c r="N30" t="str">
        <f t="shared" si="2"/>
        <v/>
      </c>
      <c r="O30" t="str">
        <f t="shared" si="3"/>
        <v/>
      </c>
      <c r="P30" t="str">
        <f t="shared" si="4"/>
        <v/>
      </c>
      <c r="Q30" t="str">
        <f t="shared" si="5"/>
        <v/>
      </c>
      <c r="R30" t="str">
        <f>IF(AND(K30=1,K31=0),I30+I31,"")</f>
        <v/>
      </c>
      <c r="S30" t="str">
        <f>IF(AND(K30=1,K31=0),AVERAGE(J30:J31),"")</f>
        <v/>
      </c>
    </row>
    <row r="31" spans="1:19" x14ac:dyDescent="0.25">
      <c r="A31" t="s">
        <v>143</v>
      </c>
      <c r="B31" t="s">
        <v>143</v>
      </c>
      <c r="C31" t="s">
        <v>326</v>
      </c>
      <c r="D31" t="s">
        <v>294</v>
      </c>
      <c r="E31" t="s">
        <v>317</v>
      </c>
      <c r="F31" t="s">
        <v>317</v>
      </c>
      <c r="G31" t="s">
        <v>17</v>
      </c>
      <c r="H31" t="s">
        <v>320</v>
      </c>
      <c r="I31">
        <v>155</v>
      </c>
      <c r="J31">
        <v>24.514900000000001</v>
      </c>
      <c r="K31">
        <f t="shared" si="0"/>
        <v>1</v>
      </c>
      <c r="M31" t="str">
        <f t="shared" si="1"/>
        <v>g30</v>
      </c>
      <c r="N31" t="str">
        <f t="shared" si="2"/>
        <v>g30</v>
      </c>
      <c r="O31" t="str">
        <f t="shared" si="3"/>
        <v>Z1</v>
      </c>
      <c r="P31" t="str">
        <f t="shared" si="4"/>
        <v>n123</v>
      </c>
      <c r="Q31" t="str">
        <f t="shared" si="5"/>
        <v>IGCC</v>
      </c>
      <c r="R31">
        <f>IF(AND(K31=1,K32=0),I31+I32,"")</f>
        <v>310</v>
      </c>
      <c r="S31">
        <f>IF(AND(K31=1,K32=0),AVERAGE(J31:J32),"")</f>
        <v>24.529899999999998</v>
      </c>
    </row>
    <row r="32" spans="1:19" x14ac:dyDescent="0.25">
      <c r="A32" t="s">
        <v>144</v>
      </c>
      <c r="B32" t="s">
        <v>144</v>
      </c>
      <c r="C32" t="s">
        <v>326</v>
      </c>
      <c r="D32" t="s">
        <v>294</v>
      </c>
      <c r="E32" t="s">
        <v>317</v>
      </c>
      <c r="F32" t="s">
        <v>317</v>
      </c>
      <c r="G32" t="s">
        <v>17</v>
      </c>
      <c r="H32" t="s">
        <v>320</v>
      </c>
      <c r="I32">
        <v>155</v>
      </c>
      <c r="J32">
        <v>24.544899999999998</v>
      </c>
      <c r="K32">
        <f t="shared" si="0"/>
        <v>0</v>
      </c>
      <c r="M32" t="str">
        <f t="shared" si="1"/>
        <v/>
      </c>
      <c r="N32" t="str">
        <f t="shared" si="2"/>
        <v/>
      </c>
      <c r="O32" t="str">
        <f t="shared" si="3"/>
        <v/>
      </c>
      <c r="P32" t="str">
        <f t="shared" si="4"/>
        <v/>
      </c>
      <c r="Q32" t="str">
        <f t="shared" si="5"/>
        <v/>
      </c>
      <c r="R32" t="str">
        <f>IF(AND(K32=1,K33=0),I32+I33,"")</f>
        <v/>
      </c>
      <c r="S32" t="str">
        <f>IF(AND(K32=1,K33=0),AVERAGE(J32:J33),"")</f>
        <v/>
      </c>
    </row>
    <row r="33" spans="1:19" x14ac:dyDescent="0.25">
      <c r="A33" t="s">
        <v>145</v>
      </c>
      <c r="B33" t="s">
        <v>145</v>
      </c>
      <c r="C33" t="s">
        <v>326</v>
      </c>
      <c r="D33" t="s">
        <v>294</v>
      </c>
      <c r="E33" t="s">
        <v>317</v>
      </c>
      <c r="F33" t="s">
        <v>317</v>
      </c>
      <c r="G33" t="s">
        <v>17</v>
      </c>
      <c r="H33" t="s">
        <v>21</v>
      </c>
      <c r="I33">
        <v>350</v>
      </c>
      <c r="J33">
        <v>26.706833333333332</v>
      </c>
      <c r="K33">
        <f t="shared" si="0"/>
        <v>0</v>
      </c>
      <c r="M33" t="str">
        <f t="shared" si="1"/>
        <v/>
      </c>
      <c r="N33" t="str">
        <f t="shared" si="2"/>
        <v/>
      </c>
      <c r="O33" t="str">
        <f t="shared" si="3"/>
        <v/>
      </c>
      <c r="P33" t="str">
        <f t="shared" si="4"/>
        <v/>
      </c>
      <c r="Q33" t="str">
        <f t="shared" si="5"/>
        <v/>
      </c>
      <c r="R33" t="str">
        <f>IF(AND(K33=1,K34=0),I33+I34,"")</f>
        <v/>
      </c>
      <c r="S33" t="str">
        <f>IF(AND(K33=1,K34=0),AVERAGE(J33:J34),"")</f>
        <v/>
      </c>
    </row>
    <row r="34" spans="1:19" x14ac:dyDescent="0.25">
      <c r="A34" t="s">
        <v>146</v>
      </c>
      <c r="B34" t="s">
        <v>146</v>
      </c>
      <c r="C34" t="s">
        <v>327</v>
      </c>
      <c r="D34" t="s">
        <v>295</v>
      </c>
      <c r="E34" t="s">
        <v>317</v>
      </c>
      <c r="F34" t="s">
        <v>317</v>
      </c>
      <c r="G34" t="s">
        <v>17</v>
      </c>
      <c r="H34" t="s">
        <v>318</v>
      </c>
      <c r="I34">
        <v>20</v>
      </c>
      <c r="J34">
        <v>29.40433333333333</v>
      </c>
      <c r="K34">
        <f t="shared" si="0"/>
        <v>1</v>
      </c>
      <c r="M34" t="str">
        <f t="shared" si="1"/>
        <v>g33</v>
      </c>
      <c r="N34" t="str">
        <f t="shared" si="2"/>
        <v>g33</v>
      </c>
      <c r="O34" t="str">
        <f t="shared" si="3"/>
        <v>Z2</v>
      </c>
      <c r="P34" t="str">
        <f t="shared" si="4"/>
        <v>n201</v>
      </c>
      <c r="Q34" t="str">
        <f t="shared" si="5"/>
        <v>OCGT</v>
      </c>
      <c r="R34">
        <f>IF(AND(K34=1,K35=0),I34+I35,"")</f>
        <v>40</v>
      </c>
      <c r="S34">
        <f>IF(AND(K34=1,K35=0),AVERAGE(J34:J35),"")</f>
        <v>29.399333333333331</v>
      </c>
    </row>
    <row r="35" spans="1:19" x14ac:dyDescent="0.25">
      <c r="A35" t="s">
        <v>147</v>
      </c>
      <c r="B35" t="s">
        <v>147</v>
      </c>
      <c r="C35" t="s">
        <v>327</v>
      </c>
      <c r="D35" t="s">
        <v>295</v>
      </c>
      <c r="E35" t="s">
        <v>317</v>
      </c>
      <c r="F35" t="s">
        <v>317</v>
      </c>
      <c r="G35" t="s">
        <v>17</v>
      </c>
      <c r="H35" t="s">
        <v>318</v>
      </c>
      <c r="I35">
        <v>20</v>
      </c>
      <c r="J35">
        <v>29.394333333333332</v>
      </c>
      <c r="K35">
        <f t="shared" si="0"/>
        <v>0</v>
      </c>
      <c r="M35" t="str">
        <f t="shared" si="1"/>
        <v/>
      </c>
      <c r="N35" t="str">
        <f t="shared" si="2"/>
        <v/>
      </c>
      <c r="O35" t="str">
        <f t="shared" si="3"/>
        <v/>
      </c>
      <c r="P35" t="str">
        <f t="shared" si="4"/>
        <v/>
      </c>
      <c r="Q35" t="str">
        <f t="shared" si="5"/>
        <v/>
      </c>
      <c r="R35" t="str">
        <f>IF(AND(K35=1,K36=0),I35+I36,"")</f>
        <v/>
      </c>
      <c r="S35" t="str">
        <f>IF(AND(K35=1,K36=0),AVERAGE(J35:J36),"")</f>
        <v/>
      </c>
    </row>
    <row r="36" spans="1:19" x14ac:dyDescent="0.25">
      <c r="A36" t="s">
        <v>148</v>
      </c>
      <c r="B36" t="s">
        <v>148</v>
      </c>
      <c r="C36" t="s">
        <v>327</v>
      </c>
      <c r="D36" t="s">
        <v>295</v>
      </c>
      <c r="E36" t="s">
        <v>317</v>
      </c>
      <c r="F36" t="s">
        <v>317</v>
      </c>
      <c r="G36" t="s">
        <v>17</v>
      </c>
      <c r="H36" t="s">
        <v>319</v>
      </c>
      <c r="I36">
        <v>76</v>
      </c>
      <c r="J36">
        <v>19.350999999999999</v>
      </c>
      <c r="K36">
        <f t="shared" si="0"/>
        <v>1</v>
      </c>
      <c r="M36" t="str">
        <f t="shared" si="1"/>
        <v>g35</v>
      </c>
      <c r="N36" t="str">
        <f t="shared" si="2"/>
        <v>g35</v>
      </c>
      <c r="O36" t="str">
        <f t="shared" si="3"/>
        <v>Z2</v>
      </c>
      <c r="P36" t="str">
        <f t="shared" si="4"/>
        <v>n201</v>
      </c>
      <c r="Q36" t="str">
        <f t="shared" si="5"/>
        <v>CCGT</v>
      </c>
      <c r="R36">
        <f>IF(AND(K36=1,K37=0),I36+I37,"")</f>
        <v>152</v>
      </c>
      <c r="S36">
        <f>IF(AND(K36=1,K37=0),AVERAGE(J36:J37),"")</f>
        <v>19.356000000000002</v>
      </c>
    </row>
    <row r="37" spans="1:19" x14ac:dyDescent="0.25">
      <c r="A37" t="s">
        <v>149</v>
      </c>
      <c r="B37" t="s">
        <v>149</v>
      </c>
      <c r="C37" t="s">
        <v>327</v>
      </c>
      <c r="D37" t="s">
        <v>295</v>
      </c>
      <c r="E37" t="s">
        <v>317</v>
      </c>
      <c r="F37" t="s">
        <v>317</v>
      </c>
      <c r="G37" t="s">
        <v>17</v>
      </c>
      <c r="H37" t="s">
        <v>319</v>
      </c>
      <c r="I37">
        <v>76</v>
      </c>
      <c r="J37">
        <v>19.361000000000001</v>
      </c>
      <c r="K37">
        <f t="shared" si="0"/>
        <v>0</v>
      </c>
      <c r="M37" t="str">
        <f t="shared" si="1"/>
        <v/>
      </c>
      <c r="N37" t="str">
        <f t="shared" si="2"/>
        <v/>
      </c>
      <c r="O37" t="str">
        <f t="shared" si="3"/>
        <v/>
      </c>
      <c r="P37" t="str">
        <f t="shared" si="4"/>
        <v/>
      </c>
      <c r="Q37" t="str">
        <f t="shared" si="5"/>
        <v/>
      </c>
      <c r="R37" t="str">
        <f>IF(AND(K37=1,K38=0),I37+I38,"")</f>
        <v/>
      </c>
      <c r="S37" t="str">
        <f>IF(AND(K37=1,K38=0),AVERAGE(J37:J38),"")</f>
        <v/>
      </c>
    </row>
    <row r="38" spans="1:19" x14ac:dyDescent="0.25">
      <c r="A38" t="s">
        <v>150</v>
      </c>
      <c r="B38" t="s">
        <v>150</v>
      </c>
      <c r="C38" t="s">
        <v>327</v>
      </c>
      <c r="D38" t="s">
        <v>296</v>
      </c>
      <c r="E38" t="s">
        <v>317</v>
      </c>
      <c r="F38" t="s">
        <v>317</v>
      </c>
      <c r="G38" t="s">
        <v>17</v>
      </c>
      <c r="H38" t="s">
        <v>318</v>
      </c>
      <c r="I38">
        <v>20</v>
      </c>
      <c r="J38">
        <v>29.384333333333334</v>
      </c>
      <c r="K38">
        <f t="shared" si="0"/>
        <v>1</v>
      </c>
      <c r="M38" t="str">
        <f t="shared" si="1"/>
        <v>g37</v>
      </c>
      <c r="N38" t="str">
        <f t="shared" si="2"/>
        <v>g37</v>
      </c>
      <c r="O38" t="str">
        <f t="shared" si="3"/>
        <v>Z2</v>
      </c>
      <c r="P38" t="str">
        <f t="shared" si="4"/>
        <v>n202</v>
      </c>
      <c r="Q38" t="str">
        <f t="shared" si="5"/>
        <v>OCGT</v>
      </c>
      <c r="R38">
        <f>IF(AND(K38=1,K39=0),I38+I39,"")</f>
        <v>40</v>
      </c>
      <c r="S38">
        <f>IF(AND(K38=1,K39=0),AVERAGE(J38:J39),"")</f>
        <v>29.379333333333335</v>
      </c>
    </row>
    <row r="39" spans="1:19" x14ac:dyDescent="0.25">
      <c r="A39" t="s">
        <v>151</v>
      </c>
      <c r="B39" t="s">
        <v>151</v>
      </c>
      <c r="C39" t="s">
        <v>327</v>
      </c>
      <c r="D39" t="s">
        <v>296</v>
      </c>
      <c r="E39" t="s">
        <v>317</v>
      </c>
      <c r="F39" t="s">
        <v>317</v>
      </c>
      <c r="G39" t="s">
        <v>17</v>
      </c>
      <c r="H39" t="s">
        <v>318</v>
      </c>
      <c r="I39">
        <v>20</v>
      </c>
      <c r="J39">
        <v>29.374333333333336</v>
      </c>
      <c r="K39">
        <f t="shared" si="0"/>
        <v>0</v>
      </c>
      <c r="M39" t="str">
        <f t="shared" si="1"/>
        <v/>
      </c>
      <c r="N39" t="str">
        <f t="shared" si="2"/>
        <v/>
      </c>
      <c r="O39" t="str">
        <f t="shared" si="3"/>
        <v/>
      </c>
      <c r="P39" t="str">
        <f t="shared" si="4"/>
        <v/>
      </c>
      <c r="Q39" t="str">
        <f t="shared" si="5"/>
        <v/>
      </c>
      <c r="R39" t="str">
        <f>IF(AND(K39=1,K40=0),I39+I40,"")</f>
        <v/>
      </c>
      <c r="S39" t="str">
        <f>IF(AND(K39=1,K40=0),AVERAGE(J39:J40),"")</f>
        <v/>
      </c>
    </row>
    <row r="40" spans="1:19" x14ac:dyDescent="0.25">
      <c r="A40" t="s">
        <v>152</v>
      </c>
      <c r="B40" t="s">
        <v>152</v>
      </c>
      <c r="C40" t="s">
        <v>327</v>
      </c>
      <c r="D40" t="s">
        <v>296</v>
      </c>
      <c r="E40" t="s">
        <v>317</v>
      </c>
      <c r="F40" t="s">
        <v>317</v>
      </c>
      <c r="G40" t="s">
        <v>17</v>
      </c>
      <c r="H40" t="s">
        <v>319</v>
      </c>
      <c r="I40">
        <v>76</v>
      </c>
      <c r="J40">
        <v>19.341000000000001</v>
      </c>
      <c r="K40">
        <f t="shared" si="0"/>
        <v>1</v>
      </c>
      <c r="M40" t="str">
        <f t="shared" si="1"/>
        <v>g39</v>
      </c>
      <c r="N40" t="str">
        <f t="shared" si="2"/>
        <v>g39</v>
      </c>
      <c r="O40" t="str">
        <f t="shared" si="3"/>
        <v>Z2</v>
      </c>
      <c r="P40" t="str">
        <f t="shared" si="4"/>
        <v>n202</v>
      </c>
      <c r="Q40" t="str">
        <f t="shared" si="5"/>
        <v>CCGT</v>
      </c>
      <c r="R40">
        <f>IF(AND(K40=1,K41=0),I40+I41,"")</f>
        <v>152</v>
      </c>
      <c r="S40">
        <f>IF(AND(K40=1,K41=0),AVERAGE(J40:J41),"")</f>
        <v>19.335999999999999</v>
      </c>
    </row>
    <row r="41" spans="1:19" x14ac:dyDescent="0.25">
      <c r="A41" t="s">
        <v>153</v>
      </c>
      <c r="B41" t="s">
        <v>153</v>
      </c>
      <c r="C41" t="s">
        <v>327</v>
      </c>
      <c r="D41" t="s">
        <v>296</v>
      </c>
      <c r="E41" t="s">
        <v>317</v>
      </c>
      <c r="F41" t="s">
        <v>317</v>
      </c>
      <c r="G41" t="s">
        <v>17</v>
      </c>
      <c r="H41" t="s">
        <v>319</v>
      </c>
      <c r="I41">
        <v>76</v>
      </c>
      <c r="J41">
        <v>19.331</v>
      </c>
      <c r="K41">
        <f t="shared" si="0"/>
        <v>0</v>
      </c>
      <c r="M41" t="str">
        <f t="shared" si="1"/>
        <v/>
      </c>
      <c r="N41" t="str">
        <f t="shared" si="2"/>
        <v/>
      </c>
      <c r="O41" t="str">
        <f t="shared" si="3"/>
        <v/>
      </c>
      <c r="P41" t="str">
        <f t="shared" si="4"/>
        <v/>
      </c>
      <c r="Q41" t="str">
        <f t="shared" si="5"/>
        <v/>
      </c>
      <c r="R41" t="str">
        <f>IF(AND(K41=1,K42=0),I41+I42,"")</f>
        <v/>
      </c>
      <c r="S41" t="str">
        <f>IF(AND(K41=1,K42=0),AVERAGE(J41:J42),"")</f>
        <v/>
      </c>
    </row>
    <row r="42" spans="1:19" x14ac:dyDescent="0.25">
      <c r="A42" t="s">
        <v>154</v>
      </c>
      <c r="B42" t="s">
        <v>154</v>
      </c>
      <c r="C42" t="s">
        <v>327</v>
      </c>
      <c r="D42" t="s">
        <v>297</v>
      </c>
      <c r="E42" t="s">
        <v>317</v>
      </c>
      <c r="F42" t="s">
        <v>317</v>
      </c>
      <c r="G42" t="s">
        <v>17</v>
      </c>
      <c r="H42" t="s">
        <v>319</v>
      </c>
      <c r="I42">
        <v>100</v>
      </c>
      <c r="J42">
        <v>18.378866666666667</v>
      </c>
      <c r="K42">
        <f t="shared" si="0"/>
        <v>0</v>
      </c>
      <c r="M42" t="str">
        <f t="shared" si="1"/>
        <v/>
      </c>
      <c r="N42" t="str">
        <f t="shared" si="2"/>
        <v/>
      </c>
      <c r="O42" t="str">
        <f t="shared" si="3"/>
        <v/>
      </c>
      <c r="P42" t="str">
        <f t="shared" si="4"/>
        <v/>
      </c>
      <c r="Q42" t="str">
        <f t="shared" si="5"/>
        <v/>
      </c>
      <c r="R42" t="str">
        <f>IF(AND(K42=1,K43=0),I42+I43,"")</f>
        <v/>
      </c>
      <c r="S42" t="str">
        <f>IF(AND(K42=1,K43=0),AVERAGE(J42:J43),"")</f>
        <v/>
      </c>
    </row>
    <row r="43" spans="1:19" x14ac:dyDescent="0.25">
      <c r="A43" t="s">
        <v>155</v>
      </c>
      <c r="B43" t="s">
        <v>155</v>
      </c>
      <c r="C43" t="s">
        <v>327</v>
      </c>
      <c r="D43" t="s">
        <v>298</v>
      </c>
      <c r="E43" t="s">
        <v>317</v>
      </c>
      <c r="F43" t="s">
        <v>317</v>
      </c>
      <c r="G43" t="s">
        <v>17</v>
      </c>
      <c r="H43" t="s">
        <v>319</v>
      </c>
      <c r="I43">
        <v>100</v>
      </c>
      <c r="J43">
        <v>18.388866666666669</v>
      </c>
      <c r="K43">
        <f t="shared" si="0"/>
        <v>1</v>
      </c>
      <c r="M43" t="str">
        <f t="shared" si="1"/>
        <v>g42</v>
      </c>
      <c r="N43" t="str">
        <f t="shared" si="2"/>
        <v>g42</v>
      </c>
      <c r="O43" t="str">
        <f t="shared" si="3"/>
        <v>Z2</v>
      </c>
      <c r="P43" t="str">
        <f t="shared" si="4"/>
        <v>n208</v>
      </c>
      <c r="Q43" t="str">
        <f t="shared" si="5"/>
        <v>CCGT</v>
      </c>
      <c r="R43">
        <f>IF(AND(K43=1,K44=0),I43+I44,"")</f>
        <v>200</v>
      </c>
      <c r="S43">
        <f>IF(AND(K43=1,K44=0),AVERAGE(J43:J44),"")</f>
        <v>18.378866666666667</v>
      </c>
    </row>
    <row r="44" spans="1:19" x14ac:dyDescent="0.25">
      <c r="A44" t="s">
        <v>156</v>
      </c>
      <c r="B44" t="s">
        <v>156</v>
      </c>
      <c r="C44" t="s">
        <v>327</v>
      </c>
      <c r="D44" t="s">
        <v>298</v>
      </c>
      <c r="E44" t="s">
        <v>317</v>
      </c>
      <c r="F44" t="s">
        <v>317</v>
      </c>
      <c r="G44" t="s">
        <v>17</v>
      </c>
      <c r="H44" t="s">
        <v>319</v>
      </c>
      <c r="I44">
        <v>100</v>
      </c>
      <c r="J44">
        <v>18.368866666666666</v>
      </c>
      <c r="K44">
        <f t="shared" si="0"/>
        <v>0</v>
      </c>
      <c r="M44" t="str">
        <f t="shared" si="1"/>
        <v/>
      </c>
      <c r="N44" t="str">
        <f t="shared" si="2"/>
        <v/>
      </c>
      <c r="O44" t="str">
        <f t="shared" si="3"/>
        <v/>
      </c>
      <c r="P44" t="str">
        <f t="shared" si="4"/>
        <v/>
      </c>
      <c r="Q44" t="str">
        <f t="shared" si="5"/>
        <v/>
      </c>
      <c r="R44" t="str">
        <f>IF(AND(K44=1,K45=0),I44+I45,"")</f>
        <v/>
      </c>
      <c r="S44" t="str">
        <f>IF(AND(K44=1,K45=0),AVERAGE(J44:J45),"")</f>
        <v/>
      </c>
    </row>
    <row r="45" spans="1:19" x14ac:dyDescent="0.25">
      <c r="A45" t="s">
        <v>157</v>
      </c>
      <c r="B45" t="s">
        <v>157</v>
      </c>
      <c r="C45" t="s">
        <v>327</v>
      </c>
      <c r="D45" t="s">
        <v>299</v>
      </c>
      <c r="E45" t="s">
        <v>317</v>
      </c>
      <c r="F45" t="s">
        <v>317</v>
      </c>
      <c r="G45" t="s">
        <v>17</v>
      </c>
      <c r="H45" t="s">
        <v>319</v>
      </c>
      <c r="I45">
        <v>197</v>
      </c>
      <c r="J45">
        <v>17.808466666666668</v>
      </c>
      <c r="K45">
        <f t="shared" si="0"/>
        <v>1</v>
      </c>
      <c r="M45" t="str">
        <f t="shared" si="1"/>
        <v/>
      </c>
      <c r="N45" t="str">
        <f t="shared" si="2"/>
        <v/>
      </c>
      <c r="O45" t="str">
        <f t="shared" si="3"/>
        <v/>
      </c>
      <c r="P45" t="str">
        <f t="shared" si="4"/>
        <v/>
      </c>
      <c r="Q45" t="str">
        <f t="shared" si="5"/>
        <v/>
      </c>
      <c r="R45" t="str">
        <f>IF(AND(K45=1,K46=0),I45+I46,"")</f>
        <v/>
      </c>
      <c r="S45" t="str">
        <f>IF(AND(K45=1,K46=0),AVERAGE(J45:J46),"")</f>
        <v/>
      </c>
    </row>
    <row r="46" spans="1:19" x14ac:dyDescent="0.25">
      <c r="A46" t="s">
        <v>158</v>
      </c>
      <c r="B46" t="s">
        <v>158</v>
      </c>
      <c r="C46" t="s">
        <v>327</v>
      </c>
      <c r="D46" t="s">
        <v>299</v>
      </c>
      <c r="E46" t="s">
        <v>317</v>
      </c>
      <c r="F46" t="s">
        <v>317</v>
      </c>
      <c r="G46" t="s">
        <v>17</v>
      </c>
      <c r="H46" t="s">
        <v>319</v>
      </c>
      <c r="I46">
        <v>197</v>
      </c>
      <c r="J46">
        <v>17.818466666666669</v>
      </c>
      <c r="K46">
        <f t="shared" si="0"/>
        <v>1</v>
      </c>
      <c r="M46" t="str">
        <f t="shared" si="1"/>
        <v>g45</v>
      </c>
      <c r="N46" t="str">
        <f t="shared" si="2"/>
        <v>g45</v>
      </c>
      <c r="O46" t="str">
        <f t="shared" si="3"/>
        <v>Z2</v>
      </c>
      <c r="P46" t="str">
        <f t="shared" si="4"/>
        <v>n213</v>
      </c>
      <c r="Q46" t="str">
        <f t="shared" si="5"/>
        <v>CCGT</v>
      </c>
      <c r="R46">
        <f>IF(AND(K46=1,K47=0),I46+I47,"")</f>
        <v>394</v>
      </c>
      <c r="S46">
        <f>IF(AND(K46=1,K47=0),AVERAGE(J46:J47),"")</f>
        <v>17.823466666666668</v>
      </c>
    </row>
    <row r="47" spans="1:19" x14ac:dyDescent="0.25">
      <c r="A47" t="s">
        <v>159</v>
      </c>
      <c r="B47" t="s">
        <v>159</v>
      </c>
      <c r="C47" t="s">
        <v>327</v>
      </c>
      <c r="D47" t="s">
        <v>299</v>
      </c>
      <c r="E47" t="s">
        <v>317</v>
      </c>
      <c r="F47" t="s">
        <v>317</v>
      </c>
      <c r="G47" t="s">
        <v>17</v>
      </c>
      <c r="H47" t="s">
        <v>319</v>
      </c>
      <c r="I47">
        <v>197</v>
      </c>
      <c r="J47">
        <v>17.828466666666667</v>
      </c>
      <c r="K47">
        <f t="shared" si="0"/>
        <v>0</v>
      </c>
      <c r="M47" t="str">
        <f t="shared" si="1"/>
        <v/>
      </c>
      <c r="N47" t="str">
        <f t="shared" si="2"/>
        <v/>
      </c>
      <c r="O47" t="str">
        <f t="shared" si="3"/>
        <v/>
      </c>
      <c r="P47" t="str">
        <f t="shared" si="4"/>
        <v/>
      </c>
      <c r="Q47" t="str">
        <f t="shared" si="5"/>
        <v/>
      </c>
      <c r="R47" t="str">
        <f>IF(AND(K47=1,K48=0),I47+I48,"")</f>
        <v/>
      </c>
      <c r="S47" t="str">
        <f>IF(AND(K47=1,K48=0),AVERAGE(J47:J48),"")</f>
        <v/>
      </c>
    </row>
    <row r="48" spans="1:19" x14ac:dyDescent="0.25">
      <c r="A48" t="s">
        <v>160</v>
      </c>
      <c r="B48" t="s">
        <v>160</v>
      </c>
      <c r="C48" t="s">
        <v>327</v>
      </c>
      <c r="D48" t="s">
        <v>300</v>
      </c>
      <c r="E48" t="s">
        <v>317</v>
      </c>
      <c r="F48" t="s">
        <v>317</v>
      </c>
      <c r="G48" t="s">
        <v>17</v>
      </c>
      <c r="H48" t="s">
        <v>318</v>
      </c>
      <c r="I48">
        <v>12</v>
      </c>
      <c r="J48">
        <v>30.243000000000006</v>
      </c>
      <c r="K48">
        <f t="shared" si="0"/>
        <v>1</v>
      </c>
      <c r="M48" t="str">
        <f t="shared" si="1"/>
        <v/>
      </c>
      <c r="N48" t="str">
        <f t="shared" si="2"/>
        <v/>
      </c>
      <c r="O48" t="str">
        <f t="shared" si="3"/>
        <v/>
      </c>
      <c r="P48" t="str">
        <f t="shared" si="4"/>
        <v/>
      </c>
      <c r="Q48" t="str">
        <f t="shared" si="5"/>
        <v/>
      </c>
      <c r="R48" t="str">
        <f>IF(AND(K48=1,K49=0),I48+I49,"")</f>
        <v/>
      </c>
      <c r="S48" t="str">
        <f>IF(AND(K48=1,K49=0),AVERAGE(J48:J49),"")</f>
        <v/>
      </c>
    </row>
    <row r="49" spans="1:19" x14ac:dyDescent="0.25">
      <c r="A49" t="s">
        <v>161</v>
      </c>
      <c r="B49" t="s">
        <v>161</v>
      </c>
      <c r="C49" t="s">
        <v>327</v>
      </c>
      <c r="D49" t="s">
        <v>300</v>
      </c>
      <c r="E49" t="s">
        <v>317</v>
      </c>
      <c r="F49" t="s">
        <v>317</v>
      </c>
      <c r="G49" t="s">
        <v>17</v>
      </c>
      <c r="H49" t="s">
        <v>318</v>
      </c>
      <c r="I49">
        <v>12</v>
      </c>
      <c r="J49">
        <v>30.252999999999997</v>
      </c>
      <c r="K49">
        <f t="shared" si="0"/>
        <v>1</v>
      </c>
      <c r="M49" t="str">
        <f t="shared" si="1"/>
        <v/>
      </c>
      <c r="N49" t="str">
        <f t="shared" si="2"/>
        <v/>
      </c>
      <c r="O49" t="str">
        <f t="shared" si="3"/>
        <v/>
      </c>
      <c r="P49" t="str">
        <f t="shared" si="4"/>
        <v/>
      </c>
      <c r="Q49" t="str">
        <f t="shared" si="5"/>
        <v/>
      </c>
      <c r="R49" t="str">
        <f>IF(AND(K49=1,K50=0),I49+I50,"")</f>
        <v/>
      </c>
      <c r="S49" t="str">
        <f>IF(AND(K49=1,K50=0),AVERAGE(J49:J50),"")</f>
        <v/>
      </c>
    </row>
    <row r="50" spans="1:19" x14ac:dyDescent="0.25">
      <c r="A50" t="s">
        <v>162</v>
      </c>
      <c r="B50" t="s">
        <v>162</v>
      </c>
      <c r="C50" t="s">
        <v>327</v>
      </c>
      <c r="D50" t="s">
        <v>300</v>
      </c>
      <c r="E50" t="s">
        <v>317</v>
      </c>
      <c r="F50" t="s">
        <v>317</v>
      </c>
      <c r="G50" t="s">
        <v>17</v>
      </c>
      <c r="H50" t="s">
        <v>318</v>
      </c>
      <c r="I50">
        <v>12</v>
      </c>
      <c r="J50">
        <v>30.263000000000002</v>
      </c>
      <c r="K50">
        <f t="shared" si="0"/>
        <v>1</v>
      </c>
      <c r="M50" t="str">
        <f t="shared" si="1"/>
        <v/>
      </c>
      <c r="N50" t="str">
        <f t="shared" si="2"/>
        <v/>
      </c>
      <c r="O50" t="str">
        <f t="shared" si="3"/>
        <v/>
      </c>
      <c r="P50" t="str">
        <f t="shared" si="4"/>
        <v/>
      </c>
      <c r="Q50" t="str">
        <f t="shared" si="5"/>
        <v/>
      </c>
      <c r="R50" t="str">
        <f>IF(AND(K50=1,K51=0),I50+I51,"")</f>
        <v/>
      </c>
      <c r="S50" t="str">
        <f>IF(AND(K50=1,K51=0),AVERAGE(J50:J51),"")</f>
        <v/>
      </c>
    </row>
    <row r="51" spans="1:19" x14ac:dyDescent="0.25">
      <c r="A51" t="s">
        <v>163</v>
      </c>
      <c r="B51" t="s">
        <v>163</v>
      </c>
      <c r="C51" t="s">
        <v>327</v>
      </c>
      <c r="D51" t="s">
        <v>300</v>
      </c>
      <c r="E51" t="s">
        <v>317</v>
      </c>
      <c r="F51" t="s">
        <v>317</v>
      </c>
      <c r="G51" t="s">
        <v>17</v>
      </c>
      <c r="H51" t="s">
        <v>318</v>
      </c>
      <c r="I51">
        <v>12</v>
      </c>
      <c r="J51">
        <v>30.273</v>
      </c>
      <c r="K51">
        <f t="shared" si="0"/>
        <v>1</v>
      </c>
      <c r="M51" t="str">
        <f t="shared" si="1"/>
        <v>g50</v>
      </c>
      <c r="N51" t="str">
        <f t="shared" si="2"/>
        <v>g50</v>
      </c>
      <c r="O51" t="str">
        <f t="shared" si="3"/>
        <v>Z2</v>
      </c>
      <c r="P51" t="str">
        <f t="shared" si="4"/>
        <v>n215</v>
      </c>
      <c r="Q51" t="str">
        <f t="shared" si="5"/>
        <v>OCGT</v>
      </c>
      <c r="R51">
        <f>IF(AND(K51=1,K52=0),I51+I52,"")</f>
        <v>24</v>
      </c>
      <c r="S51">
        <f>IF(AND(K51=1,K52=0),AVERAGE(J51:J52),"")</f>
        <v>30.263999999999999</v>
      </c>
    </row>
    <row r="52" spans="1:19" x14ac:dyDescent="0.25">
      <c r="A52" t="s">
        <v>164</v>
      </c>
      <c r="B52" t="s">
        <v>164</v>
      </c>
      <c r="C52" t="s">
        <v>327</v>
      </c>
      <c r="D52" t="s">
        <v>300</v>
      </c>
      <c r="E52" t="s">
        <v>317</v>
      </c>
      <c r="F52" t="s">
        <v>317</v>
      </c>
      <c r="G52" t="s">
        <v>17</v>
      </c>
      <c r="H52" t="s">
        <v>318</v>
      </c>
      <c r="I52">
        <v>12</v>
      </c>
      <c r="J52">
        <v>30.254999999999999</v>
      </c>
      <c r="K52">
        <f t="shared" si="0"/>
        <v>0</v>
      </c>
      <c r="M52" t="str">
        <f t="shared" si="1"/>
        <v/>
      </c>
      <c r="N52" t="str">
        <f t="shared" si="2"/>
        <v/>
      </c>
      <c r="O52" t="str">
        <f t="shared" si="3"/>
        <v/>
      </c>
      <c r="P52" t="str">
        <f t="shared" si="4"/>
        <v/>
      </c>
      <c r="Q52" t="str">
        <f t="shared" si="5"/>
        <v/>
      </c>
      <c r="R52" t="str">
        <f>IF(AND(K52=1,K53=0),I52+I53,"")</f>
        <v/>
      </c>
      <c r="S52" t="str">
        <f>IF(AND(K52=1,K53=0),AVERAGE(J52:J53),"")</f>
        <v/>
      </c>
    </row>
    <row r="53" spans="1:19" x14ac:dyDescent="0.25">
      <c r="A53" t="s">
        <v>165</v>
      </c>
      <c r="B53" t="s">
        <v>165</v>
      </c>
      <c r="C53" t="s">
        <v>327</v>
      </c>
      <c r="D53" t="s">
        <v>300</v>
      </c>
      <c r="E53" t="s">
        <v>317</v>
      </c>
      <c r="F53" t="s">
        <v>317</v>
      </c>
      <c r="G53" t="s">
        <v>17</v>
      </c>
      <c r="H53" t="s">
        <v>320</v>
      </c>
      <c r="I53">
        <v>155</v>
      </c>
      <c r="J53">
        <v>24.6249</v>
      </c>
      <c r="K53">
        <f t="shared" si="0"/>
        <v>0</v>
      </c>
      <c r="M53" t="s">
        <v>165</v>
      </c>
      <c r="N53" t="s">
        <v>165</v>
      </c>
      <c r="O53" t="s">
        <v>327</v>
      </c>
      <c r="P53" t="s">
        <v>300</v>
      </c>
      <c r="Q53" t="s">
        <v>320</v>
      </c>
      <c r="R53">
        <v>155</v>
      </c>
      <c r="S53">
        <v>24.6249</v>
      </c>
    </row>
    <row r="54" spans="1:19" x14ac:dyDescent="0.25">
      <c r="A54" t="s">
        <v>166</v>
      </c>
      <c r="B54" t="s">
        <v>166</v>
      </c>
      <c r="C54" t="s">
        <v>327</v>
      </c>
      <c r="D54" t="s">
        <v>301</v>
      </c>
      <c r="E54" t="s">
        <v>317</v>
      </c>
      <c r="F54" t="s">
        <v>317</v>
      </c>
      <c r="G54" t="s">
        <v>17</v>
      </c>
      <c r="H54" t="s">
        <v>320</v>
      </c>
      <c r="I54">
        <v>155</v>
      </c>
      <c r="J54">
        <v>24.634900000000002</v>
      </c>
      <c r="K54">
        <f t="shared" si="0"/>
        <v>0</v>
      </c>
      <c r="M54" t="s">
        <v>166</v>
      </c>
      <c r="N54" t="s">
        <v>166</v>
      </c>
      <c r="O54" t="s">
        <v>327</v>
      </c>
      <c r="P54" t="s">
        <v>301</v>
      </c>
      <c r="Q54" t="s">
        <v>320</v>
      </c>
      <c r="R54">
        <v>155</v>
      </c>
      <c r="S54">
        <v>24.634900000000002</v>
      </c>
    </row>
    <row r="55" spans="1:19" x14ac:dyDescent="0.25">
      <c r="A55" t="s">
        <v>167</v>
      </c>
      <c r="B55" t="s">
        <v>167</v>
      </c>
      <c r="C55" t="s">
        <v>327</v>
      </c>
      <c r="D55" t="s">
        <v>302</v>
      </c>
      <c r="E55" t="s">
        <v>317</v>
      </c>
      <c r="F55" t="s">
        <v>317</v>
      </c>
      <c r="G55" t="s">
        <v>17</v>
      </c>
      <c r="H55" t="s">
        <v>321</v>
      </c>
      <c r="I55">
        <v>400</v>
      </c>
      <c r="J55">
        <v>7.3298889999999988</v>
      </c>
      <c r="K55">
        <f t="shared" si="0"/>
        <v>0</v>
      </c>
      <c r="M55" t="s">
        <v>167</v>
      </c>
      <c r="N55" t="s">
        <v>167</v>
      </c>
      <c r="O55" t="s">
        <v>327</v>
      </c>
      <c r="P55" t="s">
        <v>302</v>
      </c>
      <c r="Q55" t="s">
        <v>321</v>
      </c>
      <c r="R55">
        <v>400</v>
      </c>
      <c r="S55">
        <v>7.3298889999999988</v>
      </c>
    </row>
    <row r="56" spans="1:19" x14ac:dyDescent="0.25">
      <c r="A56" t="s">
        <v>168</v>
      </c>
      <c r="B56" t="s">
        <v>168</v>
      </c>
      <c r="C56" t="s">
        <v>327</v>
      </c>
      <c r="D56" t="s">
        <v>303</v>
      </c>
      <c r="E56" t="s">
        <v>317</v>
      </c>
      <c r="F56" t="s">
        <v>317</v>
      </c>
      <c r="G56" t="s">
        <v>17</v>
      </c>
      <c r="H56" t="s">
        <v>321</v>
      </c>
      <c r="I56">
        <v>400</v>
      </c>
      <c r="J56">
        <v>7.3398889999999994</v>
      </c>
      <c r="K56">
        <f t="shared" si="0"/>
        <v>0</v>
      </c>
      <c r="M56" t="s">
        <v>168</v>
      </c>
      <c r="N56" t="s">
        <v>168</v>
      </c>
      <c r="O56" t="s">
        <v>327</v>
      </c>
      <c r="P56" t="s">
        <v>303</v>
      </c>
      <c r="Q56" t="s">
        <v>321</v>
      </c>
      <c r="R56">
        <v>400</v>
      </c>
      <c r="S56">
        <v>7.3398889999999994</v>
      </c>
    </row>
    <row r="57" spans="1:19" x14ac:dyDescent="0.25">
      <c r="A57" t="s">
        <v>169</v>
      </c>
      <c r="B57" t="s">
        <v>169</v>
      </c>
      <c r="C57" t="s">
        <v>327</v>
      </c>
      <c r="D57" t="s">
        <v>304</v>
      </c>
      <c r="E57" t="s">
        <v>317</v>
      </c>
      <c r="F57" t="s">
        <v>317</v>
      </c>
      <c r="G57" t="s">
        <v>17</v>
      </c>
      <c r="H57" t="s">
        <v>319</v>
      </c>
      <c r="I57">
        <v>50</v>
      </c>
      <c r="J57">
        <v>29.455666666666669</v>
      </c>
      <c r="K57">
        <f t="shared" si="0"/>
        <v>1</v>
      </c>
      <c r="M57" t="str">
        <f t="shared" si="1"/>
        <v/>
      </c>
      <c r="N57" t="str">
        <f t="shared" si="2"/>
        <v/>
      </c>
      <c r="O57" t="str">
        <f t="shared" si="3"/>
        <v/>
      </c>
      <c r="P57" t="str">
        <f t="shared" si="4"/>
        <v/>
      </c>
      <c r="Q57" t="str">
        <f t="shared" si="5"/>
        <v/>
      </c>
      <c r="R57" t="str">
        <f>IF(AND(K57=1,K58=0),I57+I58,"")</f>
        <v/>
      </c>
      <c r="S57" t="str">
        <f>IF(AND(K57=1,K58=0),AVERAGE(J57:J58),"")</f>
        <v/>
      </c>
    </row>
    <row r="58" spans="1:19" x14ac:dyDescent="0.25">
      <c r="A58" t="s">
        <v>170</v>
      </c>
      <c r="B58" t="s">
        <v>170</v>
      </c>
      <c r="C58" t="s">
        <v>327</v>
      </c>
      <c r="D58" t="s">
        <v>304</v>
      </c>
      <c r="E58" t="s">
        <v>317</v>
      </c>
      <c r="F58" t="s">
        <v>317</v>
      </c>
      <c r="G58" t="s">
        <v>17</v>
      </c>
      <c r="H58" t="s">
        <v>319</v>
      </c>
      <c r="I58">
        <v>50</v>
      </c>
      <c r="J58">
        <v>29.465666666666667</v>
      </c>
      <c r="K58">
        <f t="shared" si="0"/>
        <v>1</v>
      </c>
      <c r="M58" t="str">
        <f t="shared" si="1"/>
        <v/>
      </c>
      <c r="N58" t="str">
        <f t="shared" si="2"/>
        <v/>
      </c>
      <c r="O58" t="str">
        <f t="shared" si="3"/>
        <v/>
      </c>
      <c r="P58" t="str">
        <f t="shared" si="4"/>
        <v/>
      </c>
      <c r="Q58" t="str">
        <f t="shared" si="5"/>
        <v/>
      </c>
      <c r="R58" t="str">
        <f>IF(AND(K58=1,K59=0),I58+I59,"")</f>
        <v/>
      </c>
      <c r="S58" t="str">
        <f>IF(AND(K58=1,K59=0),AVERAGE(J58:J59),"")</f>
        <v/>
      </c>
    </row>
    <row r="59" spans="1:19" x14ac:dyDescent="0.25">
      <c r="A59" t="s">
        <v>171</v>
      </c>
      <c r="B59" t="s">
        <v>171</v>
      </c>
      <c r="C59" t="s">
        <v>327</v>
      </c>
      <c r="D59" t="s">
        <v>304</v>
      </c>
      <c r="E59" t="s">
        <v>317</v>
      </c>
      <c r="F59" t="s">
        <v>317</v>
      </c>
      <c r="G59" t="s">
        <v>17</v>
      </c>
      <c r="H59" t="s">
        <v>319</v>
      </c>
      <c r="I59">
        <v>50</v>
      </c>
      <c r="J59">
        <v>29.445666666666668</v>
      </c>
      <c r="K59">
        <f t="shared" si="0"/>
        <v>1</v>
      </c>
      <c r="M59" t="str">
        <f t="shared" si="1"/>
        <v/>
      </c>
      <c r="N59" t="str">
        <f t="shared" si="2"/>
        <v/>
      </c>
      <c r="O59" t="str">
        <f t="shared" si="3"/>
        <v/>
      </c>
      <c r="P59" t="str">
        <f t="shared" si="4"/>
        <v/>
      </c>
      <c r="Q59" t="str">
        <f t="shared" si="5"/>
        <v/>
      </c>
      <c r="R59" t="str">
        <f>IF(AND(K59=1,K60=0),I59+I60,"")</f>
        <v/>
      </c>
      <c r="S59" t="str">
        <f>IF(AND(K59=1,K60=0),AVERAGE(J59:J60),"")</f>
        <v/>
      </c>
    </row>
    <row r="60" spans="1:19" x14ac:dyDescent="0.25">
      <c r="A60" t="s">
        <v>172</v>
      </c>
      <c r="B60" t="s">
        <v>172</v>
      </c>
      <c r="C60" t="s">
        <v>327</v>
      </c>
      <c r="D60" t="s">
        <v>304</v>
      </c>
      <c r="E60" t="s">
        <v>317</v>
      </c>
      <c r="F60" t="s">
        <v>317</v>
      </c>
      <c r="G60" t="s">
        <v>17</v>
      </c>
      <c r="H60" t="s">
        <v>319</v>
      </c>
      <c r="I60">
        <v>50</v>
      </c>
      <c r="J60">
        <v>29.475666666666665</v>
      </c>
      <c r="K60">
        <f t="shared" si="0"/>
        <v>1</v>
      </c>
      <c r="M60" t="str">
        <f t="shared" si="1"/>
        <v/>
      </c>
      <c r="N60" t="str">
        <f t="shared" si="2"/>
        <v/>
      </c>
      <c r="O60" t="str">
        <f t="shared" si="3"/>
        <v/>
      </c>
      <c r="P60" t="str">
        <f t="shared" si="4"/>
        <v/>
      </c>
      <c r="Q60" t="str">
        <f t="shared" si="5"/>
        <v/>
      </c>
      <c r="R60" t="str">
        <f>IF(AND(K60=1,K61=0),I60+I61,"")</f>
        <v/>
      </c>
      <c r="S60" t="str">
        <f>IF(AND(K60=1,K61=0),AVERAGE(J60:J61),"")</f>
        <v/>
      </c>
    </row>
    <row r="61" spans="1:19" x14ac:dyDescent="0.25">
      <c r="A61" t="s">
        <v>173</v>
      </c>
      <c r="B61" t="s">
        <v>173</v>
      </c>
      <c r="C61" t="s">
        <v>327</v>
      </c>
      <c r="D61" t="s">
        <v>304</v>
      </c>
      <c r="E61" t="s">
        <v>317</v>
      </c>
      <c r="F61" t="s">
        <v>317</v>
      </c>
      <c r="G61" t="s">
        <v>17</v>
      </c>
      <c r="H61" t="s">
        <v>319</v>
      </c>
      <c r="I61">
        <v>50</v>
      </c>
      <c r="J61">
        <v>29.435666666666666</v>
      </c>
      <c r="K61">
        <f t="shared" si="0"/>
        <v>1</v>
      </c>
      <c r="M61" t="str">
        <f t="shared" si="1"/>
        <v>g60</v>
      </c>
      <c r="N61" t="str">
        <f t="shared" si="2"/>
        <v>g60</v>
      </c>
      <c r="O61" t="str">
        <f t="shared" si="3"/>
        <v>Z2</v>
      </c>
      <c r="P61" t="str">
        <f t="shared" si="4"/>
        <v>n222</v>
      </c>
      <c r="Q61" t="str">
        <f t="shared" si="5"/>
        <v>CCGT</v>
      </c>
      <c r="R61">
        <v>250</v>
      </c>
      <c r="S61">
        <f>AVERAGE(J57:J61)</f>
        <v>29.455666666666666</v>
      </c>
    </row>
    <row r="62" spans="1:19" x14ac:dyDescent="0.25">
      <c r="A62" t="s">
        <v>174</v>
      </c>
      <c r="B62" t="s">
        <v>174</v>
      </c>
      <c r="C62" t="s">
        <v>327</v>
      </c>
      <c r="D62" t="s">
        <v>304</v>
      </c>
      <c r="E62" t="s">
        <v>317</v>
      </c>
      <c r="F62" t="s">
        <v>317</v>
      </c>
      <c r="G62" t="s">
        <v>17</v>
      </c>
      <c r="H62" t="s">
        <v>319</v>
      </c>
      <c r="I62">
        <v>50</v>
      </c>
      <c r="J62">
        <v>29.456166666666672</v>
      </c>
      <c r="K62">
        <f t="shared" si="0"/>
        <v>0</v>
      </c>
      <c r="M62" t="str">
        <f t="shared" si="1"/>
        <v/>
      </c>
      <c r="N62" t="str">
        <f t="shared" si="2"/>
        <v/>
      </c>
      <c r="O62" t="str">
        <f t="shared" si="3"/>
        <v/>
      </c>
      <c r="P62" t="str">
        <f t="shared" si="4"/>
        <v/>
      </c>
      <c r="Q62" t="str">
        <f t="shared" si="5"/>
        <v/>
      </c>
      <c r="R62" t="str">
        <f>IF(AND(K62=1,K63=0),I62+I63,"")</f>
        <v/>
      </c>
      <c r="S62" t="str">
        <f>IF(AND(K62=1,K63=0),AVERAGE(J62:J63),"")</f>
        <v/>
      </c>
    </row>
    <row r="63" spans="1:19" x14ac:dyDescent="0.25">
      <c r="A63" t="s">
        <v>175</v>
      </c>
      <c r="B63" t="s">
        <v>175</v>
      </c>
      <c r="C63" t="s">
        <v>327</v>
      </c>
      <c r="D63" t="s">
        <v>305</v>
      </c>
      <c r="E63" t="s">
        <v>317</v>
      </c>
      <c r="F63" t="s">
        <v>317</v>
      </c>
      <c r="G63" t="s">
        <v>17</v>
      </c>
      <c r="H63" t="s">
        <v>320</v>
      </c>
      <c r="I63">
        <v>155</v>
      </c>
      <c r="J63">
        <v>24.614900000000002</v>
      </c>
      <c r="K63">
        <f t="shared" si="0"/>
        <v>1</v>
      </c>
      <c r="M63" t="str">
        <f t="shared" si="1"/>
        <v>g62</v>
      </c>
      <c r="N63" t="str">
        <f t="shared" si="2"/>
        <v>g62</v>
      </c>
      <c r="O63" t="str">
        <f t="shared" si="3"/>
        <v>Z2</v>
      </c>
      <c r="P63" t="str">
        <f t="shared" si="4"/>
        <v>n223</v>
      </c>
      <c r="Q63" t="str">
        <f t="shared" si="5"/>
        <v>IGCC</v>
      </c>
      <c r="R63">
        <f>IF(AND(K63=1,K64=0),I63+I64,"")</f>
        <v>310</v>
      </c>
      <c r="S63">
        <f>IF(AND(K63=1,K64=0),AVERAGE(J63:J64),"")</f>
        <v>24.629900000000003</v>
      </c>
    </row>
    <row r="64" spans="1:19" x14ac:dyDescent="0.25">
      <c r="A64" t="s">
        <v>176</v>
      </c>
      <c r="B64" t="s">
        <v>176</v>
      </c>
      <c r="C64" t="s">
        <v>327</v>
      </c>
      <c r="D64" t="s">
        <v>305</v>
      </c>
      <c r="E64" t="s">
        <v>317</v>
      </c>
      <c r="F64" t="s">
        <v>317</v>
      </c>
      <c r="G64" t="s">
        <v>17</v>
      </c>
      <c r="H64" t="s">
        <v>320</v>
      </c>
      <c r="I64">
        <v>155</v>
      </c>
      <c r="J64">
        <v>24.644900000000003</v>
      </c>
      <c r="K64">
        <f t="shared" si="0"/>
        <v>0</v>
      </c>
      <c r="M64" t="str">
        <f t="shared" si="1"/>
        <v/>
      </c>
      <c r="N64" t="str">
        <f t="shared" si="2"/>
        <v/>
      </c>
      <c r="O64" t="str">
        <f t="shared" si="3"/>
        <v/>
      </c>
      <c r="P64" t="str">
        <f t="shared" si="4"/>
        <v/>
      </c>
      <c r="Q64" t="str">
        <f t="shared" si="5"/>
        <v/>
      </c>
      <c r="R64" t="str">
        <f>IF(AND(K64=1,K65=0),I64+I65,"")</f>
        <v/>
      </c>
      <c r="S64" t="str">
        <f>IF(AND(K64=1,K65=0),AVERAGE(J64:J65),"")</f>
        <v/>
      </c>
    </row>
    <row r="65" spans="1:19" x14ac:dyDescent="0.25">
      <c r="A65" t="s">
        <v>177</v>
      </c>
      <c r="B65" t="s">
        <v>177</v>
      </c>
      <c r="C65" t="s">
        <v>327</v>
      </c>
      <c r="D65" t="s">
        <v>305</v>
      </c>
      <c r="E65" t="s">
        <v>317</v>
      </c>
      <c r="F65" t="s">
        <v>317</v>
      </c>
      <c r="G65" t="s">
        <v>17</v>
      </c>
      <c r="H65" t="s">
        <v>21</v>
      </c>
      <c r="I65">
        <v>350</v>
      </c>
      <c r="J65">
        <v>26.806833333333334</v>
      </c>
      <c r="K65">
        <f t="shared" si="0"/>
        <v>0</v>
      </c>
      <c r="M65" t="str">
        <f t="shared" si="1"/>
        <v/>
      </c>
      <c r="N65" t="str">
        <f t="shared" si="2"/>
        <v/>
      </c>
      <c r="O65" t="str">
        <f t="shared" si="3"/>
        <v/>
      </c>
      <c r="P65" t="str">
        <f t="shared" si="4"/>
        <v/>
      </c>
      <c r="Q65" t="str">
        <f t="shared" si="5"/>
        <v/>
      </c>
      <c r="R65" t="str">
        <f>IF(AND(K65=1,K66=0),I65+I66,"")</f>
        <v/>
      </c>
      <c r="S65" t="str">
        <f>IF(AND(K65=1,K66=0),AVERAGE(J65:J66),"")</f>
        <v/>
      </c>
    </row>
    <row r="66" spans="1:19" x14ac:dyDescent="0.25">
      <c r="A66" t="s">
        <v>178</v>
      </c>
      <c r="B66" t="s">
        <v>178</v>
      </c>
      <c r="C66" t="s">
        <v>328</v>
      </c>
      <c r="D66" t="s">
        <v>306</v>
      </c>
      <c r="E66" t="s">
        <v>317</v>
      </c>
      <c r="F66" t="s">
        <v>317</v>
      </c>
      <c r="G66" t="s">
        <v>17</v>
      </c>
      <c r="H66" t="s">
        <v>318</v>
      </c>
      <c r="I66">
        <v>20</v>
      </c>
      <c r="J66">
        <v>29.504333333333335</v>
      </c>
      <c r="K66">
        <f t="shared" si="0"/>
        <v>1</v>
      </c>
      <c r="M66" t="str">
        <f t="shared" si="1"/>
        <v>g65</v>
      </c>
      <c r="N66" t="str">
        <f t="shared" si="2"/>
        <v>g65</v>
      </c>
      <c r="O66" t="str">
        <f t="shared" si="3"/>
        <v>Z3</v>
      </c>
      <c r="P66" t="str">
        <f t="shared" si="4"/>
        <v>n301</v>
      </c>
      <c r="Q66" t="str">
        <f t="shared" si="5"/>
        <v>OCGT</v>
      </c>
      <c r="R66">
        <f>IF(AND(K66=1,K67=0),I66+I67,"")</f>
        <v>40</v>
      </c>
      <c r="S66">
        <f>IF(AND(K66=1,K67=0),AVERAGE(J66:J67),"")</f>
        <v>29.499333333333333</v>
      </c>
    </row>
    <row r="67" spans="1:19" x14ac:dyDescent="0.25">
      <c r="A67" t="s">
        <v>179</v>
      </c>
      <c r="B67" t="s">
        <v>179</v>
      </c>
      <c r="C67" t="s">
        <v>328</v>
      </c>
      <c r="D67" t="s">
        <v>306</v>
      </c>
      <c r="E67" t="s">
        <v>317</v>
      </c>
      <c r="F67" t="s">
        <v>317</v>
      </c>
      <c r="G67" t="s">
        <v>17</v>
      </c>
      <c r="H67" t="s">
        <v>318</v>
      </c>
      <c r="I67">
        <v>20</v>
      </c>
      <c r="J67">
        <v>29.494333333333334</v>
      </c>
      <c r="K67">
        <f t="shared" ref="K67:K97" si="6">IF(AND(D67=D68,H67=H68),1,0)</f>
        <v>0</v>
      </c>
      <c r="M67" t="str">
        <f t="shared" ref="M67:M97" si="7">IF(AND(K67=1,K68=0),A67,"")</f>
        <v/>
      </c>
      <c r="N67" t="str">
        <f t="shared" ref="N67:N97" si="8">IF(AND(K67=1,K68=0),B67,"")</f>
        <v/>
      </c>
      <c r="O67" t="str">
        <f t="shared" ref="O67:O97" si="9">IF(AND(K67=1,K68=0),C67,"")</f>
        <v/>
      </c>
      <c r="P67" t="str">
        <f t="shared" ref="P67:P97" si="10">IF(AND(K67=1,K68=0),D67,"")</f>
        <v/>
      </c>
      <c r="Q67" t="str">
        <f t="shared" ref="Q67:Q97" si="11">IF(AND(K67=1,K68=0),H67,"")</f>
        <v/>
      </c>
      <c r="R67" t="str">
        <f>IF(AND(K67=1,K68=0),I67+I68,"")</f>
        <v/>
      </c>
      <c r="S67" t="str">
        <f>IF(AND(K67=1,K68=0),AVERAGE(J67:J68),"")</f>
        <v/>
      </c>
    </row>
    <row r="68" spans="1:19" x14ac:dyDescent="0.25">
      <c r="A68" t="s">
        <v>180</v>
      </c>
      <c r="B68" t="s">
        <v>180</v>
      </c>
      <c r="C68" t="s">
        <v>328</v>
      </c>
      <c r="D68" t="s">
        <v>306</v>
      </c>
      <c r="E68" t="s">
        <v>317</v>
      </c>
      <c r="F68" t="s">
        <v>317</v>
      </c>
      <c r="G68" t="s">
        <v>17</v>
      </c>
      <c r="H68" t="s">
        <v>319</v>
      </c>
      <c r="I68">
        <v>76</v>
      </c>
      <c r="J68">
        <v>19.451000000000004</v>
      </c>
      <c r="K68">
        <f t="shared" si="6"/>
        <v>1</v>
      </c>
      <c r="M68" t="str">
        <f t="shared" si="7"/>
        <v>g67</v>
      </c>
      <c r="N68" t="str">
        <f t="shared" si="8"/>
        <v>g67</v>
      </c>
      <c r="O68" t="str">
        <f t="shared" si="9"/>
        <v>Z3</v>
      </c>
      <c r="P68" t="str">
        <f t="shared" si="10"/>
        <v>n301</v>
      </c>
      <c r="Q68" t="str">
        <f t="shared" si="11"/>
        <v>CCGT</v>
      </c>
      <c r="R68">
        <f>IF(AND(K68=1,K69=0),I68+I69,"")</f>
        <v>152</v>
      </c>
      <c r="S68">
        <f>IF(AND(K68=1,K69=0),AVERAGE(J68:J69),"")</f>
        <v>19.456000000000003</v>
      </c>
    </row>
    <row r="69" spans="1:19" x14ac:dyDescent="0.25">
      <c r="A69" t="s">
        <v>181</v>
      </c>
      <c r="B69" t="s">
        <v>181</v>
      </c>
      <c r="C69" t="s">
        <v>328</v>
      </c>
      <c r="D69" t="s">
        <v>306</v>
      </c>
      <c r="E69" t="s">
        <v>317</v>
      </c>
      <c r="F69" t="s">
        <v>317</v>
      </c>
      <c r="G69" t="s">
        <v>17</v>
      </c>
      <c r="H69" t="s">
        <v>319</v>
      </c>
      <c r="I69">
        <v>76</v>
      </c>
      <c r="J69">
        <v>19.461000000000002</v>
      </c>
      <c r="K69">
        <f t="shared" si="6"/>
        <v>0</v>
      </c>
      <c r="M69" t="str">
        <f t="shared" si="7"/>
        <v/>
      </c>
      <c r="N69" t="str">
        <f t="shared" si="8"/>
        <v/>
      </c>
      <c r="O69" t="str">
        <f t="shared" si="9"/>
        <v/>
      </c>
      <c r="P69" t="str">
        <f t="shared" si="10"/>
        <v/>
      </c>
      <c r="Q69" t="str">
        <f t="shared" si="11"/>
        <v/>
      </c>
      <c r="R69" t="str">
        <f>IF(AND(K69=1,K70=0),I69+I70,"")</f>
        <v/>
      </c>
      <c r="S69" t="str">
        <f>IF(AND(K69=1,K70=0),AVERAGE(J69:J70),"")</f>
        <v/>
      </c>
    </row>
    <row r="70" spans="1:19" x14ac:dyDescent="0.25">
      <c r="A70" t="s">
        <v>182</v>
      </c>
      <c r="B70" t="s">
        <v>182</v>
      </c>
      <c r="C70" t="s">
        <v>328</v>
      </c>
      <c r="D70" t="s">
        <v>307</v>
      </c>
      <c r="E70" t="s">
        <v>317</v>
      </c>
      <c r="F70" t="s">
        <v>317</v>
      </c>
      <c r="G70" t="s">
        <v>17</v>
      </c>
      <c r="H70" t="s">
        <v>318</v>
      </c>
      <c r="I70">
        <v>20</v>
      </c>
      <c r="J70">
        <v>29.484333333333336</v>
      </c>
      <c r="K70">
        <f t="shared" si="6"/>
        <v>1</v>
      </c>
      <c r="M70" t="str">
        <f t="shared" si="7"/>
        <v>g69</v>
      </c>
      <c r="N70" t="str">
        <f t="shared" si="8"/>
        <v>g69</v>
      </c>
      <c r="O70" t="str">
        <f t="shared" si="9"/>
        <v>Z3</v>
      </c>
      <c r="P70" t="str">
        <f t="shared" si="10"/>
        <v>n302</v>
      </c>
      <c r="Q70" t="str">
        <f t="shared" si="11"/>
        <v>OCGT</v>
      </c>
      <c r="R70">
        <f>IF(AND(K70=1,K71=0),I70+I71,"")</f>
        <v>40</v>
      </c>
      <c r="S70">
        <f>IF(AND(K70=1,K71=0),AVERAGE(J70:J71),"")</f>
        <v>29.479333333333336</v>
      </c>
    </row>
    <row r="71" spans="1:19" x14ac:dyDescent="0.25">
      <c r="A71" t="s">
        <v>183</v>
      </c>
      <c r="B71" t="s">
        <v>183</v>
      </c>
      <c r="C71" t="s">
        <v>328</v>
      </c>
      <c r="D71" t="s">
        <v>307</v>
      </c>
      <c r="E71" t="s">
        <v>317</v>
      </c>
      <c r="F71" t="s">
        <v>317</v>
      </c>
      <c r="G71" t="s">
        <v>17</v>
      </c>
      <c r="H71" t="s">
        <v>318</v>
      </c>
      <c r="I71">
        <v>20</v>
      </c>
      <c r="J71">
        <v>29.474333333333337</v>
      </c>
      <c r="K71">
        <f t="shared" si="6"/>
        <v>0</v>
      </c>
      <c r="M71" t="str">
        <f t="shared" si="7"/>
        <v/>
      </c>
      <c r="N71" t="str">
        <f t="shared" si="8"/>
        <v/>
      </c>
      <c r="O71" t="str">
        <f t="shared" si="9"/>
        <v/>
      </c>
      <c r="P71" t="str">
        <f t="shared" si="10"/>
        <v/>
      </c>
      <c r="Q71" t="str">
        <f t="shared" si="11"/>
        <v/>
      </c>
      <c r="R71" t="str">
        <f>IF(AND(K71=1,K72=0),I71+I72,"")</f>
        <v/>
      </c>
      <c r="S71" t="str">
        <f>IF(AND(K71=1,K72=0),AVERAGE(J71:J72),"")</f>
        <v/>
      </c>
    </row>
    <row r="72" spans="1:19" x14ac:dyDescent="0.25">
      <c r="A72" t="s">
        <v>184</v>
      </c>
      <c r="B72" t="s">
        <v>184</v>
      </c>
      <c r="C72" t="s">
        <v>328</v>
      </c>
      <c r="D72" t="s">
        <v>307</v>
      </c>
      <c r="E72" t="s">
        <v>317</v>
      </c>
      <c r="F72" t="s">
        <v>317</v>
      </c>
      <c r="G72" t="s">
        <v>17</v>
      </c>
      <c r="H72" t="s">
        <v>319</v>
      </c>
      <c r="I72">
        <v>76</v>
      </c>
      <c r="J72">
        <v>19.441000000000003</v>
      </c>
      <c r="K72">
        <f t="shared" si="6"/>
        <v>1</v>
      </c>
      <c r="M72" t="str">
        <f t="shared" si="7"/>
        <v>g71</v>
      </c>
      <c r="N72" t="str">
        <f t="shared" si="8"/>
        <v>g71</v>
      </c>
      <c r="O72" t="str">
        <f t="shared" si="9"/>
        <v>Z3</v>
      </c>
      <c r="P72" t="str">
        <f t="shared" si="10"/>
        <v>n302</v>
      </c>
      <c r="Q72" t="str">
        <f t="shared" si="11"/>
        <v>CCGT</v>
      </c>
      <c r="R72">
        <f>IF(AND(K72=1,K73=0),I72+I73,"")</f>
        <v>152</v>
      </c>
      <c r="S72">
        <f>IF(AND(K72=1,K73=0),AVERAGE(J72:J73),"")</f>
        <v>19.436</v>
      </c>
    </row>
    <row r="73" spans="1:19" x14ac:dyDescent="0.25">
      <c r="A73" t="s">
        <v>185</v>
      </c>
      <c r="B73" t="s">
        <v>185</v>
      </c>
      <c r="C73" t="s">
        <v>328</v>
      </c>
      <c r="D73" t="s">
        <v>307</v>
      </c>
      <c r="E73" t="s">
        <v>317</v>
      </c>
      <c r="F73" t="s">
        <v>317</v>
      </c>
      <c r="G73" t="s">
        <v>17</v>
      </c>
      <c r="H73" t="s">
        <v>319</v>
      </c>
      <c r="I73">
        <v>76</v>
      </c>
      <c r="J73">
        <v>19.431000000000001</v>
      </c>
      <c r="K73">
        <f t="shared" si="6"/>
        <v>0</v>
      </c>
      <c r="M73" t="str">
        <f t="shared" si="7"/>
        <v/>
      </c>
      <c r="N73" t="str">
        <f t="shared" si="8"/>
        <v/>
      </c>
      <c r="O73" t="str">
        <f t="shared" si="9"/>
        <v/>
      </c>
      <c r="P73" t="str">
        <f t="shared" si="10"/>
        <v/>
      </c>
      <c r="Q73" t="str">
        <f t="shared" si="11"/>
        <v/>
      </c>
      <c r="R73" t="str">
        <f>IF(AND(K73=1,K74=0),I73+I74,"")</f>
        <v/>
      </c>
      <c r="S73" t="str">
        <f>IF(AND(K73=1,K74=0),AVERAGE(J73:J74),"")</f>
        <v/>
      </c>
    </row>
    <row r="74" spans="1:19" x14ac:dyDescent="0.25">
      <c r="A74" t="s">
        <v>186</v>
      </c>
      <c r="B74" t="s">
        <v>186</v>
      </c>
      <c r="C74" t="s">
        <v>328</v>
      </c>
      <c r="D74" t="s">
        <v>308</v>
      </c>
      <c r="E74" t="s">
        <v>317</v>
      </c>
      <c r="F74" t="s">
        <v>317</v>
      </c>
      <c r="G74" t="s">
        <v>17</v>
      </c>
      <c r="H74" t="s">
        <v>319</v>
      </c>
      <c r="I74">
        <v>100</v>
      </c>
      <c r="J74">
        <v>18.478866666666672</v>
      </c>
      <c r="K74">
        <f t="shared" si="6"/>
        <v>0</v>
      </c>
      <c r="M74" t="str">
        <f t="shared" si="7"/>
        <v/>
      </c>
      <c r="N74" t="str">
        <f t="shared" si="8"/>
        <v/>
      </c>
      <c r="O74" t="str">
        <f t="shared" si="9"/>
        <v/>
      </c>
      <c r="P74" t="str">
        <f t="shared" si="10"/>
        <v/>
      </c>
      <c r="Q74" t="str">
        <f t="shared" si="11"/>
        <v/>
      </c>
      <c r="R74" t="str">
        <f>IF(AND(K74=1,K75=0),I74+I75,"")</f>
        <v/>
      </c>
      <c r="S74" t="str">
        <f>IF(AND(K74=1,K75=0),AVERAGE(J74:J75),"")</f>
        <v/>
      </c>
    </row>
    <row r="75" spans="1:19" x14ac:dyDescent="0.25">
      <c r="A75" t="s">
        <v>187</v>
      </c>
      <c r="B75" t="s">
        <v>187</v>
      </c>
      <c r="C75" t="s">
        <v>328</v>
      </c>
      <c r="D75" t="s">
        <v>309</v>
      </c>
      <c r="E75" t="s">
        <v>317</v>
      </c>
      <c r="F75" t="s">
        <v>317</v>
      </c>
      <c r="G75" t="s">
        <v>17</v>
      </c>
      <c r="H75" t="s">
        <v>319</v>
      </c>
      <c r="I75">
        <v>100</v>
      </c>
      <c r="J75">
        <v>18.48886666666667</v>
      </c>
      <c r="K75">
        <f t="shared" si="6"/>
        <v>1</v>
      </c>
      <c r="M75" t="str">
        <f t="shared" si="7"/>
        <v>g74</v>
      </c>
      <c r="N75" t="str">
        <f t="shared" si="8"/>
        <v>g74</v>
      </c>
      <c r="O75" t="str">
        <f t="shared" si="9"/>
        <v>Z3</v>
      </c>
      <c r="P75" t="str">
        <f t="shared" si="10"/>
        <v>n308</v>
      </c>
      <c r="Q75" t="str">
        <f t="shared" si="11"/>
        <v>CCGT</v>
      </c>
      <c r="R75">
        <f>IF(AND(K75=1,K76=0),I75+I76,"")</f>
        <v>200</v>
      </c>
      <c r="S75">
        <f>IF(AND(K75=1,K76=0),AVERAGE(J75:J76),"")</f>
        <v>18.478866666666669</v>
      </c>
    </row>
    <row r="76" spans="1:19" x14ac:dyDescent="0.25">
      <c r="A76" t="s">
        <v>188</v>
      </c>
      <c r="B76" t="s">
        <v>188</v>
      </c>
      <c r="C76" t="s">
        <v>328</v>
      </c>
      <c r="D76" t="s">
        <v>309</v>
      </c>
      <c r="E76" t="s">
        <v>317</v>
      </c>
      <c r="F76" t="s">
        <v>317</v>
      </c>
      <c r="G76" t="s">
        <v>17</v>
      </c>
      <c r="H76" t="s">
        <v>319</v>
      </c>
      <c r="I76">
        <v>100</v>
      </c>
      <c r="J76">
        <v>18.468866666666671</v>
      </c>
      <c r="K76">
        <f t="shared" si="6"/>
        <v>0</v>
      </c>
      <c r="M76" t="str">
        <f t="shared" si="7"/>
        <v/>
      </c>
      <c r="N76" t="str">
        <f t="shared" si="8"/>
        <v/>
      </c>
      <c r="O76" t="str">
        <f t="shared" si="9"/>
        <v/>
      </c>
      <c r="P76" t="str">
        <f t="shared" si="10"/>
        <v/>
      </c>
      <c r="Q76" t="str">
        <f t="shared" si="11"/>
        <v/>
      </c>
      <c r="R76" t="str">
        <f>IF(AND(K76=1,K77=0),I76+I77,"")</f>
        <v/>
      </c>
      <c r="S76" t="str">
        <f>IF(AND(K76=1,K77=0),AVERAGE(J76:J77),"")</f>
        <v/>
      </c>
    </row>
    <row r="77" spans="1:19" x14ac:dyDescent="0.25">
      <c r="A77" t="s">
        <v>189</v>
      </c>
      <c r="B77" t="s">
        <v>189</v>
      </c>
      <c r="C77" t="s">
        <v>328</v>
      </c>
      <c r="D77" t="s">
        <v>310</v>
      </c>
      <c r="E77" t="s">
        <v>317</v>
      </c>
      <c r="F77" t="s">
        <v>317</v>
      </c>
      <c r="G77" t="s">
        <v>17</v>
      </c>
      <c r="H77" t="s">
        <v>319</v>
      </c>
      <c r="I77">
        <v>197</v>
      </c>
      <c r="J77">
        <v>17.908466666666669</v>
      </c>
      <c r="K77">
        <f t="shared" si="6"/>
        <v>1</v>
      </c>
      <c r="M77" t="str">
        <f t="shared" si="7"/>
        <v/>
      </c>
      <c r="N77" t="str">
        <f t="shared" si="8"/>
        <v/>
      </c>
      <c r="O77" t="str">
        <f t="shared" si="9"/>
        <v/>
      </c>
      <c r="P77" t="str">
        <f t="shared" si="10"/>
        <v/>
      </c>
      <c r="Q77" t="str">
        <f t="shared" si="11"/>
        <v/>
      </c>
      <c r="R77" t="str">
        <f>IF(AND(K77=1,K78=0),I77+I78,"")</f>
        <v/>
      </c>
      <c r="S77" t="str">
        <f>IF(AND(K77=1,K78=0),AVERAGE(J77:J78),"")</f>
        <v/>
      </c>
    </row>
    <row r="78" spans="1:19" x14ac:dyDescent="0.25">
      <c r="A78" t="s">
        <v>190</v>
      </c>
      <c r="B78" t="s">
        <v>190</v>
      </c>
      <c r="C78" t="s">
        <v>328</v>
      </c>
      <c r="D78" t="s">
        <v>310</v>
      </c>
      <c r="E78" t="s">
        <v>317</v>
      </c>
      <c r="F78" t="s">
        <v>317</v>
      </c>
      <c r="G78" t="s">
        <v>17</v>
      </c>
      <c r="H78" t="s">
        <v>319</v>
      </c>
      <c r="I78">
        <v>197</v>
      </c>
      <c r="J78">
        <v>17.918466666666671</v>
      </c>
      <c r="K78">
        <f t="shared" si="6"/>
        <v>1</v>
      </c>
      <c r="M78" t="str">
        <f t="shared" si="7"/>
        <v>g77</v>
      </c>
      <c r="N78" t="str">
        <f t="shared" si="8"/>
        <v>g77</v>
      </c>
      <c r="O78" t="str">
        <f t="shared" si="9"/>
        <v>Z3</v>
      </c>
      <c r="P78" t="str">
        <f t="shared" si="10"/>
        <v>n313</v>
      </c>
      <c r="Q78" t="str">
        <f t="shared" si="11"/>
        <v>CCGT</v>
      </c>
      <c r="R78">
        <f>IF(AND(K78=1,K79=0),I78+I79,"")</f>
        <v>394</v>
      </c>
      <c r="S78">
        <f>IF(AND(K78=1,K79=0),AVERAGE(J78:J79),"")</f>
        <v>17.92346666666667</v>
      </c>
    </row>
    <row r="79" spans="1:19" x14ac:dyDescent="0.25">
      <c r="A79" t="s">
        <v>191</v>
      </c>
      <c r="B79" t="s">
        <v>191</v>
      </c>
      <c r="C79" t="s">
        <v>328</v>
      </c>
      <c r="D79" t="s">
        <v>310</v>
      </c>
      <c r="E79" t="s">
        <v>317</v>
      </c>
      <c r="F79" t="s">
        <v>317</v>
      </c>
      <c r="G79" t="s">
        <v>17</v>
      </c>
      <c r="H79" t="s">
        <v>319</v>
      </c>
      <c r="I79">
        <v>197</v>
      </c>
      <c r="J79">
        <v>17.928466666666669</v>
      </c>
      <c r="K79">
        <f t="shared" si="6"/>
        <v>0</v>
      </c>
      <c r="M79" t="str">
        <f t="shared" si="7"/>
        <v/>
      </c>
      <c r="N79" t="str">
        <f t="shared" si="8"/>
        <v/>
      </c>
      <c r="O79" t="str">
        <f t="shared" si="9"/>
        <v/>
      </c>
      <c r="P79" t="str">
        <f t="shared" si="10"/>
        <v/>
      </c>
      <c r="Q79" t="str">
        <f t="shared" si="11"/>
        <v/>
      </c>
      <c r="R79" t="str">
        <f>IF(AND(K79=1,K80=0),I79+I80,"")</f>
        <v/>
      </c>
      <c r="S79" t="str">
        <f>IF(AND(K79=1,K80=0),AVERAGE(J79:J80),"")</f>
        <v/>
      </c>
    </row>
    <row r="80" spans="1:19" x14ac:dyDescent="0.25">
      <c r="A80" t="s">
        <v>192</v>
      </c>
      <c r="B80" t="s">
        <v>192</v>
      </c>
      <c r="C80" t="s">
        <v>328</v>
      </c>
      <c r="D80" t="s">
        <v>311</v>
      </c>
      <c r="E80" t="s">
        <v>317</v>
      </c>
      <c r="F80" t="s">
        <v>317</v>
      </c>
      <c r="G80" t="s">
        <v>17</v>
      </c>
      <c r="H80" t="s">
        <v>318</v>
      </c>
      <c r="I80">
        <v>12</v>
      </c>
      <c r="J80">
        <v>30.343000000000004</v>
      </c>
      <c r="K80">
        <f t="shared" si="6"/>
        <v>1</v>
      </c>
      <c r="M80" t="str">
        <f t="shared" si="7"/>
        <v/>
      </c>
      <c r="N80" t="str">
        <f t="shared" si="8"/>
        <v/>
      </c>
      <c r="O80" t="str">
        <f t="shared" si="9"/>
        <v/>
      </c>
      <c r="P80" t="str">
        <f t="shared" si="10"/>
        <v/>
      </c>
      <c r="Q80" t="str">
        <f t="shared" si="11"/>
        <v/>
      </c>
      <c r="R80" t="str">
        <f>IF(AND(K80=1,K81=0),I80+I81,"")</f>
        <v/>
      </c>
      <c r="S80" t="str">
        <f>IF(AND(K80=1,K81=0),AVERAGE(J80:J81),"")</f>
        <v/>
      </c>
    </row>
    <row r="81" spans="1:19" x14ac:dyDescent="0.25">
      <c r="A81" t="s">
        <v>193</v>
      </c>
      <c r="B81" t="s">
        <v>193</v>
      </c>
      <c r="C81" t="s">
        <v>328</v>
      </c>
      <c r="D81" t="s">
        <v>311</v>
      </c>
      <c r="E81" t="s">
        <v>317</v>
      </c>
      <c r="F81" t="s">
        <v>317</v>
      </c>
      <c r="G81" t="s">
        <v>17</v>
      </c>
      <c r="H81" t="s">
        <v>318</v>
      </c>
      <c r="I81">
        <v>12</v>
      </c>
      <c r="J81">
        <v>30.352999999999998</v>
      </c>
      <c r="K81">
        <f t="shared" si="6"/>
        <v>1</v>
      </c>
      <c r="M81" t="str">
        <f t="shared" si="7"/>
        <v/>
      </c>
      <c r="N81" t="str">
        <f t="shared" si="8"/>
        <v/>
      </c>
      <c r="O81" t="str">
        <f t="shared" si="9"/>
        <v/>
      </c>
      <c r="P81" t="str">
        <f t="shared" si="10"/>
        <v/>
      </c>
      <c r="Q81" t="str">
        <f t="shared" si="11"/>
        <v/>
      </c>
      <c r="R81" t="str">
        <f>IF(AND(K81=1,K82=0),I81+I82,"")</f>
        <v/>
      </c>
      <c r="S81" t="str">
        <f>IF(AND(K81=1,K82=0),AVERAGE(J81:J82),"")</f>
        <v/>
      </c>
    </row>
    <row r="82" spans="1:19" x14ac:dyDescent="0.25">
      <c r="A82" t="s">
        <v>194</v>
      </c>
      <c r="B82" t="s">
        <v>194</v>
      </c>
      <c r="C82" t="s">
        <v>328</v>
      </c>
      <c r="D82" t="s">
        <v>311</v>
      </c>
      <c r="E82" t="s">
        <v>317</v>
      </c>
      <c r="F82" t="s">
        <v>317</v>
      </c>
      <c r="G82" t="s">
        <v>17</v>
      </c>
      <c r="H82" t="s">
        <v>318</v>
      </c>
      <c r="I82">
        <v>12</v>
      </c>
      <c r="J82">
        <v>30.363000000000003</v>
      </c>
      <c r="K82">
        <f t="shared" si="6"/>
        <v>1</v>
      </c>
      <c r="M82" t="str">
        <f t="shared" si="7"/>
        <v/>
      </c>
      <c r="N82" t="str">
        <f t="shared" si="8"/>
        <v/>
      </c>
      <c r="O82" t="str">
        <f t="shared" si="9"/>
        <v/>
      </c>
      <c r="P82" t="str">
        <f t="shared" si="10"/>
        <v/>
      </c>
      <c r="Q82" t="str">
        <f t="shared" si="11"/>
        <v/>
      </c>
      <c r="R82" t="str">
        <f>IF(AND(K82=1,K83=0),I82+I83,"")</f>
        <v/>
      </c>
      <c r="S82" t="str">
        <f>IF(AND(K82=1,K83=0),AVERAGE(J82:J83),"")</f>
        <v/>
      </c>
    </row>
    <row r="83" spans="1:19" x14ac:dyDescent="0.25">
      <c r="A83" t="s">
        <v>195</v>
      </c>
      <c r="B83" t="s">
        <v>195</v>
      </c>
      <c r="C83" t="s">
        <v>328</v>
      </c>
      <c r="D83" t="s">
        <v>311</v>
      </c>
      <c r="E83" t="s">
        <v>317</v>
      </c>
      <c r="F83" t="s">
        <v>317</v>
      </c>
      <c r="G83" t="s">
        <v>17</v>
      </c>
      <c r="H83" t="s">
        <v>318</v>
      </c>
      <c r="I83">
        <v>12</v>
      </c>
      <c r="J83">
        <v>30.373000000000001</v>
      </c>
      <c r="K83">
        <f t="shared" si="6"/>
        <v>1</v>
      </c>
      <c r="M83" t="str">
        <f t="shared" si="7"/>
        <v>g82</v>
      </c>
      <c r="N83" t="str">
        <f t="shared" si="8"/>
        <v>g82</v>
      </c>
      <c r="O83" t="str">
        <f t="shared" si="9"/>
        <v>Z3</v>
      </c>
      <c r="P83" t="str">
        <f t="shared" si="10"/>
        <v>n315</v>
      </c>
      <c r="Q83" t="str">
        <f t="shared" si="11"/>
        <v>OCGT</v>
      </c>
      <c r="R83">
        <v>48</v>
      </c>
      <c r="S83">
        <f>AVERAGE(J80:J83)</f>
        <v>30.358000000000001</v>
      </c>
    </row>
    <row r="84" spans="1:19" x14ac:dyDescent="0.25">
      <c r="A84" t="s">
        <v>196</v>
      </c>
      <c r="B84" t="s">
        <v>196</v>
      </c>
      <c r="C84" t="s">
        <v>328</v>
      </c>
      <c r="D84" t="s">
        <v>311</v>
      </c>
      <c r="E84" t="s">
        <v>317</v>
      </c>
      <c r="F84" t="s">
        <v>317</v>
      </c>
      <c r="G84" t="s">
        <v>17</v>
      </c>
      <c r="H84" t="s">
        <v>318</v>
      </c>
      <c r="I84">
        <v>12</v>
      </c>
      <c r="J84">
        <v>30.355000000000004</v>
      </c>
      <c r="K84">
        <f t="shared" si="6"/>
        <v>0</v>
      </c>
      <c r="M84" t="str">
        <f t="shared" si="7"/>
        <v/>
      </c>
      <c r="N84" t="str">
        <f t="shared" si="8"/>
        <v/>
      </c>
      <c r="O84" t="str">
        <f t="shared" si="9"/>
        <v/>
      </c>
      <c r="P84" t="str">
        <f t="shared" si="10"/>
        <v/>
      </c>
      <c r="Q84" t="str">
        <f t="shared" si="11"/>
        <v/>
      </c>
      <c r="R84" t="str">
        <f>IF(AND(K84=1,K85=0),I84+I85,"")</f>
        <v/>
      </c>
      <c r="S84" t="str">
        <f>IF(AND(K84=1,K85=0),AVERAGE(J84:J85),"")</f>
        <v/>
      </c>
    </row>
    <row r="85" spans="1:19" x14ac:dyDescent="0.25">
      <c r="A85" t="s">
        <v>197</v>
      </c>
      <c r="B85" t="s">
        <v>197</v>
      </c>
      <c r="C85" t="s">
        <v>328</v>
      </c>
      <c r="D85" t="s">
        <v>311</v>
      </c>
      <c r="E85" t="s">
        <v>317</v>
      </c>
      <c r="F85" t="s">
        <v>317</v>
      </c>
      <c r="G85" t="s">
        <v>17</v>
      </c>
      <c r="H85" t="s">
        <v>320</v>
      </c>
      <c r="I85">
        <v>155</v>
      </c>
      <c r="J85">
        <v>24.724900000000002</v>
      </c>
      <c r="K85">
        <f t="shared" si="6"/>
        <v>0</v>
      </c>
      <c r="M85" t="s">
        <v>197</v>
      </c>
      <c r="N85" t="s">
        <v>197</v>
      </c>
      <c r="O85" t="s">
        <v>328</v>
      </c>
      <c r="P85" t="s">
        <v>311</v>
      </c>
      <c r="Q85" t="s">
        <v>320</v>
      </c>
      <c r="R85">
        <v>155</v>
      </c>
      <c r="S85">
        <v>24.724900000000002</v>
      </c>
    </row>
    <row r="86" spans="1:19" x14ac:dyDescent="0.25">
      <c r="A86" t="s">
        <v>198</v>
      </c>
      <c r="B86" t="s">
        <v>198</v>
      </c>
      <c r="C86" t="s">
        <v>328</v>
      </c>
      <c r="D86" t="s">
        <v>312</v>
      </c>
      <c r="E86" t="s">
        <v>317</v>
      </c>
      <c r="F86" t="s">
        <v>317</v>
      </c>
      <c r="G86" t="s">
        <v>17</v>
      </c>
      <c r="H86" t="s">
        <v>320</v>
      </c>
      <c r="I86">
        <v>155</v>
      </c>
      <c r="J86">
        <v>24.7349</v>
      </c>
      <c r="K86">
        <f t="shared" si="6"/>
        <v>0</v>
      </c>
      <c r="M86" t="s">
        <v>198</v>
      </c>
      <c r="N86" t="s">
        <v>198</v>
      </c>
      <c r="O86" t="s">
        <v>328</v>
      </c>
      <c r="P86" t="s">
        <v>312</v>
      </c>
      <c r="Q86" t="s">
        <v>320</v>
      </c>
      <c r="R86">
        <v>155</v>
      </c>
      <c r="S86">
        <v>24.7349</v>
      </c>
    </row>
    <row r="87" spans="1:19" x14ac:dyDescent="0.25">
      <c r="A87" t="s">
        <v>199</v>
      </c>
      <c r="B87" t="s">
        <v>199</v>
      </c>
      <c r="C87" t="s">
        <v>328</v>
      </c>
      <c r="D87" t="s">
        <v>313</v>
      </c>
      <c r="E87" t="s">
        <v>317</v>
      </c>
      <c r="F87" t="s">
        <v>317</v>
      </c>
      <c r="G87" t="s">
        <v>17</v>
      </c>
      <c r="H87" t="s">
        <v>321</v>
      </c>
      <c r="I87">
        <v>400</v>
      </c>
      <c r="J87">
        <v>7.4298889999999984</v>
      </c>
      <c r="K87">
        <f t="shared" si="6"/>
        <v>0</v>
      </c>
      <c r="M87" t="s">
        <v>199</v>
      </c>
      <c r="N87" t="s">
        <v>199</v>
      </c>
      <c r="O87" t="s">
        <v>328</v>
      </c>
      <c r="P87" t="s">
        <v>313</v>
      </c>
      <c r="Q87" t="s">
        <v>321</v>
      </c>
      <c r="R87">
        <v>400</v>
      </c>
      <c r="S87">
        <v>7.4298889999999984</v>
      </c>
    </row>
    <row r="88" spans="1:19" x14ac:dyDescent="0.25">
      <c r="A88" t="s">
        <v>200</v>
      </c>
      <c r="B88" t="s">
        <v>200</v>
      </c>
      <c r="C88" t="s">
        <v>328</v>
      </c>
      <c r="D88" t="s">
        <v>314</v>
      </c>
      <c r="E88" t="s">
        <v>317</v>
      </c>
      <c r="F88" t="s">
        <v>317</v>
      </c>
      <c r="G88" t="s">
        <v>17</v>
      </c>
      <c r="H88" t="s">
        <v>321</v>
      </c>
      <c r="I88">
        <v>400</v>
      </c>
      <c r="J88">
        <v>7.4398889999999982</v>
      </c>
      <c r="K88">
        <f t="shared" si="6"/>
        <v>0</v>
      </c>
      <c r="M88" t="s">
        <v>200</v>
      </c>
      <c r="N88" t="s">
        <v>200</v>
      </c>
      <c r="O88" t="s">
        <v>328</v>
      </c>
      <c r="P88" t="s">
        <v>314</v>
      </c>
      <c r="Q88" t="s">
        <v>321</v>
      </c>
      <c r="R88">
        <v>400</v>
      </c>
      <c r="S88">
        <v>7.4398889999999982</v>
      </c>
    </row>
    <row r="89" spans="1:19" x14ac:dyDescent="0.25">
      <c r="A89" t="s">
        <v>201</v>
      </c>
      <c r="B89" t="s">
        <v>201</v>
      </c>
      <c r="C89" t="s">
        <v>328</v>
      </c>
      <c r="D89" t="s">
        <v>315</v>
      </c>
      <c r="E89" t="s">
        <v>317</v>
      </c>
      <c r="F89" t="s">
        <v>317</v>
      </c>
      <c r="G89" t="s">
        <v>17</v>
      </c>
      <c r="H89" t="s">
        <v>319</v>
      </c>
      <c r="I89">
        <v>50</v>
      </c>
      <c r="J89">
        <v>29.555666666666667</v>
      </c>
      <c r="K89">
        <f t="shared" si="6"/>
        <v>1</v>
      </c>
      <c r="M89" t="str">
        <f t="shared" si="7"/>
        <v/>
      </c>
      <c r="N89" t="str">
        <f t="shared" si="8"/>
        <v/>
      </c>
      <c r="O89" t="str">
        <f t="shared" si="9"/>
        <v/>
      </c>
      <c r="P89" t="str">
        <f t="shared" si="10"/>
        <v/>
      </c>
      <c r="Q89" t="str">
        <f t="shared" si="11"/>
        <v/>
      </c>
      <c r="R89" t="str">
        <f>IF(AND(K89=1,K90=0),I89+I90,"")</f>
        <v/>
      </c>
      <c r="S89" t="str">
        <f>IF(AND(K89=1,K90=0),AVERAGE(J89:J90),"")</f>
        <v/>
      </c>
    </row>
    <row r="90" spans="1:19" x14ac:dyDescent="0.25">
      <c r="A90" t="s">
        <v>202</v>
      </c>
      <c r="B90" t="s">
        <v>202</v>
      </c>
      <c r="C90" t="s">
        <v>328</v>
      </c>
      <c r="D90" t="s">
        <v>315</v>
      </c>
      <c r="E90" t="s">
        <v>317</v>
      </c>
      <c r="F90" t="s">
        <v>317</v>
      </c>
      <c r="G90" t="s">
        <v>17</v>
      </c>
      <c r="H90" t="s">
        <v>319</v>
      </c>
      <c r="I90">
        <v>50</v>
      </c>
      <c r="J90">
        <v>29.565666666666669</v>
      </c>
      <c r="K90">
        <f t="shared" si="6"/>
        <v>1</v>
      </c>
      <c r="M90" t="str">
        <f t="shared" si="7"/>
        <v/>
      </c>
      <c r="N90" t="str">
        <f t="shared" si="8"/>
        <v/>
      </c>
      <c r="O90" t="str">
        <f t="shared" si="9"/>
        <v/>
      </c>
      <c r="P90" t="str">
        <f t="shared" si="10"/>
        <v/>
      </c>
      <c r="Q90" t="str">
        <f t="shared" si="11"/>
        <v/>
      </c>
      <c r="R90" t="str">
        <f>IF(AND(K90=1,K91=0),I90+I91,"")</f>
        <v/>
      </c>
      <c r="S90" t="str">
        <f>IF(AND(K90=1,K91=0),AVERAGE(J90:J91),"")</f>
        <v/>
      </c>
    </row>
    <row r="91" spans="1:19" x14ac:dyDescent="0.25">
      <c r="A91" t="s">
        <v>203</v>
      </c>
      <c r="B91" t="s">
        <v>203</v>
      </c>
      <c r="C91" t="s">
        <v>328</v>
      </c>
      <c r="D91" t="s">
        <v>315</v>
      </c>
      <c r="E91" t="s">
        <v>317</v>
      </c>
      <c r="F91" t="s">
        <v>317</v>
      </c>
      <c r="G91" t="s">
        <v>17</v>
      </c>
      <c r="H91" t="s">
        <v>319</v>
      </c>
      <c r="I91">
        <v>50</v>
      </c>
      <c r="J91">
        <v>29.545666666666666</v>
      </c>
      <c r="K91">
        <f t="shared" si="6"/>
        <v>1</v>
      </c>
      <c r="M91" t="str">
        <f t="shared" si="7"/>
        <v/>
      </c>
      <c r="N91" t="str">
        <f t="shared" si="8"/>
        <v/>
      </c>
      <c r="O91" t="str">
        <f t="shared" si="9"/>
        <v/>
      </c>
      <c r="P91" t="str">
        <f t="shared" si="10"/>
        <v/>
      </c>
      <c r="Q91" t="str">
        <f t="shared" si="11"/>
        <v/>
      </c>
      <c r="R91" t="str">
        <f>IF(AND(K91=1,K92=0),I91+I92,"")</f>
        <v/>
      </c>
      <c r="S91" t="str">
        <f>IF(AND(K91=1,K92=0),AVERAGE(J91:J92),"")</f>
        <v/>
      </c>
    </row>
    <row r="92" spans="1:19" x14ac:dyDescent="0.25">
      <c r="A92" t="s">
        <v>204</v>
      </c>
      <c r="B92" t="s">
        <v>204</v>
      </c>
      <c r="C92" t="s">
        <v>328</v>
      </c>
      <c r="D92" t="s">
        <v>315</v>
      </c>
      <c r="E92" t="s">
        <v>317</v>
      </c>
      <c r="F92" t="s">
        <v>317</v>
      </c>
      <c r="G92" t="s">
        <v>17</v>
      </c>
      <c r="H92" t="s">
        <v>319</v>
      </c>
      <c r="I92">
        <v>50</v>
      </c>
      <c r="J92">
        <v>29.575666666666667</v>
      </c>
      <c r="K92">
        <f t="shared" si="6"/>
        <v>1</v>
      </c>
      <c r="M92" t="str">
        <f t="shared" si="7"/>
        <v/>
      </c>
      <c r="N92" t="str">
        <f t="shared" si="8"/>
        <v/>
      </c>
      <c r="O92" t="str">
        <f t="shared" si="9"/>
        <v/>
      </c>
      <c r="P92" t="str">
        <f t="shared" si="10"/>
        <v/>
      </c>
      <c r="Q92" t="str">
        <f t="shared" si="11"/>
        <v/>
      </c>
      <c r="R92" t="str">
        <f>IF(AND(K92=1,K93=0),I92+I93,"")</f>
        <v/>
      </c>
      <c r="S92" t="str">
        <f>IF(AND(K92=1,K93=0),AVERAGE(J92:J93),"")</f>
        <v/>
      </c>
    </row>
    <row r="93" spans="1:19" x14ac:dyDescent="0.25">
      <c r="A93" t="s">
        <v>205</v>
      </c>
      <c r="B93" t="s">
        <v>205</v>
      </c>
      <c r="C93" t="s">
        <v>328</v>
      </c>
      <c r="D93" t="s">
        <v>315</v>
      </c>
      <c r="E93" t="s">
        <v>317</v>
      </c>
      <c r="F93" t="s">
        <v>317</v>
      </c>
      <c r="G93" t="s">
        <v>17</v>
      </c>
      <c r="H93" t="s">
        <v>319</v>
      </c>
      <c r="I93">
        <v>50</v>
      </c>
      <c r="J93">
        <v>29.535666666666668</v>
      </c>
      <c r="K93">
        <f t="shared" si="6"/>
        <v>1</v>
      </c>
      <c r="M93" t="str">
        <f t="shared" si="7"/>
        <v>g92</v>
      </c>
      <c r="N93" t="str">
        <f t="shared" si="8"/>
        <v>g92</v>
      </c>
      <c r="O93" t="str">
        <f t="shared" si="9"/>
        <v>Z3</v>
      </c>
      <c r="P93" t="str">
        <f t="shared" si="10"/>
        <v>n322</v>
      </c>
      <c r="Q93" t="str">
        <f t="shared" si="11"/>
        <v>CCGT</v>
      </c>
      <c r="R93">
        <v>250</v>
      </c>
      <c r="S93">
        <f>AVERAGE(J89:J93)</f>
        <v>29.555666666666667</v>
      </c>
    </row>
    <row r="94" spans="1:19" x14ac:dyDescent="0.25">
      <c r="A94" t="s">
        <v>206</v>
      </c>
      <c r="B94" t="s">
        <v>206</v>
      </c>
      <c r="C94" t="s">
        <v>328</v>
      </c>
      <c r="D94" t="s">
        <v>315</v>
      </c>
      <c r="E94" t="s">
        <v>317</v>
      </c>
      <c r="F94" t="s">
        <v>317</v>
      </c>
      <c r="G94" t="s">
        <v>17</v>
      </c>
      <c r="H94" t="s">
        <v>319</v>
      </c>
      <c r="I94">
        <v>50</v>
      </c>
      <c r="J94">
        <v>29.55616666666667</v>
      </c>
      <c r="K94">
        <f t="shared" si="6"/>
        <v>0</v>
      </c>
      <c r="M94" t="str">
        <f t="shared" si="7"/>
        <v/>
      </c>
      <c r="N94" t="str">
        <f t="shared" si="8"/>
        <v/>
      </c>
      <c r="O94" t="str">
        <f t="shared" si="9"/>
        <v/>
      </c>
      <c r="P94" t="str">
        <f t="shared" si="10"/>
        <v/>
      </c>
      <c r="Q94" t="str">
        <f t="shared" si="11"/>
        <v/>
      </c>
      <c r="R94" t="str">
        <f>IF(AND(K94=1,K95=0),I94+I95,"")</f>
        <v/>
      </c>
      <c r="S94" t="str">
        <f>IF(AND(K94=1,K95=0),AVERAGE(J94:J95),"")</f>
        <v/>
      </c>
    </row>
    <row r="95" spans="1:19" x14ac:dyDescent="0.25">
      <c r="A95" t="s">
        <v>207</v>
      </c>
      <c r="B95" t="s">
        <v>207</v>
      </c>
      <c r="C95" t="s">
        <v>328</v>
      </c>
      <c r="D95" t="s">
        <v>316</v>
      </c>
      <c r="E95" t="s">
        <v>317</v>
      </c>
      <c r="F95" t="s">
        <v>317</v>
      </c>
      <c r="G95" t="s">
        <v>17</v>
      </c>
      <c r="H95" t="s">
        <v>320</v>
      </c>
      <c r="I95">
        <v>155</v>
      </c>
      <c r="J95">
        <v>24.714900000000004</v>
      </c>
      <c r="K95">
        <f t="shared" si="6"/>
        <v>1</v>
      </c>
      <c r="M95" t="str">
        <f t="shared" si="7"/>
        <v>g94</v>
      </c>
      <c r="N95" t="str">
        <f t="shared" si="8"/>
        <v>g94</v>
      </c>
      <c r="O95" t="str">
        <f t="shared" si="9"/>
        <v>Z3</v>
      </c>
      <c r="P95" t="str">
        <f t="shared" si="10"/>
        <v>n323</v>
      </c>
      <c r="Q95" t="str">
        <f t="shared" si="11"/>
        <v>IGCC</v>
      </c>
      <c r="R95">
        <f>IF(AND(K95=1,K96=0),I95+I96,"")</f>
        <v>310</v>
      </c>
      <c r="S95">
        <f>IF(AND(K95=1,K96=0),AVERAGE(J95:J96),"")</f>
        <v>24.729900000000001</v>
      </c>
    </row>
    <row r="96" spans="1:19" x14ac:dyDescent="0.25">
      <c r="A96" t="s">
        <v>208</v>
      </c>
      <c r="B96" t="s">
        <v>208</v>
      </c>
      <c r="C96" t="s">
        <v>328</v>
      </c>
      <c r="D96" t="s">
        <v>316</v>
      </c>
      <c r="E96" t="s">
        <v>317</v>
      </c>
      <c r="F96" t="s">
        <v>317</v>
      </c>
      <c r="G96" t="s">
        <v>17</v>
      </c>
      <c r="H96" t="s">
        <v>320</v>
      </c>
      <c r="I96">
        <v>155</v>
      </c>
      <c r="J96">
        <v>24.744900000000001</v>
      </c>
      <c r="K96">
        <f t="shared" si="6"/>
        <v>0</v>
      </c>
      <c r="M96" t="str">
        <f t="shared" si="7"/>
        <v/>
      </c>
      <c r="N96" t="str">
        <f t="shared" si="8"/>
        <v/>
      </c>
      <c r="O96" t="str">
        <f t="shared" si="9"/>
        <v/>
      </c>
      <c r="P96" t="str">
        <f t="shared" si="10"/>
        <v/>
      </c>
      <c r="Q96" t="str">
        <f t="shared" si="11"/>
        <v/>
      </c>
      <c r="R96" t="str">
        <f>IF(AND(K96=1,K97=0),I96+I97,"")</f>
        <v/>
      </c>
      <c r="S96" t="str">
        <f>IF(AND(K96=1,K97=0),AVERAGE(J96:J97),"")</f>
        <v/>
      </c>
    </row>
    <row r="97" spans="1:19" x14ac:dyDescent="0.25">
      <c r="A97" t="s">
        <v>209</v>
      </c>
      <c r="B97" t="s">
        <v>209</v>
      </c>
      <c r="C97" t="s">
        <v>328</v>
      </c>
      <c r="D97" t="s">
        <v>316</v>
      </c>
      <c r="E97" t="s">
        <v>317</v>
      </c>
      <c r="F97" t="s">
        <v>317</v>
      </c>
      <c r="G97" t="s">
        <v>17</v>
      </c>
      <c r="H97" t="s">
        <v>21</v>
      </c>
      <c r="I97">
        <v>350</v>
      </c>
      <c r="J97">
        <v>26.906833333333335</v>
      </c>
      <c r="K97">
        <f t="shared" si="6"/>
        <v>0</v>
      </c>
      <c r="M97" t="str">
        <f t="shared" si="7"/>
        <v/>
      </c>
      <c r="N97" t="str">
        <f t="shared" si="8"/>
        <v/>
      </c>
      <c r="O97" t="str">
        <f t="shared" si="9"/>
        <v/>
      </c>
      <c r="P97" t="str">
        <f t="shared" si="10"/>
        <v/>
      </c>
      <c r="Q97" t="str">
        <f t="shared" si="11"/>
        <v/>
      </c>
      <c r="R97" t="str">
        <f>IF(AND(K97=1,K98=0),I97+I98,"")</f>
        <v/>
      </c>
      <c r="S97" t="str">
        <f>IF(AND(K97=1,K98=0),AVERAGE(J97:J98),"")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sqref="A1:M4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25">
      <c r="A2" t="s">
        <v>16</v>
      </c>
      <c r="B2" t="s">
        <v>16</v>
      </c>
      <c r="C2" t="s">
        <v>326</v>
      </c>
      <c r="D2" t="s">
        <v>284</v>
      </c>
      <c r="E2" t="s">
        <v>318</v>
      </c>
      <c r="F2">
        <v>40</v>
      </c>
      <c r="G2">
        <v>29.29933333333333</v>
      </c>
      <c r="H2">
        <f>IF(OR(E2="OCGT", E2="CCGT"),0.3*F2,0)</f>
        <v>12</v>
      </c>
      <c r="I2">
        <f>IF(OR(E2="OCGT", E2="CCGT"),0.3*F2,0)</f>
        <v>12</v>
      </c>
      <c r="J2">
        <f>G2*1.15</f>
        <v>33.694233333333329</v>
      </c>
      <c r="K2">
        <f>G2*0.9</f>
        <v>26.369399999999999</v>
      </c>
      <c r="L2">
        <f>G2*0.1</f>
        <v>2.9299333333333331</v>
      </c>
      <c r="M2">
        <f>G2*0.05</f>
        <v>1.4649666666666665</v>
      </c>
    </row>
    <row r="3" spans="1:13" x14ac:dyDescent="0.25">
      <c r="A3" t="s">
        <v>18</v>
      </c>
      <c r="B3" t="s">
        <v>18</v>
      </c>
      <c r="C3" t="s">
        <v>326</v>
      </c>
      <c r="D3" t="s">
        <v>284</v>
      </c>
      <c r="E3" t="s">
        <v>319</v>
      </c>
      <c r="F3">
        <v>152</v>
      </c>
      <c r="G3">
        <v>19.256</v>
      </c>
      <c r="H3">
        <f t="shared" ref="H3:H40" si="0">IF(OR(E3="OCGT", E3="CCGT"),0.3*F3,0)</f>
        <v>45.6</v>
      </c>
      <c r="I3">
        <f t="shared" ref="I3:I40" si="1">IF(OR(E3="OCGT", E3="CCGT"),0.3*F3,0)</f>
        <v>45.6</v>
      </c>
      <c r="J3">
        <f t="shared" ref="J3:J40" si="2">G3*1.15</f>
        <v>22.144399999999997</v>
      </c>
      <c r="K3">
        <f t="shared" ref="K3:K40" si="3">G3*0.9</f>
        <v>17.330400000000001</v>
      </c>
      <c r="L3">
        <f t="shared" ref="L3:L40" si="4">G3*0.1</f>
        <v>1.9256000000000002</v>
      </c>
      <c r="M3">
        <f t="shared" ref="M3:M40" si="5">G3*0.05</f>
        <v>0.9628000000000001</v>
      </c>
    </row>
    <row r="4" spans="1:13" x14ac:dyDescent="0.25">
      <c r="A4" t="s">
        <v>19</v>
      </c>
      <c r="B4" t="s">
        <v>19</v>
      </c>
      <c r="C4" t="s">
        <v>326</v>
      </c>
      <c r="D4" t="s">
        <v>285</v>
      </c>
      <c r="E4" t="s">
        <v>318</v>
      </c>
      <c r="F4">
        <v>40</v>
      </c>
      <c r="G4">
        <v>29.279333333333334</v>
      </c>
      <c r="H4">
        <f t="shared" si="0"/>
        <v>12</v>
      </c>
      <c r="I4">
        <f t="shared" si="1"/>
        <v>12</v>
      </c>
      <c r="J4">
        <f t="shared" si="2"/>
        <v>33.671233333333333</v>
      </c>
      <c r="K4">
        <f t="shared" si="3"/>
        <v>26.351400000000002</v>
      </c>
      <c r="L4">
        <f t="shared" si="4"/>
        <v>2.9279333333333337</v>
      </c>
      <c r="M4">
        <f t="shared" si="5"/>
        <v>1.4639666666666669</v>
      </c>
    </row>
    <row r="5" spans="1:13" x14ac:dyDescent="0.25">
      <c r="A5" t="s">
        <v>20</v>
      </c>
      <c r="B5" t="s">
        <v>20</v>
      </c>
      <c r="C5" t="s">
        <v>326</v>
      </c>
      <c r="D5" t="s">
        <v>285</v>
      </c>
      <c r="E5" t="s">
        <v>319</v>
      </c>
      <c r="F5">
        <v>152</v>
      </c>
      <c r="G5">
        <v>19.235999999999997</v>
      </c>
      <c r="H5">
        <f t="shared" si="0"/>
        <v>45.6</v>
      </c>
      <c r="I5">
        <f t="shared" si="1"/>
        <v>45.6</v>
      </c>
      <c r="J5">
        <f t="shared" si="2"/>
        <v>22.121399999999994</v>
      </c>
      <c r="K5">
        <f t="shared" si="3"/>
        <v>17.312399999999997</v>
      </c>
      <c r="L5">
        <f t="shared" si="4"/>
        <v>1.9235999999999998</v>
      </c>
      <c r="M5">
        <f t="shared" si="5"/>
        <v>0.96179999999999988</v>
      </c>
    </row>
    <row r="6" spans="1:13" x14ac:dyDescent="0.25">
      <c r="A6" t="s">
        <v>118</v>
      </c>
      <c r="B6" t="s">
        <v>118</v>
      </c>
      <c r="C6" t="s">
        <v>326</v>
      </c>
      <c r="D6" t="s">
        <v>286</v>
      </c>
      <c r="E6" t="s">
        <v>319</v>
      </c>
      <c r="F6">
        <v>200</v>
      </c>
      <c r="G6">
        <v>18.283866666666668</v>
      </c>
      <c r="H6">
        <f t="shared" si="0"/>
        <v>60</v>
      </c>
      <c r="I6">
        <f t="shared" si="1"/>
        <v>60</v>
      </c>
      <c r="J6">
        <f t="shared" si="2"/>
        <v>21.026446666666669</v>
      </c>
      <c r="K6">
        <f t="shared" si="3"/>
        <v>16.455480000000001</v>
      </c>
      <c r="L6">
        <f t="shared" si="4"/>
        <v>1.8283866666666668</v>
      </c>
      <c r="M6">
        <f t="shared" si="5"/>
        <v>0.91419333333333341</v>
      </c>
    </row>
    <row r="7" spans="1:13" x14ac:dyDescent="0.25">
      <c r="A7" t="s">
        <v>119</v>
      </c>
      <c r="B7" t="s">
        <v>119</v>
      </c>
      <c r="C7" t="s">
        <v>326</v>
      </c>
      <c r="D7" t="s">
        <v>288</v>
      </c>
      <c r="E7" t="s">
        <v>319</v>
      </c>
      <c r="F7">
        <v>394</v>
      </c>
      <c r="G7">
        <v>17.723466666666667</v>
      </c>
      <c r="H7">
        <f t="shared" si="0"/>
        <v>118.19999999999999</v>
      </c>
      <c r="I7">
        <f t="shared" si="1"/>
        <v>118.19999999999999</v>
      </c>
      <c r="J7">
        <f t="shared" si="2"/>
        <v>20.381986666666666</v>
      </c>
      <c r="K7">
        <f t="shared" si="3"/>
        <v>15.951120000000001</v>
      </c>
      <c r="L7">
        <f t="shared" si="4"/>
        <v>1.7723466666666667</v>
      </c>
      <c r="M7">
        <f t="shared" si="5"/>
        <v>0.88617333333333337</v>
      </c>
    </row>
    <row r="8" spans="1:13" x14ac:dyDescent="0.25">
      <c r="A8" t="s">
        <v>120</v>
      </c>
      <c r="B8" t="s">
        <v>120</v>
      </c>
      <c r="C8" t="s">
        <v>326</v>
      </c>
      <c r="D8" t="s">
        <v>289</v>
      </c>
      <c r="E8" t="s">
        <v>318</v>
      </c>
      <c r="F8">
        <v>48</v>
      </c>
      <c r="G8">
        <v>30.157999999999998</v>
      </c>
      <c r="H8">
        <f t="shared" si="0"/>
        <v>14.399999999999999</v>
      </c>
      <c r="I8">
        <f t="shared" si="1"/>
        <v>14.399999999999999</v>
      </c>
      <c r="J8">
        <f t="shared" si="2"/>
        <v>34.681699999999992</v>
      </c>
      <c r="K8">
        <f t="shared" si="3"/>
        <v>27.142199999999999</v>
      </c>
      <c r="L8">
        <f t="shared" si="4"/>
        <v>3.0158</v>
      </c>
      <c r="M8">
        <f t="shared" si="5"/>
        <v>1.5079</v>
      </c>
    </row>
    <row r="9" spans="1:13" x14ac:dyDescent="0.25">
      <c r="A9" t="s">
        <v>121</v>
      </c>
      <c r="B9" t="s">
        <v>121</v>
      </c>
      <c r="C9" t="s">
        <v>326</v>
      </c>
      <c r="D9" t="s">
        <v>289</v>
      </c>
      <c r="E9" t="s">
        <v>320</v>
      </c>
      <c r="F9">
        <v>155</v>
      </c>
      <c r="G9">
        <v>24.524899999999999</v>
      </c>
      <c r="H9">
        <f t="shared" si="0"/>
        <v>0</v>
      </c>
      <c r="I9">
        <f t="shared" si="1"/>
        <v>0</v>
      </c>
      <c r="J9">
        <f t="shared" si="2"/>
        <v>28.203634999999995</v>
      </c>
      <c r="K9">
        <f t="shared" si="3"/>
        <v>22.072409999999998</v>
      </c>
      <c r="L9">
        <f t="shared" si="4"/>
        <v>2.4524900000000001</v>
      </c>
      <c r="M9">
        <f t="shared" si="5"/>
        <v>1.226245</v>
      </c>
    </row>
    <row r="10" spans="1:13" x14ac:dyDescent="0.25">
      <c r="A10" t="s">
        <v>122</v>
      </c>
      <c r="B10" t="s">
        <v>122</v>
      </c>
      <c r="C10" t="s">
        <v>326</v>
      </c>
      <c r="D10" t="s">
        <v>290</v>
      </c>
      <c r="E10" t="s">
        <v>320</v>
      </c>
      <c r="F10">
        <v>155</v>
      </c>
      <c r="G10">
        <v>24.534900000000004</v>
      </c>
      <c r="H10">
        <f t="shared" si="0"/>
        <v>0</v>
      </c>
      <c r="I10">
        <f t="shared" si="1"/>
        <v>0</v>
      </c>
      <c r="J10">
        <f t="shared" si="2"/>
        <v>28.215135000000004</v>
      </c>
      <c r="K10">
        <f t="shared" si="3"/>
        <v>22.081410000000005</v>
      </c>
      <c r="L10">
        <f t="shared" si="4"/>
        <v>2.4534900000000004</v>
      </c>
      <c r="M10">
        <f t="shared" si="5"/>
        <v>1.2267450000000002</v>
      </c>
    </row>
    <row r="11" spans="1:13" x14ac:dyDescent="0.25">
      <c r="A11" t="s">
        <v>123</v>
      </c>
      <c r="B11" t="s">
        <v>123</v>
      </c>
      <c r="C11" t="s">
        <v>326</v>
      </c>
      <c r="D11" t="s">
        <v>291</v>
      </c>
      <c r="E11" t="s">
        <v>321</v>
      </c>
      <c r="F11">
        <v>400</v>
      </c>
      <c r="G11">
        <v>7.229889</v>
      </c>
      <c r="H11">
        <f t="shared" si="0"/>
        <v>0</v>
      </c>
      <c r="I11">
        <f t="shared" si="1"/>
        <v>0</v>
      </c>
      <c r="J11">
        <f t="shared" si="2"/>
        <v>8.3143723499999993</v>
      </c>
      <c r="K11">
        <f t="shared" si="3"/>
        <v>6.5069001000000002</v>
      </c>
      <c r="L11">
        <f t="shared" si="4"/>
        <v>0.72298890000000005</v>
      </c>
      <c r="M11">
        <f t="shared" si="5"/>
        <v>0.36149445000000002</v>
      </c>
    </row>
    <row r="12" spans="1:13" x14ac:dyDescent="0.25">
      <c r="A12" t="s">
        <v>124</v>
      </c>
      <c r="B12" t="s">
        <v>124</v>
      </c>
      <c r="C12" t="s">
        <v>326</v>
      </c>
      <c r="D12" t="s">
        <v>292</v>
      </c>
      <c r="E12" t="s">
        <v>321</v>
      </c>
      <c r="F12">
        <v>400</v>
      </c>
      <c r="G12">
        <v>7.2398890000000007</v>
      </c>
      <c r="H12">
        <f t="shared" si="0"/>
        <v>0</v>
      </c>
      <c r="I12">
        <f t="shared" si="1"/>
        <v>0</v>
      </c>
      <c r="J12">
        <f t="shared" si="2"/>
        <v>8.3258723500000009</v>
      </c>
      <c r="K12">
        <f t="shared" si="3"/>
        <v>6.5159001000000005</v>
      </c>
      <c r="L12">
        <f t="shared" si="4"/>
        <v>0.72398890000000016</v>
      </c>
      <c r="M12">
        <f t="shared" si="5"/>
        <v>0.36199445000000008</v>
      </c>
    </row>
    <row r="13" spans="1:13" x14ac:dyDescent="0.25">
      <c r="A13" t="s">
        <v>125</v>
      </c>
      <c r="B13" t="s">
        <v>125</v>
      </c>
      <c r="C13" t="s">
        <v>326</v>
      </c>
      <c r="D13" t="s">
        <v>293</v>
      </c>
      <c r="E13" t="s">
        <v>319</v>
      </c>
      <c r="F13">
        <v>250</v>
      </c>
      <c r="G13">
        <v>29.35575</v>
      </c>
      <c r="H13">
        <f t="shared" si="0"/>
        <v>75</v>
      </c>
      <c r="I13">
        <f t="shared" si="1"/>
        <v>75</v>
      </c>
      <c r="J13">
        <f t="shared" si="2"/>
        <v>33.759112500000001</v>
      </c>
      <c r="K13">
        <f t="shared" si="3"/>
        <v>26.420175</v>
      </c>
      <c r="L13">
        <f t="shared" si="4"/>
        <v>2.935575</v>
      </c>
      <c r="M13">
        <f t="shared" si="5"/>
        <v>1.4677875</v>
      </c>
    </row>
    <row r="14" spans="1:13" x14ac:dyDescent="0.25">
      <c r="A14" t="s">
        <v>126</v>
      </c>
      <c r="B14" t="s">
        <v>126</v>
      </c>
      <c r="C14" t="s">
        <v>326</v>
      </c>
      <c r="D14" t="s">
        <v>294</v>
      </c>
      <c r="E14" t="s">
        <v>320</v>
      </c>
      <c r="F14">
        <v>310</v>
      </c>
      <c r="G14">
        <v>24.529899999999998</v>
      </c>
      <c r="H14">
        <f t="shared" si="0"/>
        <v>0</v>
      </c>
      <c r="I14">
        <f t="shared" si="1"/>
        <v>0</v>
      </c>
      <c r="J14">
        <f t="shared" si="2"/>
        <v>28.209384999999994</v>
      </c>
      <c r="K14">
        <f t="shared" si="3"/>
        <v>22.076909999999998</v>
      </c>
      <c r="L14">
        <f t="shared" si="4"/>
        <v>2.4529899999999998</v>
      </c>
      <c r="M14">
        <f t="shared" si="5"/>
        <v>1.2264949999999999</v>
      </c>
    </row>
    <row r="15" spans="1:13" x14ac:dyDescent="0.25">
      <c r="A15" t="s">
        <v>127</v>
      </c>
      <c r="B15" t="s">
        <v>127</v>
      </c>
      <c r="C15" t="s">
        <v>327</v>
      </c>
      <c r="D15" t="s">
        <v>295</v>
      </c>
      <c r="E15" t="s">
        <v>318</v>
      </c>
      <c r="F15">
        <v>40</v>
      </c>
      <c r="G15">
        <v>29.399333333333331</v>
      </c>
      <c r="H15">
        <f t="shared" si="0"/>
        <v>12</v>
      </c>
      <c r="I15">
        <f t="shared" si="1"/>
        <v>12</v>
      </c>
      <c r="J15">
        <f t="shared" si="2"/>
        <v>33.809233333333331</v>
      </c>
      <c r="K15">
        <f t="shared" si="3"/>
        <v>26.459399999999999</v>
      </c>
      <c r="L15">
        <f t="shared" si="4"/>
        <v>2.9399333333333333</v>
      </c>
      <c r="M15">
        <f t="shared" si="5"/>
        <v>1.4699666666666666</v>
      </c>
    </row>
    <row r="16" spans="1:13" x14ac:dyDescent="0.25">
      <c r="A16" t="s">
        <v>128</v>
      </c>
      <c r="B16" t="s">
        <v>128</v>
      </c>
      <c r="C16" t="s">
        <v>327</v>
      </c>
      <c r="D16" t="s">
        <v>295</v>
      </c>
      <c r="E16" t="s">
        <v>319</v>
      </c>
      <c r="F16">
        <v>152</v>
      </c>
      <c r="G16">
        <v>19.356000000000002</v>
      </c>
      <c r="H16">
        <f t="shared" si="0"/>
        <v>45.6</v>
      </c>
      <c r="I16">
        <f t="shared" si="1"/>
        <v>45.6</v>
      </c>
      <c r="J16">
        <f t="shared" si="2"/>
        <v>22.259399999999999</v>
      </c>
      <c r="K16">
        <f t="shared" si="3"/>
        <v>17.420400000000001</v>
      </c>
      <c r="L16">
        <f t="shared" si="4"/>
        <v>1.9356000000000002</v>
      </c>
      <c r="M16">
        <f t="shared" si="5"/>
        <v>0.9678000000000001</v>
      </c>
    </row>
    <row r="17" spans="1:13" x14ac:dyDescent="0.25">
      <c r="A17" t="s">
        <v>129</v>
      </c>
      <c r="B17" t="s">
        <v>129</v>
      </c>
      <c r="C17" t="s">
        <v>327</v>
      </c>
      <c r="D17" t="s">
        <v>296</v>
      </c>
      <c r="E17" t="s">
        <v>318</v>
      </c>
      <c r="F17">
        <v>40</v>
      </c>
      <c r="G17">
        <v>29.379333333333335</v>
      </c>
      <c r="H17">
        <f t="shared" si="0"/>
        <v>12</v>
      </c>
      <c r="I17">
        <f t="shared" si="1"/>
        <v>12</v>
      </c>
      <c r="J17">
        <f t="shared" si="2"/>
        <v>33.786233333333335</v>
      </c>
      <c r="K17">
        <f t="shared" si="3"/>
        <v>26.441400000000002</v>
      </c>
      <c r="L17">
        <f t="shared" si="4"/>
        <v>2.9379333333333335</v>
      </c>
      <c r="M17">
        <f t="shared" si="5"/>
        <v>1.4689666666666668</v>
      </c>
    </row>
    <row r="18" spans="1:13" x14ac:dyDescent="0.25">
      <c r="A18" t="s">
        <v>130</v>
      </c>
      <c r="B18" t="s">
        <v>130</v>
      </c>
      <c r="C18" t="s">
        <v>327</v>
      </c>
      <c r="D18" t="s">
        <v>296</v>
      </c>
      <c r="E18" t="s">
        <v>319</v>
      </c>
      <c r="F18">
        <v>152</v>
      </c>
      <c r="G18">
        <v>19.335999999999999</v>
      </c>
      <c r="H18">
        <f t="shared" si="0"/>
        <v>45.6</v>
      </c>
      <c r="I18">
        <f t="shared" si="1"/>
        <v>45.6</v>
      </c>
      <c r="J18">
        <f t="shared" si="2"/>
        <v>22.236399999999996</v>
      </c>
      <c r="K18">
        <f t="shared" si="3"/>
        <v>17.4024</v>
      </c>
      <c r="L18">
        <f t="shared" si="4"/>
        <v>1.9336</v>
      </c>
      <c r="M18">
        <f t="shared" si="5"/>
        <v>0.96679999999999999</v>
      </c>
    </row>
    <row r="19" spans="1:13" x14ac:dyDescent="0.25">
      <c r="A19" t="s">
        <v>131</v>
      </c>
      <c r="B19" t="s">
        <v>131</v>
      </c>
      <c r="C19" t="s">
        <v>327</v>
      </c>
      <c r="D19" t="s">
        <v>298</v>
      </c>
      <c r="E19" t="s">
        <v>319</v>
      </c>
      <c r="F19">
        <v>200</v>
      </c>
      <c r="G19">
        <v>18.378866666666667</v>
      </c>
      <c r="H19">
        <f t="shared" si="0"/>
        <v>60</v>
      </c>
      <c r="I19">
        <f t="shared" si="1"/>
        <v>60</v>
      </c>
      <c r="J19">
        <f t="shared" si="2"/>
        <v>21.135696666666664</v>
      </c>
      <c r="K19">
        <f t="shared" si="3"/>
        <v>16.540980000000001</v>
      </c>
      <c r="L19">
        <f t="shared" si="4"/>
        <v>1.8378866666666669</v>
      </c>
      <c r="M19">
        <f t="shared" si="5"/>
        <v>0.91894333333333345</v>
      </c>
    </row>
    <row r="20" spans="1:13" x14ac:dyDescent="0.25">
      <c r="A20" t="s">
        <v>132</v>
      </c>
      <c r="B20" t="s">
        <v>132</v>
      </c>
      <c r="C20" t="s">
        <v>327</v>
      </c>
      <c r="D20" t="s">
        <v>299</v>
      </c>
      <c r="E20" t="s">
        <v>319</v>
      </c>
      <c r="F20">
        <v>394</v>
      </c>
      <c r="G20">
        <v>17.823466666666668</v>
      </c>
      <c r="H20">
        <f t="shared" si="0"/>
        <v>118.19999999999999</v>
      </c>
      <c r="I20">
        <f t="shared" si="1"/>
        <v>118.19999999999999</v>
      </c>
      <c r="J20">
        <f t="shared" si="2"/>
        <v>20.496986666666668</v>
      </c>
      <c r="K20">
        <f t="shared" si="3"/>
        <v>16.041120000000003</v>
      </c>
      <c r="L20">
        <f t="shared" si="4"/>
        <v>1.782346666666667</v>
      </c>
      <c r="M20">
        <f t="shared" si="5"/>
        <v>0.89117333333333348</v>
      </c>
    </row>
    <row r="21" spans="1:13" x14ac:dyDescent="0.25">
      <c r="A21" t="s">
        <v>133</v>
      </c>
      <c r="B21" t="s">
        <v>133</v>
      </c>
      <c r="C21" t="s">
        <v>327</v>
      </c>
      <c r="D21" t="s">
        <v>300</v>
      </c>
      <c r="E21" t="s">
        <v>318</v>
      </c>
      <c r="F21">
        <v>24</v>
      </c>
      <c r="G21">
        <v>30.263999999999999</v>
      </c>
      <c r="H21">
        <f t="shared" si="0"/>
        <v>7.1999999999999993</v>
      </c>
      <c r="I21">
        <f t="shared" si="1"/>
        <v>7.1999999999999993</v>
      </c>
      <c r="J21">
        <f t="shared" si="2"/>
        <v>34.803599999999996</v>
      </c>
      <c r="K21">
        <f t="shared" si="3"/>
        <v>27.2376</v>
      </c>
      <c r="L21">
        <f t="shared" si="4"/>
        <v>3.0264000000000002</v>
      </c>
      <c r="M21">
        <f t="shared" si="5"/>
        <v>1.5132000000000001</v>
      </c>
    </row>
    <row r="22" spans="1:13" x14ac:dyDescent="0.25">
      <c r="A22" t="s">
        <v>134</v>
      </c>
      <c r="B22" t="s">
        <v>134</v>
      </c>
      <c r="C22" t="s">
        <v>327</v>
      </c>
      <c r="D22" t="s">
        <v>300</v>
      </c>
      <c r="E22" t="s">
        <v>320</v>
      </c>
      <c r="F22">
        <v>155</v>
      </c>
      <c r="G22">
        <v>24.6249</v>
      </c>
      <c r="H22">
        <f t="shared" si="0"/>
        <v>0</v>
      </c>
      <c r="I22">
        <f t="shared" si="1"/>
        <v>0</v>
      </c>
      <c r="J22">
        <f t="shared" si="2"/>
        <v>28.318634999999997</v>
      </c>
      <c r="K22">
        <f t="shared" si="3"/>
        <v>22.162410000000001</v>
      </c>
      <c r="L22">
        <f t="shared" si="4"/>
        <v>2.4624900000000003</v>
      </c>
      <c r="M22">
        <f t="shared" si="5"/>
        <v>1.2312450000000001</v>
      </c>
    </row>
    <row r="23" spans="1:13" x14ac:dyDescent="0.25">
      <c r="A23" t="s">
        <v>135</v>
      </c>
      <c r="B23" t="s">
        <v>135</v>
      </c>
      <c r="C23" t="s">
        <v>327</v>
      </c>
      <c r="D23" t="s">
        <v>301</v>
      </c>
      <c r="E23" t="s">
        <v>320</v>
      </c>
      <c r="F23">
        <v>155</v>
      </c>
      <c r="G23">
        <v>24.634900000000002</v>
      </c>
      <c r="H23">
        <f t="shared" si="0"/>
        <v>0</v>
      </c>
      <c r="I23">
        <f t="shared" si="1"/>
        <v>0</v>
      </c>
      <c r="J23">
        <f t="shared" si="2"/>
        <v>28.330134999999999</v>
      </c>
      <c r="K23">
        <f t="shared" si="3"/>
        <v>22.171410000000002</v>
      </c>
      <c r="L23">
        <f t="shared" si="4"/>
        <v>2.4634900000000002</v>
      </c>
      <c r="M23">
        <f t="shared" si="5"/>
        <v>1.2317450000000001</v>
      </c>
    </row>
    <row r="24" spans="1:13" x14ac:dyDescent="0.25">
      <c r="A24" t="s">
        <v>136</v>
      </c>
      <c r="B24" t="s">
        <v>136</v>
      </c>
      <c r="C24" t="s">
        <v>327</v>
      </c>
      <c r="D24" t="s">
        <v>302</v>
      </c>
      <c r="E24" t="s">
        <v>321</v>
      </c>
      <c r="F24">
        <v>400</v>
      </c>
      <c r="G24">
        <v>7.3298889999999988</v>
      </c>
      <c r="H24">
        <f t="shared" si="0"/>
        <v>0</v>
      </c>
      <c r="I24">
        <f t="shared" si="1"/>
        <v>0</v>
      </c>
      <c r="J24">
        <f t="shared" si="2"/>
        <v>8.4293723499999977</v>
      </c>
      <c r="K24">
        <f t="shared" si="3"/>
        <v>6.5969000999999992</v>
      </c>
      <c r="L24">
        <f t="shared" si="4"/>
        <v>0.73298889999999994</v>
      </c>
      <c r="M24">
        <f t="shared" si="5"/>
        <v>0.36649444999999997</v>
      </c>
    </row>
    <row r="25" spans="1:13" x14ac:dyDescent="0.25">
      <c r="A25" t="s">
        <v>137</v>
      </c>
      <c r="B25" t="s">
        <v>137</v>
      </c>
      <c r="C25" t="s">
        <v>327</v>
      </c>
      <c r="D25" t="s">
        <v>303</v>
      </c>
      <c r="E25" t="s">
        <v>321</v>
      </c>
      <c r="F25">
        <v>400</v>
      </c>
      <c r="G25">
        <v>7.3398889999999994</v>
      </c>
      <c r="H25">
        <f t="shared" si="0"/>
        <v>0</v>
      </c>
      <c r="I25">
        <f t="shared" si="1"/>
        <v>0</v>
      </c>
      <c r="J25">
        <f t="shared" si="2"/>
        <v>8.4408723499999994</v>
      </c>
      <c r="K25">
        <f t="shared" si="3"/>
        <v>6.6059000999999995</v>
      </c>
      <c r="L25">
        <f t="shared" si="4"/>
        <v>0.73398889999999994</v>
      </c>
      <c r="M25">
        <f t="shared" si="5"/>
        <v>0.36699444999999997</v>
      </c>
    </row>
    <row r="26" spans="1:13" x14ac:dyDescent="0.25">
      <c r="A26" t="s">
        <v>138</v>
      </c>
      <c r="B26" t="s">
        <v>138</v>
      </c>
      <c r="C26" t="s">
        <v>327</v>
      </c>
      <c r="D26" t="s">
        <v>304</v>
      </c>
      <c r="E26" t="s">
        <v>319</v>
      </c>
      <c r="F26">
        <v>250</v>
      </c>
      <c r="G26">
        <v>29.455666666666666</v>
      </c>
      <c r="H26">
        <f t="shared" si="0"/>
        <v>75</v>
      </c>
      <c r="I26">
        <f t="shared" si="1"/>
        <v>75</v>
      </c>
      <c r="J26">
        <f t="shared" si="2"/>
        <v>33.874016666666662</v>
      </c>
      <c r="K26">
        <f t="shared" si="3"/>
        <v>26.510100000000001</v>
      </c>
      <c r="L26">
        <f t="shared" si="4"/>
        <v>2.9455666666666667</v>
      </c>
      <c r="M26">
        <f t="shared" si="5"/>
        <v>1.4727833333333333</v>
      </c>
    </row>
    <row r="27" spans="1:13" x14ac:dyDescent="0.25">
      <c r="A27" t="s">
        <v>139</v>
      </c>
      <c r="B27" t="s">
        <v>139</v>
      </c>
      <c r="C27" t="s">
        <v>327</v>
      </c>
      <c r="D27" t="s">
        <v>305</v>
      </c>
      <c r="E27" t="s">
        <v>320</v>
      </c>
      <c r="F27">
        <v>310</v>
      </c>
      <c r="G27">
        <v>24.629900000000003</v>
      </c>
      <c r="H27">
        <f t="shared" si="0"/>
        <v>0</v>
      </c>
      <c r="I27">
        <f t="shared" si="1"/>
        <v>0</v>
      </c>
      <c r="J27">
        <f t="shared" si="2"/>
        <v>28.324384999999999</v>
      </c>
      <c r="K27">
        <f t="shared" si="3"/>
        <v>22.166910000000001</v>
      </c>
      <c r="L27">
        <f t="shared" si="4"/>
        <v>2.4629900000000005</v>
      </c>
      <c r="M27">
        <f t="shared" si="5"/>
        <v>1.2314950000000002</v>
      </c>
    </row>
    <row r="28" spans="1:13" x14ac:dyDescent="0.25">
      <c r="A28" t="s">
        <v>140</v>
      </c>
      <c r="B28" t="s">
        <v>140</v>
      </c>
      <c r="C28" t="s">
        <v>328</v>
      </c>
      <c r="D28" t="s">
        <v>306</v>
      </c>
      <c r="E28" t="s">
        <v>318</v>
      </c>
      <c r="F28">
        <v>40</v>
      </c>
      <c r="G28">
        <v>29.499333333333333</v>
      </c>
      <c r="H28">
        <f t="shared" si="0"/>
        <v>12</v>
      </c>
      <c r="I28">
        <f t="shared" si="1"/>
        <v>12</v>
      </c>
      <c r="J28">
        <f t="shared" si="2"/>
        <v>33.924233333333326</v>
      </c>
      <c r="K28">
        <f t="shared" si="3"/>
        <v>26.549399999999999</v>
      </c>
      <c r="L28">
        <f t="shared" si="4"/>
        <v>2.9499333333333335</v>
      </c>
      <c r="M28">
        <f t="shared" si="5"/>
        <v>1.4749666666666668</v>
      </c>
    </row>
    <row r="29" spans="1:13" x14ac:dyDescent="0.25">
      <c r="A29" t="s">
        <v>141</v>
      </c>
      <c r="B29" t="s">
        <v>141</v>
      </c>
      <c r="C29" t="s">
        <v>328</v>
      </c>
      <c r="D29" t="s">
        <v>306</v>
      </c>
      <c r="E29" t="s">
        <v>319</v>
      </c>
      <c r="F29">
        <v>152</v>
      </c>
      <c r="G29">
        <v>19.456000000000003</v>
      </c>
      <c r="H29">
        <f t="shared" si="0"/>
        <v>45.6</v>
      </c>
      <c r="I29">
        <f t="shared" si="1"/>
        <v>45.6</v>
      </c>
      <c r="J29">
        <f t="shared" si="2"/>
        <v>22.374400000000001</v>
      </c>
      <c r="K29">
        <f t="shared" si="3"/>
        <v>17.510400000000004</v>
      </c>
      <c r="L29">
        <f t="shared" si="4"/>
        <v>1.9456000000000004</v>
      </c>
      <c r="M29">
        <f t="shared" si="5"/>
        <v>0.97280000000000022</v>
      </c>
    </row>
    <row r="30" spans="1:13" x14ac:dyDescent="0.25">
      <c r="A30" t="s">
        <v>142</v>
      </c>
      <c r="B30" t="s">
        <v>142</v>
      </c>
      <c r="C30" t="s">
        <v>328</v>
      </c>
      <c r="D30" t="s">
        <v>307</v>
      </c>
      <c r="E30" t="s">
        <v>318</v>
      </c>
      <c r="F30">
        <v>40</v>
      </c>
      <c r="G30">
        <v>29.479333333333336</v>
      </c>
      <c r="H30">
        <f t="shared" si="0"/>
        <v>12</v>
      </c>
      <c r="I30">
        <f t="shared" si="1"/>
        <v>12</v>
      </c>
      <c r="J30">
        <f t="shared" si="2"/>
        <v>33.901233333333337</v>
      </c>
      <c r="K30">
        <f t="shared" si="3"/>
        <v>26.531400000000005</v>
      </c>
      <c r="L30">
        <f t="shared" si="4"/>
        <v>2.9479333333333337</v>
      </c>
      <c r="M30">
        <f t="shared" si="5"/>
        <v>1.4739666666666669</v>
      </c>
    </row>
    <row r="31" spans="1:13" x14ac:dyDescent="0.25">
      <c r="A31" t="s">
        <v>143</v>
      </c>
      <c r="B31" t="s">
        <v>143</v>
      </c>
      <c r="C31" t="s">
        <v>328</v>
      </c>
      <c r="D31" t="s">
        <v>307</v>
      </c>
      <c r="E31" t="s">
        <v>319</v>
      </c>
      <c r="F31">
        <v>152</v>
      </c>
      <c r="G31">
        <v>19.436</v>
      </c>
      <c r="H31">
        <f t="shared" si="0"/>
        <v>45.6</v>
      </c>
      <c r="I31">
        <f t="shared" si="1"/>
        <v>45.6</v>
      </c>
      <c r="J31">
        <f t="shared" si="2"/>
        <v>22.351399999999998</v>
      </c>
      <c r="K31">
        <f t="shared" si="3"/>
        <v>17.4924</v>
      </c>
      <c r="L31">
        <f t="shared" si="4"/>
        <v>1.9436</v>
      </c>
      <c r="M31">
        <f t="shared" si="5"/>
        <v>0.9718</v>
      </c>
    </row>
    <row r="32" spans="1:13" x14ac:dyDescent="0.25">
      <c r="A32" t="s">
        <v>144</v>
      </c>
      <c r="B32" t="s">
        <v>144</v>
      </c>
      <c r="C32" t="s">
        <v>328</v>
      </c>
      <c r="D32" t="s">
        <v>309</v>
      </c>
      <c r="E32" t="s">
        <v>319</v>
      </c>
      <c r="F32">
        <v>200</v>
      </c>
      <c r="G32">
        <v>18.478866666666669</v>
      </c>
      <c r="H32">
        <f t="shared" si="0"/>
        <v>60</v>
      </c>
      <c r="I32">
        <f t="shared" si="1"/>
        <v>60</v>
      </c>
      <c r="J32">
        <f t="shared" si="2"/>
        <v>21.250696666666666</v>
      </c>
      <c r="K32">
        <f t="shared" si="3"/>
        <v>16.630980000000001</v>
      </c>
      <c r="L32">
        <f t="shared" si="4"/>
        <v>1.8478866666666669</v>
      </c>
      <c r="M32">
        <f t="shared" si="5"/>
        <v>0.92394333333333345</v>
      </c>
    </row>
    <row r="33" spans="1:13" x14ac:dyDescent="0.25">
      <c r="A33" t="s">
        <v>145</v>
      </c>
      <c r="B33" t="s">
        <v>145</v>
      </c>
      <c r="C33" t="s">
        <v>328</v>
      </c>
      <c r="D33" t="s">
        <v>310</v>
      </c>
      <c r="E33" t="s">
        <v>319</v>
      </c>
      <c r="F33">
        <v>394</v>
      </c>
      <c r="G33">
        <v>17.92346666666667</v>
      </c>
      <c r="H33">
        <f t="shared" si="0"/>
        <v>118.19999999999999</v>
      </c>
      <c r="I33">
        <f t="shared" si="1"/>
        <v>118.19999999999999</v>
      </c>
      <c r="J33">
        <f t="shared" si="2"/>
        <v>20.61198666666667</v>
      </c>
      <c r="K33">
        <f t="shared" si="3"/>
        <v>16.131120000000003</v>
      </c>
      <c r="L33">
        <f t="shared" si="4"/>
        <v>1.792346666666667</v>
      </c>
      <c r="M33">
        <f t="shared" si="5"/>
        <v>0.89617333333333349</v>
      </c>
    </row>
    <row r="34" spans="1:13" x14ac:dyDescent="0.25">
      <c r="A34" t="s">
        <v>146</v>
      </c>
      <c r="B34" t="s">
        <v>146</v>
      </c>
      <c r="C34" t="s">
        <v>328</v>
      </c>
      <c r="D34" t="s">
        <v>311</v>
      </c>
      <c r="E34" t="s">
        <v>318</v>
      </c>
      <c r="F34">
        <v>48</v>
      </c>
      <c r="G34">
        <v>30.358000000000001</v>
      </c>
      <c r="H34">
        <f t="shared" si="0"/>
        <v>14.399999999999999</v>
      </c>
      <c r="I34">
        <f t="shared" si="1"/>
        <v>14.399999999999999</v>
      </c>
      <c r="J34">
        <f t="shared" si="2"/>
        <v>34.911699999999996</v>
      </c>
      <c r="K34">
        <f t="shared" si="3"/>
        <v>27.322200000000002</v>
      </c>
      <c r="L34">
        <f t="shared" si="4"/>
        <v>3.0358000000000001</v>
      </c>
      <c r="M34">
        <f t="shared" si="5"/>
        <v>1.5179</v>
      </c>
    </row>
    <row r="35" spans="1:13" x14ac:dyDescent="0.25">
      <c r="A35" t="s">
        <v>147</v>
      </c>
      <c r="B35" t="s">
        <v>147</v>
      </c>
      <c r="C35" t="s">
        <v>328</v>
      </c>
      <c r="D35" t="s">
        <v>311</v>
      </c>
      <c r="E35" t="s">
        <v>320</v>
      </c>
      <c r="F35">
        <v>155</v>
      </c>
      <c r="G35">
        <v>24.724900000000002</v>
      </c>
      <c r="H35">
        <f t="shared" si="0"/>
        <v>0</v>
      </c>
      <c r="I35">
        <f t="shared" si="1"/>
        <v>0</v>
      </c>
      <c r="J35">
        <f t="shared" si="2"/>
        <v>28.433634999999999</v>
      </c>
      <c r="K35">
        <f t="shared" si="3"/>
        <v>22.252410000000001</v>
      </c>
      <c r="L35">
        <f t="shared" si="4"/>
        <v>2.4724900000000005</v>
      </c>
      <c r="M35">
        <f t="shared" si="5"/>
        <v>1.2362450000000003</v>
      </c>
    </row>
    <row r="36" spans="1:13" x14ac:dyDescent="0.25">
      <c r="A36" t="s">
        <v>148</v>
      </c>
      <c r="B36" t="s">
        <v>148</v>
      </c>
      <c r="C36" t="s">
        <v>328</v>
      </c>
      <c r="D36" t="s">
        <v>312</v>
      </c>
      <c r="E36" t="s">
        <v>320</v>
      </c>
      <c r="F36">
        <v>155</v>
      </c>
      <c r="G36">
        <v>24.7349</v>
      </c>
      <c r="H36">
        <f t="shared" si="0"/>
        <v>0</v>
      </c>
      <c r="I36">
        <f t="shared" si="1"/>
        <v>0</v>
      </c>
      <c r="J36">
        <f t="shared" si="2"/>
        <v>28.445134999999997</v>
      </c>
      <c r="K36">
        <f t="shared" si="3"/>
        <v>22.261410000000001</v>
      </c>
      <c r="L36">
        <f t="shared" si="4"/>
        <v>2.47349</v>
      </c>
      <c r="M36">
        <f t="shared" si="5"/>
        <v>1.236745</v>
      </c>
    </row>
    <row r="37" spans="1:13" x14ac:dyDescent="0.25">
      <c r="A37" t="s">
        <v>149</v>
      </c>
      <c r="B37" t="s">
        <v>149</v>
      </c>
      <c r="C37" t="s">
        <v>328</v>
      </c>
      <c r="D37" t="s">
        <v>313</v>
      </c>
      <c r="E37" t="s">
        <v>321</v>
      </c>
      <c r="F37">
        <v>400</v>
      </c>
      <c r="G37">
        <v>7.4298889999999984</v>
      </c>
      <c r="H37">
        <f t="shared" si="0"/>
        <v>0</v>
      </c>
      <c r="I37">
        <f t="shared" si="1"/>
        <v>0</v>
      </c>
      <c r="J37">
        <f t="shared" si="2"/>
        <v>8.544372349999998</v>
      </c>
      <c r="K37">
        <f t="shared" si="3"/>
        <v>6.686900099999999</v>
      </c>
      <c r="L37">
        <f t="shared" si="4"/>
        <v>0.74298889999999984</v>
      </c>
      <c r="M37">
        <f t="shared" si="5"/>
        <v>0.37149444999999992</v>
      </c>
    </row>
    <row r="38" spans="1:13" x14ac:dyDescent="0.25">
      <c r="A38" t="s">
        <v>150</v>
      </c>
      <c r="B38" t="s">
        <v>150</v>
      </c>
      <c r="C38" t="s">
        <v>328</v>
      </c>
      <c r="D38" t="s">
        <v>314</v>
      </c>
      <c r="E38" t="s">
        <v>321</v>
      </c>
      <c r="F38">
        <v>400</v>
      </c>
      <c r="G38">
        <v>7.4398889999999982</v>
      </c>
      <c r="H38">
        <f t="shared" si="0"/>
        <v>0</v>
      </c>
      <c r="I38">
        <f t="shared" si="1"/>
        <v>0</v>
      </c>
      <c r="J38">
        <f t="shared" si="2"/>
        <v>8.5558723499999978</v>
      </c>
      <c r="K38">
        <f t="shared" si="3"/>
        <v>6.6959000999999985</v>
      </c>
      <c r="L38">
        <f t="shared" si="4"/>
        <v>0.74398889999999984</v>
      </c>
      <c r="M38">
        <f t="shared" si="5"/>
        <v>0.37199444999999992</v>
      </c>
    </row>
    <row r="39" spans="1:13" x14ac:dyDescent="0.25">
      <c r="A39" t="s">
        <v>151</v>
      </c>
      <c r="B39" t="s">
        <v>151</v>
      </c>
      <c r="C39" t="s">
        <v>328</v>
      </c>
      <c r="D39" t="s">
        <v>315</v>
      </c>
      <c r="E39" t="s">
        <v>319</v>
      </c>
      <c r="F39">
        <v>250</v>
      </c>
      <c r="G39">
        <v>29.555666666666667</v>
      </c>
      <c r="H39">
        <f t="shared" si="0"/>
        <v>75</v>
      </c>
      <c r="I39">
        <f t="shared" si="1"/>
        <v>75</v>
      </c>
      <c r="J39">
        <f t="shared" si="2"/>
        <v>33.989016666666664</v>
      </c>
      <c r="K39">
        <f t="shared" si="3"/>
        <v>26.600100000000001</v>
      </c>
      <c r="L39">
        <f t="shared" si="4"/>
        <v>2.9555666666666669</v>
      </c>
      <c r="M39">
        <f t="shared" si="5"/>
        <v>1.4777833333333334</v>
      </c>
    </row>
    <row r="40" spans="1:13" x14ac:dyDescent="0.25">
      <c r="A40" t="s">
        <v>152</v>
      </c>
      <c r="B40" t="s">
        <v>152</v>
      </c>
      <c r="C40" t="s">
        <v>328</v>
      </c>
      <c r="D40" t="s">
        <v>316</v>
      </c>
      <c r="E40" t="s">
        <v>320</v>
      </c>
      <c r="F40">
        <v>310</v>
      </c>
      <c r="G40">
        <v>24.729900000000001</v>
      </c>
      <c r="H40">
        <f t="shared" si="0"/>
        <v>0</v>
      </c>
      <c r="I40">
        <f t="shared" si="1"/>
        <v>0</v>
      </c>
      <c r="J40">
        <f t="shared" si="2"/>
        <v>28.439384999999998</v>
      </c>
      <c r="K40">
        <f t="shared" si="3"/>
        <v>22.256910000000001</v>
      </c>
      <c r="L40">
        <f t="shared" si="4"/>
        <v>2.4729900000000002</v>
      </c>
      <c r="M40">
        <f t="shared" si="5"/>
        <v>1.2364950000000001</v>
      </c>
    </row>
    <row r="41" spans="1:13" x14ac:dyDescent="0.25">
      <c r="C41" t="s">
        <v>329</v>
      </c>
      <c r="D41" t="s">
        <v>329</v>
      </c>
      <c r="E41" t="s">
        <v>329</v>
      </c>
      <c r="F41" t="s">
        <v>329</v>
      </c>
      <c r="G41" t="s">
        <v>329</v>
      </c>
    </row>
    <row r="42" spans="1:13" x14ac:dyDescent="0.25">
      <c r="C42" t="s">
        <v>329</v>
      </c>
      <c r="D42" t="s">
        <v>329</v>
      </c>
      <c r="E42" t="s">
        <v>329</v>
      </c>
      <c r="F42" t="s">
        <v>329</v>
      </c>
      <c r="G42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generators</vt:lpstr>
      <vt:lpstr>Sheet1</vt:lpstr>
      <vt:lpstr>Sheet2</vt:lpstr>
      <vt:lpstr>Sheet3</vt:lpstr>
      <vt:lpstr>generators_aggregated</vt:lpstr>
      <vt:lpstr>Sheet1!generator_at_bus_1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stde</cp:lastModifiedBy>
  <dcterms:created xsi:type="dcterms:W3CDTF">2017-01-20T09:44:42Z</dcterms:created>
  <dcterms:modified xsi:type="dcterms:W3CDTF">2017-01-24T09:53:18Z</dcterms:modified>
</cp:coreProperties>
</file>