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Ex2.xml" ContentType="application/vnd.ms-office.chartex+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Ex3.xml" ContentType="application/vnd.ms-office.chartex+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charts/chartEx4.xml" ContentType="application/vnd.ms-office.chartex+xml"/>
  <Override PartName="/xl/charts/style4.xml" ContentType="application/vnd.ms-office.chartstyle+xml"/>
  <Override PartName="/xl/charts/colors4.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STEFFEN\RSPB\Marine\Bycatch\MSCreview\"/>
    </mc:Choice>
  </mc:AlternateContent>
  <xr:revisionPtr revIDLastSave="0" documentId="13_ncr:1_{9CB485FD-A6BF-4785-B9A3-84021807286D}" xr6:coauthVersionLast="47" xr6:coauthVersionMax="47" xr10:uidLastSave="{00000000-0000-0000-0000-000000000000}"/>
  <bookViews>
    <workbookView xWindow="-108" yWindow="-108" windowWidth="23256" windowHeight="12576" xr2:uid="{2038B1AB-F9C5-42B2-8756-DAC1B013F1FB}"/>
  </bookViews>
  <sheets>
    <sheet name="Species" sheetId="1" r:id="rId1"/>
    <sheet name="AFB" sheetId="5" r:id="rId2"/>
    <sheet name="Fecundity" sheetId="6" r:id="rId3"/>
    <sheet name="Max age" sheetId="7" r:id="rId4"/>
    <sheet name="Species_selection" sheetId="3" r:id="rId5"/>
    <sheet name="notes" sheetId="2" r:id="rId6"/>
  </sheets>
  <definedNames>
    <definedName name="_xlnm._FilterDatabase" localSheetId="1" hidden="1">AFB!$A$1:$B$1</definedName>
    <definedName name="_xlnm._FilterDatabase" localSheetId="2" hidden="1">Fecundity!$A$1:$B$1</definedName>
    <definedName name="_xlnm._FilterDatabase" localSheetId="3" hidden="1">'Max age'!$A$1:$B$1</definedName>
    <definedName name="_xlnm._FilterDatabase" localSheetId="0" hidden="1">Species!$A$1:$R$152</definedName>
    <definedName name="_xlchart.v1.0" hidden="1">AFB!$A$2:$A$104</definedName>
    <definedName name="_xlchart.v1.1" hidden="1">AFB!$B$1</definedName>
    <definedName name="_xlchart.v1.10" hidden="1">'Max age'!$B$1</definedName>
    <definedName name="_xlchart.v1.11" hidden="1">'Max age'!$B$2:$B$81</definedName>
    <definedName name="_xlchart.v1.2" hidden="1">AFB!$B$2:$B$104</definedName>
    <definedName name="_xlchart.v1.3" hidden="1">AFB!$A$2:$A$104</definedName>
    <definedName name="_xlchart.v1.4" hidden="1">AFB!$B$1</definedName>
    <definedName name="_xlchart.v1.5" hidden="1">AFB!$B$2:$B$104</definedName>
    <definedName name="_xlchart.v1.6" hidden="1">Fecundity!$A$2:$A$117</definedName>
    <definedName name="_xlchart.v1.7" hidden="1">Fecundity!$B$1</definedName>
    <definedName name="_xlchart.v1.8" hidden="1">Fecundity!$B$2:$B$117</definedName>
    <definedName name="_xlchart.v1.9" hidden="1">'Max age'!$A$2:$A$81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I3" i="7" l="1"/>
  <c r="I3" i="6"/>
  <c r="I3" i="5"/>
  <c r="F13" i="7"/>
  <c r="F12" i="7"/>
  <c r="F8" i="7"/>
  <c r="F7" i="7"/>
  <c r="F6" i="7"/>
  <c r="F3" i="7"/>
  <c r="F13" i="6"/>
  <c r="F12" i="6"/>
  <c r="F8" i="6"/>
  <c r="F7" i="6"/>
  <c r="F6" i="6"/>
  <c r="F3" i="6"/>
  <c r="F13" i="5"/>
  <c r="F12" i="5"/>
  <c r="F10" i="5"/>
  <c r="F9" i="5"/>
  <c r="F8" i="5"/>
  <c r="F7" i="5"/>
  <c r="F6" i="5"/>
  <c r="F3" i="5"/>
  <c r="K43" i="3"/>
  <c r="K76" i="3"/>
  <c r="K68" i="3"/>
  <c r="K28" i="3"/>
  <c r="H29" i="3"/>
  <c r="H31" i="3"/>
  <c r="H32" i="3"/>
  <c r="H28" i="3"/>
  <c r="K20" i="3"/>
  <c r="K6" i="3"/>
  <c r="H11" i="3"/>
  <c r="H10" i="3"/>
  <c r="H9" i="3"/>
  <c r="H8" i="3"/>
  <c r="H7" i="3"/>
  <c r="H6" i="3"/>
  <c r="K55" i="3"/>
  <c r="K65" i="3"/>
  <c r="H67" i="3"/>
  <c r="K12" i="3"/>
  <c r="K63" i="3"/>
  <c r="H70" i="3"/>
  <c r="H71" i="3"/>
  <c r="H72" i="3"/>
  <c r="H75" i="3"/>
  <c r="F10" i="7" l="1"/>
  <c r="F9" i="7"/>
  <c r="F10" i="6"/>
  <c r="F9" i="6"/>
  <c r="H5" i="3"/>
  <c r="H3" i="3"/>
  <c r="H4" i="3"/>
  <c r="H2" i="3"/>
  <c r="K19" i="3"/>
  <c r="K33" i="3"/>
  <c r="K45" i="3"/>
  <c r="K2" i="3"/>
  <c r="E6" i="3"/>
  <c r="E12" i="3"/>
  <c r="E14" i="3"/>
  <c r="E20" i="3"/>
  <c r="E28" i="3"/>
  <c r="E33" i="3"/>
  <c r="E43" i="3"/>
  <c r="E45" i="3"/>
  <c r="E55" i="3"/>
  <c r="E63" i="3"/>
  <c r="E65" i="3"/>
  <c r="E68" i="3"/>
  <c r="E76" i="3"/>
  <c r="E87" i="3"/>
  <c r="E2"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tc={F22C6EE3-D276-4D4F-A602-6AE7AFBC2A69}</author>
    <author>tc={302D5B4E-D1F2-4845-88CC-5BC6D4FE60AB}</author>
    <author>tc={F3C597F3-1995-46E2-8AFC-61352AECE8F7}</author>
    <author>tc={F82049F2-0E39-425C-9D46-88B4F4E2D964}</author>
    <author>tc={3011F092-89CA-47AB-A9D6-9D3DAD4B1D29}</author>
    <author>tc={08ED926C-25A1-439B-820A-346C6C7FEDDC}</author>
    <author>tc={7FE414C7-1118-4B5A-BB8F-49CBC03D0B8A}</author>
    <author>tc={D0B454D5-9D8D-482C-921E-B3172D8E3EDD}</author>
    <author>tc={719EDE2E-5352-44CD-99A2-E281686FD581}</author>
    <author>tc={9B6147ED-1ED5-438D-8C85-CB3ACD6D0A38}</author>
    <author>tc={DBF71247-B3EE-46E6-AF56-BEE3D480CCE4}</author>
    <author>tc={3373EA0F-CE05-4342-8863-F765F6650B19}</author>
    <author>tc={86D82B73-037A-40D1-98FE-2F7130E1C46A}</author>
    <author>tc={831E418E-DC54-4013-A8D3-6ACD54062A32}</author>
    <author>tc={97B06F8A-1CDA-4016-8BF3-C6A23919A944}</author>
    <author>tc={8A4F9712-8969-49D6-8B1A-BDDA0F8A3F6A}</author>
    <author>tc={4CE9E583-AE37-45B5-B6DF-C36F96E24376}</author>
    <author>tc={890305FE-C4EB-41EA-9E16-E6F1C3FDED43}</author>
    <author>tc={1031A770-431C-4DA1-ABF7-AC675C0E4D07}</author>
    <author>tc={6403C587-4B15-4D76-8EBF-AF46B4AB321A}</author>
    <author>tc={6B79D573-FD12-4A1A-8FE2-668569A18229}</author>
    <author>tc={BCBA95E3-5A6F-4836-8A4D-688552D03CF0}</author>
    <author>tc={00C45E91-F65E-46E8-9F7A-B24629C688A3}</author>
    <author>tc={A9FB6AB1-D2F1-4959-867D-C0DC800B52EB}</author>
    <author>tc={895121C1-95E3-4ADD-B3BF-3608E65288B6}</author>
    <author>tc={622BFB84-C131-422C-959B-630019DB68C9}</author>
    <author>tc={9C9380AA-17E9-4C25-A312-4B6C3E2C7B07}</author>
    <author>tc={4FBE2106-2A78-47E2-AA09-A1F37FF1BEBD}</author>
    <author>tc={362FC027-68A3-4CC8-860B-ECAE8240AA5E}</author>
    <author>tc={A009E795-7721-4C60-97D7-8D2FB0EA55FF}</author>
    <author>tc={57D59BCA-225F-4BA5-8B85-CB99EEBB29FA}</author>
    <author>tc={4BC531F9-6A76-4774-9BA8-1F7DB8EC2016}</author>
    <author>tc={CBF8600F-5E3D-4A15-BC81-E3EC4850448C}</author>
    <author>tc={69C7CED5-E5D1-448D-9427-AD0AB7F85313}</author>
    <author>tc={F8261220-23FD-4CC2-BBBE-4E18F61A14CF}</author>
    <author>tc={F6E89974-DB29-42B4-AE7D-8F9F681CB83D}</author>
    <author>tc={1E3926E1-48B6-46F3-9795-8E4727A88E69}</author>
    <author>tc={3521D30F-7FA3-4742-9C82-F4EBB2CC1A97}</author>
    <author>tc={3F6ED22F-09EE-49CB-BC43-FA64AD3F6075}</author>
    <author>tc={62C764FA-BE90-4441-BD99-5D56DC3017D9}</author>
    <author>tc={F0D7F295-9CA0-4119-AA0C-2B2755333500}</author>
    <author>tc={06FDFE36-81A5-488B-BDB3-4B792A0E4539}</author>
    <author>tc={9FEC1C20-F28F-440D-B30C-94E183DB7827}</author>
    <author>tc={E8A024CB-4A24-4328-9A1B-0CF7589A8EFF}</author>
    <author>tc={1F3C8466-4506-47DF-B566-9AF5F96D9D65}</author>
    <author>tc={0F5D0423-A8E1-4313-8215-47BB24141458}</author>
    <author>tc={BCB7C0FD-DC33-4512-AEAB-0D278B1E8772}</author>
    <author>Stephanie Good</author>
    <author>tc={74F32BC2-A4C4-434F-B5B9-7FCDFE7B5C65}</author>
    <author>tc={C0236AF4-9B3D-4512-942A-78A38A064933}</author>
    <author>tc={FED8FF18-43D6-4BA5-A8A2-1081464F7023}</author>
    <author>tc={15BA2FEA-2DBE-44F5-A839-45CF0C0F85B0}</author>
    <author>tc={410CF83E-3795-4752-8683-BB50E1A04E2A}</author>
    <author>tc={71575F24-7A26-44C8-BF82-2616D6C177B9}</author>
    <author>tc={278035EC-6722-4745-B9B3-92EFD787AA35}</author>
    <author>tc={A40ACA3F-FE09-4226-ABA2-BC29F77BCF58}</author>
    <author>tc={F447C7C5-C9CC-438F-819F-0BC31320E8FA}</author>
    <author>tc={3D29DEE7-E17B-40F5-B57E-4F6FDE141BF2}</author>
    <author>tc={2ADFBE81-9D75-47AC-8C2F-6F46CD2D7F4E}</author>
    <author>tc={F97A281C-222F-4A1B-9C90-D884B99982FD}</author>
    <author>tc={9B0958BA-BA0D-469D-B02C-DFD3E64A49CF}</author>
    <author>tc={9DD38AED-A21C-4228-912A-B499BA11E793}</author>
  </authors>
  <commentList>
    <comment ref="J3" authorId="0" shapeId="0" xr:uid="{F22C6EE3-D276-4D4F-A602-6AE7AFBC2A69}">
      <text>
        <t>[Threaded comment]
Your version of Excel allows you to read this threaded comment; however, any edits to it will get removed if the file is opened in a newer version of Excel. Learn more: https://go.microsoft.com/fwlink/?linkid=870924
Comment:
    Max age recorded</t>
      </text>
    </comment>
    <comment ref="I4" authorId="1" shapeId="0" xr:uid="{302D5B4E-D1F2-4845-88CC-5BC6D4FE60AB}">
      <text>
        <t>[Threaded comment]
Your version of Excel allows you to read this threaded comment; however, any edits to it will get removed if the file is opened in a newer version of Excel. Learn more: https://go.microsoft.com/fwlink/?linkid=870924
Comment:
    Biology of Marine Birds (book)</t>
      </text>
    </comment>
    <comment ref="O5" authorId="2" shapeId="0" xr:uid="{F3C597F3-1995-46E2-8AFC-61352AECE8F7}">
      <text>
        <t>[Threaded comment]
Your version of Excel allows you to read this threaded comment; however, any edits to it will get removed if the file is opened in a newer version of Excel. Learn more: https://go.microsoft.com/fwlink/?linkid=870924
Comment:
    Average across 3 populations</t>
      </text>
    </comment>
    <comment ref="J7" authorId="3" shapeId="0" xr:uid="{F82049F2-0E39-425C-9D46-88B4F4E2D964}">
      <text>
        <t>[Threaded comment]
Your version of Excel allows you to read this threaded comment; however, any edits to it will get removed if the file is opened in a newer version of Excel. Learn more: https://go.microsoft.com/fwlink/?linkid=870924
Comment:
    Estimated</t>
      </text>
    </comment>
    <comment ref="J8" authorId="4" shapeId="0" xr:uid="{3011F092-89CA-47AB-A9D6-9D3DAD4B1D29}">
      <text>
        <t>[Threaded comment]
Your version of Excel allows you to read this threaded comment; however, any edits to it will get removed if the file is opened in a newer version of Excel. Learn more: https://go.microsoft.com/fwlink/?linkid=870924
Comment:
    Not an average - max age 40.8 in paper.</t>
      </text>
    </comment>
    <comment ref="J10" authorId="5" shapeId="0" xr:uid="{08ED926C-25A1-439B-820A-346C6C7FEDDC}">
      <text>
        <t>[Threaded comment]
Your version of Excel allows you to read this threaded comment; however, any edits to it will get removed if the file is opened in a newer version of Excel. Learn more: https://go.microsoft.com/fwlink/?linkid=870924
Comment:
    max age so far</t>
      </text>
    </comment>
    <comment ref="J14" authorId="6" shapeId="0" xr:uid="{7FE414C7-1118-4B5A-BB8F-49CBC03D0B8A}">
      <text>
        <t>[Threaded comment]
Your version of Excel allows you to read this threaded comment; however, any edits to it will get removed if the file is opened in a newer version of Excel. Learn more: https://go.microsoft.com/fwlink/?linkid=870924
Comment:
    Based on rining studies</t>
      </text>
    </comment>
    <comment ref="J16" authorId="7" shapeId="0" xr:uid="{D0B454D5-9D8D-482C-921E-B3172D8E3EDD}">
      <text>
        <t>[Threaded comment]
Your version of Excel allows you to read this threaded comment; however, any edits to it will get removed if the file is opened in a newer version of Excel. Learn more: https://go.microsoft.com/fwlink/?linkid=870924
Comment:
    observed</t>
      </text>
    </comment>
    <comment ref="J17" authorId="8" shapeId="0" xr:uid="{719EDE2E-5352-44CD-99A2-E281686FD581}">
      <text>
        <t>[Threaded comment]
Your version of Excel allows you to read this threaded comment; however, any edits to it will get removed if the file is opened in a newer version of Excel. Learn more: https://go.microsoft.com/fwlink/?linkid=870924
Comment:
    Estimatd based on resighting of marked birds</t>
      </text>
    </comment>
    <comment ref="J19" authorId="9" shapeId="0" xr:uid="{9B6147ED-1ED5-438D-8C85-CB3ACD6D0A38}">
      <text>
        <t>[Threaded comment]
Your version of Excel allows you to read this threaded comment; however, any edits to it will get removed if the file is opened in a newer version of Excel. Learn more: https://go.microsoft.com/fwlink/?linkid=870924
Comment:
    oldest recorded</t>
      </text>
    </comment>
    <comment ref="J20" authorId="10" shapeId="0" xr:uid="{DBF71247-B3EE-46E6-AF56-BEE3D480CCE4}">
      <text>
        <t>[Threaded comment]
Your version of Excel allows you to read this threaded comment; however, any edits to it will get removed if the file is opened in a newer version of Excel. Learn more: https://go.microsoft.com/fwlink/?linkid=870924
Comment:
    range is 10-25. Average: 16</t>
      </text>
    </comment>
    <comment ref="J25" authorId="11" shapeId="0" xr:uid="{3373EA0F-CE05-4342-8863-F765F6650B19}">
      <text>
        <t>[Threaded comment]
Your version of Excel allows you to read this threaded comment; however, any edits to it will get removed if the file is opened in a newer version of Excel. Learn more: https://go.microsoft.com/fwlink/?linkid=870924
Comment:
    maximum reported in banding</t>
      </text>
    </comment>
    <comment ref="J26" authorId="12" shapeId="0" xr:uid="{86D82B73-037A-40D1-98FE-2F7130E1C46A}">
      <text>
        <t>[Threaded comment]
Your version of Excel allows you to read this threaded comment; however, any edits to it will get removed if the file is opened in a newer version of Excel. Learn more: https://go.microsoft.com/fwlink/?linkid=870924
Comment:
    Maximum based on banding</t>
      </text>
    </comment>
    <comment ref="J27" authorId="13" shapeId="0" xr:uid="{831E418E-DC54-4013-A8D3-6ACD54062A32}">
      <text>
        <t>[Threaded comment]
Your version of Excel allows you to read this threaded comment; however, any edits to it will get removed if the file is opened in a newer version of Excel. Learn more: https://go.microsoft.com/fwlink/?linkid=870924
Comment:
    Maximum based on banding</t>
      </text>
    </comment>
    <comment ref="J29" authorId="14" shapeId="0" xr:uid="{97B06F8A-1CDA-4016-8BF3-C6A23919A944}">
      <text>
        <t>[Threaded comment]
Your version of Excel allows you to read this threaded comment; however, any edits to it will get removed if the file is opened in a newer version of Excel. Learn more: https://go.microsoft.com/fwlink/?linkid=870924
Comment:
    maximum based on banding</t>
      </text>
    </comment>
    <comment ref="H43" authorId="15" shapeId="0" xr:uid="{8A4F9712-8969-49D6-8B1A-BDDA0F8A3F6A}">
      <text>
        <t>[Threaded comment]
Your version of Excel allows you to read this threaded comment; however, any edits to it will get removed if the file is opened in a newer version of Excel. Learn more: https://go.microsoft.com/fwlink/?linkid=870924
Comment:
    range 5-7 based on other fregata</t>
      </text>
    </comment>
    <comment ref="J43" authorId="16" shapeId="0" xr:uid="{4CE9E583-AE37-45B5-B6DF-C36F96E24376}">
      <text>
        <t>[Threaded comment]
Your version of Excel allows you to read this threaded comment; however, any edits to it will get removed if the file is opened in a newer version of Excel. Learn more: https://go.microsoft.com/fwlink/?linkid=870924
Comment:
    longevity record</t>
      </text>
    </comment>
    <comment ref="J45" authorId="17" shapeId="0" xr:uid="{890305FE-C4EB-41EA-9E16-E6F1C3FDED43}">
      <text>
        <t>[Threaded comment]
Your version of Excel allows you to read this threaded comment; however, any edits to it will get removed if the file is opened in a newer version of Excel. Learn more: https://go.microsoft.com/fwlink/?linkid=870924
Comment:
    oldest recorded</t>
      </text>
    </comment>
    <comment ref="O45" authorId="18" shapeId="0" xr:uid="{1031A770-431C-4DA1-ABF7-AC675C0E4D07}">
      <text>
        <t>[Threaded comment]
Your version of Excel allows you to read this threaded comment; however, any edits to it will get removed if the file is opened in a newer version of Excel. Learn more: https://go.microsoft.com/fwlink/?linkid=870924
Comment:
    average between el nino year and non-el nino year</t>
      </text>
    </comment>
    <comment ref="H48" authorId="19" shapeId="0" xr:uid="{6403C587-4B15-4D76-8EBF-AF46B4AB321A}">
      <text>
        <t>[Threaded comment]
Your version of Excel allows you to read this threaded comment; however, any edits to it will get removed if the file is opened in a newer version of Excel. Learn more: https://go.microsoft.com/fwlink/?linkid=870924
Comment:
    Assumed - as for other gadfly petrels</t>
      </text>
    </comment>
    <comment ref="J50" authorId="20" shapeId="0" xr:uid="{6B79D573-FD12-4A1A-8FE2-668569A18229}">
      <text>
        <t>[Threaded comment]
Your version of Excel allows you to read this threaded comment; however, any edits to it will get removed if the file is opened in a newer version of Excel. Learn more: https://go.microsoft.com/fwlink/?linkid=870924
Comment:
    Max recorded in one site</t>
      </text>
    </comment>
    <comment ref="J53" authorId="21" shapeId="0" xr:uid="{BCBA95E3-5A6F-4836-8A4D-688552D03CF0}">
      <text>
        <t>[Threaded comment]
Your version of Excel allows you to read this threaded comment; however, any edits to it will get removed if the file is opened in a newer version of Excel. Learn more: https://go.microsoft.com/fwlink/?linkid=870924
Comment:
    Expected (oldest recorded 15)</t>
      </text>
    </comment>
    <comment ref="H61" authorId="22" shapeId="0" xr:uid="{00C45E91-F65E-46E8-9F7A-B24629C688A3}">
      <text>
        <t>[Threaded comment]
Your version of Excel allows you to read this threaded comment; however, any edits to it will get removed if the file is opened in a newer version of Excel. Learn more: https://go.microsoft.com/fwlink/?linkid=870924
Comment:
    4-6</t>
      </text>
    </comment>
    <comment ref="J65" authorId="23" shapeId="0" xr:uid="{A9FB6AB1-D2F1-4959-867D-C0DC800B52EB}">
      <text>
        <t>[Threaded comment]
Your version of Excel allows you to read this threaded comment; however, any edits to it will get removed if the file is opened in a newer version of Excel. Learn more: https://go.microsoft.com/fwlink/?linkid=870924
Comment:
    oldest known banded but little info</t>
      </text>
    </comment>
    <comment ref="J66" authorId="24" shapeId="0" xr:uid="{895121C1-95E3-4ADD-B3BF-3608E65288B6}">
      <text>
        <t>[Threaded comment]
Your version of Excel allows you to read this threaded comment; however, any edits to it will get removed if the file is opened in a newer version of Excel. Learn more: https://go.microsoft.com/fwlink/?linkid=870924
Comment:
    longest from banding study</t>
      </text>
    </comment>
    <comment ref="J69" authorId="25" shapeId="0" xr:uid="{622BFB84-C131-422C-959B-630019DB68C9}">
      <text>
        <t>[Threaded comment]
Your version of Excel allows you to read this threaded comment; however, any edits to it will get removed if the file is opened in a newer version of Excel. Learn more: https://go.microsoft.com/fwlink/?linkid=870924
Comment:
    longevity record</t>
      </text>
    </comment>
    <comment ref="J73" authorId="26" shapeId="0" xr:uid="{9C9380AA-17E9-4C25-A312-4B6C3E2C7B07}">
      <text>
        <t>[Threaded comment]
Your version of Excel allows you to read this threaded comment; however, any edits to it will get removed if the file is opened in a newer version of Excel. Learn more: https://go.microsoft.com/fwlink/?linkid=870924
Comment:
    longevity record</t>
      </text>
    </comment>
    <comment ref="J76" authorId="27" shapeId="0" xr:uid="{4FBE2106-2A78-47E2-AA09-A1F37FF1BEBD}">
      <text>
        <t>[Threaded comment]
Your version of Excel allows you to read this threaded comment; however, any edits to it will get removed if the file is opened in a newer version of Excel. Learn more: https://go.microsoft.com/fwlink/?linkid=870924
Comment:
    banding study</t>
      </text>
    </comment>
    <comment ref="J81" authorId="28" shapeId="0" xr:uid="{362FC027-68A3-4CC8-860B-ECAE8240AA5E}">
      <text>
        <t>[Threaded comment]
Your version of Excel allows you to read this threaded comment; however, any edits to it will get removed if the file is opened in a newer version of Excel. Learn more: https://go.microsoft.com/fwlink/?linkid=870924
Comment:
    max age recorded</t>
      </text>
    </comment>
    <comment ref="J82" authorId="29" shapeId="0" xr:uid="{A009E795-7721-4C60-97D7-8D2FB0EA55FF}">
      <text>
        <t>[Threaded comment]
Your version of Excel allows you to read this threaded comment; however, any edits to it will get removed if the file is opened in a newer version of Excel. Learn more: https://go.microsoft.com/fwlink/?linkid=870924
Comment:
    based on one specimen</t>
      </text>
    </comment>
    <comment ref="J83" authorId="30" shapeId="0" xr:uid="{57D59BCA-225F-4BA5-8B85-CB99EEBB29FA}">
      <text>
        <t>[Threaded comment]
Your version of Excel allows you to read this threaded comment; however, any edits to it will get removed if the file is opened in a newer version of Excel. Learn more: https://go.microsoft.com/fwlink/?linkid=870924
Comment:
    Oldest individual in banding study</t>
      </text>
    </comment>
    <comment ref="J85" authorId="31" shapeId="0" xr:uid="{4BC531F9-6A76-4774-9BA8-1F7DB8EC2016}">
      <text>
        <t>[Threaded comment]
Your version of Excel allows you to read this threaded comment; however, any edits to it will get removed if the file is opened in a newer version of Excel. Learn more: https://go.microsoft.com/fwlink/?linkid=870924
Comment:
    European bird record</t>
      </text>
    </comment>
    <comment ref="J86" authorId="32" shapeId="0" xr:uid="{CBF8600F-5E3D-4A15-BC81-E3EC4850448C}">
      <text>
        <t>[Threaded comment]
Your version of Excel allows you to read this threaded comment; however, any edits to it will get removed if the file is opened in a newer version of Excel. Learn more: https://go.microsoft.com/fwlink/?linkid=870924
Comment:
    Across studies globally</t>
      </text>
    </comment>
    <comment ref="L86" authorId="33" shapeId="0" xr:uid="{69C7CED5-E5D1-448D-9427-AD0AB7F85313}">
      <text>
        <t>[Threaded comment]
Your version of Excel allows you to read this threaded comment; however, any edits to it will get removed if the file is opened in a newer version of Excel. Learn more: https://go.microsoft.com/fwlink/?linkid=870924
Comment:
    Some may take sabbatical</t>
      </text>
    </comment>
    <comment ref="J87" authorId="34" shapeId="0" xr:uid="{F8261220-23FD-4CC2-BBBE-4E18F61A14CF}">
      <text>
        <t>[Threaded comment]
Your version of Excel allows you to read this threaded comment; however, any edits to it will get removed if the file is opened in a newer version of Excel. Learn more: https://go.microsoft.com/fwlink/?linkid=870924
Comment:
    Based on banding study</t>
      </text>
    </comment>
    <comment ref="L87" authorId="35" shapeId="0" xr:uid="{F6E89974-DB29-42B4-AE7D-8F9F681CB83D}">
      <text>
        <t>[Threaded comment]
Your version of Excel allows you to read this threaded comment; however, any edits to it will get removed if the file is opened in a newer version of Excel. Learn more: https://go.microsoft.com/fwlink/?linkid=870924
Comment:
    Up to half adults may skip breeding in a year - selected value between annual and biannual = 0.75</t>
      </text>
    </comment>
    <comment ref="J89" authorId="36" shapeId="0" xr:uid="{1E3926E1-48B6-46F3-9795-8E4727A88E69}">
      <text>
        <t>[Threaded comment]
Your version of Excel allows you to read this threaded comment; however, any edits to it will get removed if the file is opened in a newer version of Excel. Learn more: https://go.microsoft.com/fwlink/?linkid=870924
Comment:
    Longevity record</t>
      </text>
    </comment>
    <comment ref="L91" authorId="37" shapeId="0" xr:uid="{3521D30F-7FA3-4742-9C82-F4EBB2CC1A97}">
      <text>
        <t>[Threaded comment]
Your version of Excel allows you to read this threaded comment; however, any edits to it will get removed if the file is opened in a newer version of Excel. Learn more: https://go.microsoft.com/fwlink/?linkid=870924
Comment:
    Some may take sabbatical</t>
      </text>
    </comment>
    <comment ref="J97" authorId="38" shapeId="0" xr:uid="{3F6ED22F-09EE-49CB-BC43-FA64AD3F6075}">
      <text>
        <t>[Threaded comment]
Your version of Excel allows you to read this threaded comment; however, any edits to it will get removed if the file is opened in a newer version of Excel. Learn more: https://go.microsoft.com/fwlink/?linkid=870924
Comment:
    Oldest known banded</t>
      </text>
    </comment>
    <comment ref="J101" authorId="39" shapeId="0" xr:uid="{62C764FA-BE90-4441-BD99-5D56DC3017D9}">
      <text>
        <t>[Threaded comment]
Your version of Excel allows you to read this threaded comment; however, any edits to it will get removed if the file is opened in a newer version of Excel. Learn more: https://go.microsoft.com/fwlink/?linkid=870924
Comment:
    banding studies suggest range 15-21</t>
      </text>
    </comment>
    <comment ref="J105" authorId="40" shapeId="0" xr:uid="{F0D7F295-9CA0-4119-AA0C-2B2755333500}">
      <text>
        <t>[Threaded comment]
Your version of Excel allows you to read this threaded comment; however, any edits to it will get removed if the file is opened in a newer version of Excel. Learn more: https://go.microsoft.com/fwlink/?linkid=870924
Comment:
    Banding data</t>
      </text>
    </comment>
    <comment ref="J107" authorId="41" shapeId="0" xr:uid="{06FDFE36-81A5-488B-BDB3-4B792A0E4539}">
      <text>
        <t>[Threaded comment]
Your version of Excel allows you to read this threaded comment; however, any edits to it will get removed if the file is opened in a newer version of Excel. Learn more: https://go.microsoft.com/fwlink/?linkid=870924
Comment:
    Banding data</t>
      </text>
    </comment>
    <comment ref="J115" authorId="42" shapeId="0" xr:uid="{9FEC1C20-F28F-440D-B30C-94E183DB7827}">
      <text>
        <t>[Threaded comment]
Your version of Excel allows you to read this threaded comment; however, any edits to it will get removed if the file is opened in a newer version of Excel. Learn more: https://go.microsoft.com/fwlink/?linkid=870924
Comment:
    in captivity</t>
      </text>
    </comment>
    <comment ref="J118" authorId="43" shapeId="0" xr:uid="{E8A024CB-4A24-4328-9A1B-0CF7589A8EFF}">
      <text>
        <t>[Threaded comment]
Your version of Excel allows you to read this threaded comment; however, any edits to it will get removed if the file is opened in a newer version of Excel. Learn more: https://go.microsoft.com/fwlink/?linkid=870924
Comment:
    Banding data</t>
      </text>
    </comment>
    <comment ref="J119" authorId="44" shapeId="0" xr:uid="{1F3C8466-4506-47DF-B566-9AF5F96D9D65}">
      <text>
        <t>[Threaded comment]
Your version of Excel allows you to read this threaded comment; however, any edits to it will get removed if the file is opened in a newer version of Excel. Learn more: https://go.microsoft.com/fwlink/?linkid=870924
Comment:
    Oldest banded</t>
      </text>
    </comment>
    <comment ref="J120" authorId="45" shapeId="0" xr:uid="{0F5D0423-A8E1-4313-8215-47BB24141458}">
      <text>
        <t>[Threaded comment]
Your version of Excel allows you to read this threaded comment; however, any edits to it will get removed if the file is opened in a newer version of Excel. Learn more: https://go.microsoft.com/fwlink/?linkid=870924
Comment:
    banding data</t>
      </text>
    </comment>
    <comment ref="J121" authorId="46" shapeId="0" xr:uid="{BCB7C0FD-DC33-4512-AEAB-0D278B1E8772}">
      <text>
        <t>[Threaded comment]
Your version of Excel allows you to read this threaded comment; however, any edits to it will get removed if the file is opened in a newer version of Excel. Learn more: https://go.microsoft.com/fwlink/?linkid=870924
Comment:
    banding data</t>
      </text>
    </comment>
    <comment ref="J122" authorId="47" shapeId="0" xr:uid="{8323253F-37A0-45EC-8D6B-9C1470609F4B}">
      <text>
        <r>
          <rPr>
            <b/>
            <sz val="9"/>
            <color indexed="81"/>
            <rFont val="Tahoma"/>
            <charset val="1"/>
          </rPr>
          <t>Stephanie Good:</t>
        </r>
        <r>
          <rPr>
            <sz val="9"/>
            <color indexed="81"/>
            <rFont val="Tahoma"/>
            <charset val="1"/>
          </rPr>
          <t xml:space="preserve">
Recapture data</t>
        </r>
      </text>
    </comment>
    <comment ref="J124" authorId="48" shapeId="0" xr:uid="{74F32BC2-A4C4-434F-B5B9-7FCDFE7B5C65}">
      <text>
        <t>[Threaded comment]
Your version of Excel allows you to read this threaded comment; however, any edits to it will get removed if the file is opened in a newer version of Excel. Learn more: https://go.microsoft.com/fwlink/?linkid=870924
Comment:
    banding data</t>
      </text>
    </comment>
    <comment ref="J125" authorId="49" shapeId="0" xr:uid="{C0236AF4-9B3D-4512-942A-78A38A064933}">
      <text>
        <t>[Threaded comment]
Your version of Excel allows you to read this threaded comment; however, any edits to it will get removed if the file is opened in a newer version of Excel. Learn more: https://go.microsoft.com/fwlink/?linkid=870924
Comment:
    based on banding but note rings corrode rapidly</t>
      </text>
    </comment>
    <comment ref="J127" authorId="50" shapeId="0" xr:uid="{FED8FF18-43D6-4BA5-A8A2-1081464F7023}">
      <text>
        <t>[Threaded comment]
Your version of Excel allows you to read this threaded comment; however, any edits to it will get removed if the file is opened in a newer version of Excel. Learn more: https://go.microsoft.com/fwlink/?linkid=870924
Comment:
    ringing data</t>
      </text>
    </comment>
    <comment ref="J129" authorId="51" shapeId="0" xr:uid="{15BA2FEA-2DBE-44F5-A839-45CF0C0F85B0}">
      <text>
        <t>[Threaded comment]
Your version of Excel allows you to read this threaded comment; however, any edits to it will get removed if the file is opened in a newer version of Excel. Learn more: https://go.microsoft.com/fwlink/?linkid=870924
Comment:
    longevity record</t>
      </text>
    </comment>
    <comment ref="J131" authorId="52" shapeId="0" xr:uid="{410CF83E-3795-4752-8683-BB50E1A04E2A}">
      <text>
        <t>[Threaded comment]
Your version of Excel allows you to read this threaded comment; however, any edits to it will get removed if the file is opened in a newer version of Excel. Learn more: https://go.microsoft.com/fwlink/?linkid=870924
Comment:
    oldest banded</t>
      </text>
    </comment>
    <comment ref="J135" authorId="53" shapeId="0" xr:uid="{71575F24-7A26-44C8-BF82-2616D6C177B9}">
      <text>
        <t>[Threaded comment]
Your version of Excel allows you to read this threaded comment; however, any edits to it will get removed if the file is opened in a newer version of Excel. Learn more: https://go.microsoft.com/fwlink/?linkid=870924
Comment:
    Oldest known</t>
      </text>
    </comment>
    <comment ref="H136" authorId="54" shapeId="0" xr:uid="{278035EC-6722-4745-B9B3-92EFD787AA35}">
      <text>
        <t>[Threaded comment]
Your version of Excel allows you to read this threaded comment; however, any edits to it will get removed if the file is opened in a newer version of Excel. Learn more: https://go.microsoft.com/fwlink/?linkid=870924
Comment:
    Different for different study sites - selected this as in the middle of range</t>
      </text>
    </comment>
    <comment ref="J139" authorId="55" shapeId="0" xr:uid="{A40ACA3F-FE09-4226-ABA2-BC29F77BCF58}">
      <text>
        <t>[Threaded comment]
Your version of Excel allows you to read this threaded comment; however, any edits to it will get removed if the file is opened in a newer version of Excel. Learn more: https://go.microsoft.com/fwlink/?linkid=870924
Comment:
    At least</t>
      </text>
    </comment>
    <comment ref="J142" authorId="56" shapeId="0" xr:uid="{F447C7C5-C9CC-438F-819F-0BC31320E8FA}">
      <text>
        <t>[Threaded comment]
Your version of Excel allows you to read this threaded comment; however, any edits to it will get removed if the file is opened in a newer version of Excel. Learn more: https://go.microsoft.com/fwlink/?linkid=870924
Comment:
    oldest recorded</t>
      </text>
    </comment>
    <comment ref="J143" authorId="57" shapeId="0" xr:uid="{3D29DEE7-E17B-40F5-B57E-4F6FDE141BF2}">
      <text>
        <t>[Threaded comment]
Your version of Excel allows you to read this threaded comment; however, any edits to it will get removed if the file is opened in a newer version of Excel. Learn more: https://go.microsoft.com/fwlink/?linkid=870924
Comment:
    Oldest recorded. next oldest was 8</t>
      </text>
    </comment>
    <comment ref="J144" authorId="58" shapeId="0" xr:uid="{2ADFBE81-9D75-47AC-8C2F-6F46CD2D7F4E}">
      <text>
        <t>[Threaded comment]
Your version of Excel allows you to read this threaded comment; however, any edits to it will get removed if the file is opened in a newer version of Excel. Learn more: https://go.microsoft.com/fwlink/?linkid=870924
Comment:
    max longevity record</t>
      </text>
    </comment>
    <comment ref="J148" authorId="59" shapeId="0" xr:uid="{F97A281C-222F-4A1B-9C90-D884B99982FD}">
      <text>
        <t>[Threaded comment]
Your version of Excel allows you to read this threaded comment; however, any edits to it will get removed if the file is opened in a newer version of Excel. Learn more: https://go.microsoft.com/fwlink/?linkid=870924
Comment:
    Oldest known. Also some in 21-30 year range</t>
      </text>
    </comment>
    <comment ref="J151" authorId="60" shapeId="0" xr:uid="{9B0958BA-BA0D-469D-B02C-DFD3E64A49CF}">
      <text>
        <t>[Threaded comment]
Your version of Excel allows you to read this threaded comment; however, any edits to it will get removed if the file is opened in a newer version of Excel. Learn more: https://go.microsoft.com/fwlink/?linkid=870924
Comment:
    longevity record</t>
      </text>
    </comment>
    <comment ref="J152" authorId="61" shapeId="0" xr:uid="{9DD38AED-A21C-4228-912A-B499BA11E793}">
      <text>
        <t>[Threaded comment]
Your version of Excel allows you to read this threaded comment; however, any edits to it will get removed if the file is opened in a newer version of Excel. Learn more: https://go.microsoft.com/fwlink/?linkid=870924
Comment:
    longevity record global. NAm is 24</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tc={E1BC940D-EDC2-4A5C-AF46-D56FCCAD76A2}</author>
    <author>tc={654BF1A7-02E2-481B-80ED-B5563FDA5CE5}</author>
    <author>tc={E7921647-5BDF-4F5B-9B69-D2EA404D958C}</author>
    <author>tc={16560083-4E50-4122-8E7C-790FF25F502C}</author>
    <author>tc={59ACA055-D0F3-4DD4-B2A6-7BA9DE2B6EAC}</author>
    <author>tc={D9EFE807-B0DE-47DC-A359-4DA585D42B85}</author>
    <author>tc={93E32A3D-084A-441F-8080-78514ADC2558}</author>
    <author>tc={CCD15A0D-5055-4500-8B99-8045A225A5AD}</author>
    <author>tc={4CE2B1F4-BF77-4FE9-B679-9849BC10AF2A}</author>
    <author>Stephanie Good</author>
    <author>tc={3D688E9C-F98F-46D7-8A7E-5D504018751F}</author>
    <author>tc={DE005856-2D3E-41F3-922C-31726FB23FBD}</author>
    <author>tc={5E8A3FA4-5E62-49DB-A688-639830C72DB8}</author>
    <author>tc={87AE9B89-CAC2-4B14-AB0E-96F4353B9C97}</author>
    <author>tc={11C4BC13-602A-4346-B7E2-EFF942EADA0D}</author>
    <author>tc={18768F6E-B17E-492E-A23A-7D1512C59C45}</author>
    <author>tc={FC8CE78B-5579-4DA4-88A3-1A99435B0C53}</author>
    <author>tc={D02EBB9E-C7FA-43F7-B2CC-B2B6EC812A0C}</author>
    <author>tc={8BDF5714-80BF-4C20-9973-ECA739DF584C}</author>
    <author>tc={1DDE10C1-72BD-4BAA-8339-5696675E58FC}</author>
    <author>tc={FBB84092-CE0E-48CC-BF23-20D57A45215E}</author>
    <author>tc={C3426075-85E6-4F61-A6CD-4372793B4AF6}</author>
    <author>tc={14335DBC-5267-4028-9604-64C32C308B2A}</author>
    <author>tc={35F86E33-FE04-43BE-896B-840D199A8D0E}</author>
    <author>tc={C4CEF427-5C0B-46BA-BE02-323211451D05}</author>
    <author>tc={32FE1626-3190-4955-BEA4-1A0B9EBF7C37}</author>
    <author>tc={D0AA1EA1-8038-4279-B57A-C086B8979B03}</author>
    <author>tc={3DEA850C-6A14-4319-9633-E7463FD1E239}</author>
    <author>tc={F0603347-A69C-4F24-985B-B50469A912A8}</author>
    <author>tc={4DDDD7BA-69AF-4132-AB05-D57F5B9C2725}</author>
    <author>tc={17AA2E9B-F01B-49CF-929B-5FF751474E0B}</author>
    <author>tc={AEFCED51-5A12-46F9-A009-FE1859312D22}</author>
    <author>tc={EC17843E-A7F1-4C9D-BE57-B1847CB2FAAE}</author>
    <author>tc={2327FCC0-B1A1-472E-9F10-2067FC7707FA}</author>
    <author>tc={8ED02512-6217-448E-9B3D-E17C1FC0B5B6}</author>
    <author>tc={B468E75D-A4F7-4203-A46E-C3E8966656C9}</author>
    <author>tc={38D02E52-AEB0-4E2E-99D6-3A0DE8B0D724}</author>
    <author>tc={7542EB04-B9C7-4663-8E77-4A560765B825}</author>
    <author>tc={BDF8CF33-CD4E-400F-9123-854B02405922}</author>
    <author>tc={63D98D70-0CB8-4AE6-A000-02304E120340}</author>
    <author>tc={3CB8F57A-DCC1-44B1-9858-A90009F185B0}</author>
    <author>tc={87987661-615C-44FA-A20A-F6B1623F2BBB}</author>
    <author>tc={5C9C2B5E-10C8-43D1-8F1A-030C8DD433AC}</author>
    <author>tc={3F01A5D3-11A3-4F29-9376-F39D1788186F}</author>
    <author>tc={31517700-DCB0-4ECA-B41E-C1BB31A53EBB}</author>
    <author>tc={D548B7B7-0AF5-437E-B64D-F9A63CFC0ED3}</author>
  </authors>
  <commentList>
    <comment ref="B2" authorId="0" shapeId="0" xr:uid="{E1BC940D-EDC2-4A5C-AF46-D56FCCAD76A2}">
      <text>
        <t>[Threaded comment]
Your version of Excel allows you to read this threaded comment; however, any edits to it will get removed if the file is opened in a newer version of Excel. Learn more: https://go.microsoft.com/fwlink/?linkid=870924
Comment:
    oldest known banded but little info</t>
      </text>
    </comment>
    <comment ref="B3" authorId="1" shapeId="0" xr:uid="{654BF1A7-02E2-481B-80ED-B5563FDA5CE5}">
      <text>
        <t>[Threaded comment]
Your version of Excel allows you to read this threaded comment; however, any edits to it will get removed if the file is opened in a newer version of Excel. Learn more: https://go.microsoft.com/fwlink/?linkid=870924
Comment:
    Estimatd based on resighting of marked birds</t>
      </text>
    </comment>
    <comment ref="B7" authorId="2" shapeId="0" xr:uid="{E7921647-5BDF-4F5B-9B69-D2EA404D958C}">
      <text>
        <t>[Threaded comment]
Your version of Excel allows you to read this threaded comment; however, any edits to it will get removed if the file is opened in a newer version of Excel. Learn more: https://go.microsoft.com/fwlink/?linkid=870924
Comment:
    At least</t>
      </text>
    </comment>
    <comment ref="B8" authorId="3" shapeId="0" xr:uid="{16560083-4E50-4122-8E7C-790FF25F502C}">
      <text>
        <t>[Threaded comment]
Your version of Excel allows you to read this threaded comment; however, any edits to it will get removed if the file is opened in a newer version of Excel. Learn more: https://go.microsoft.com/fwlink/?linkid=870924
Comment:
    banding data</t>
      </text>
    </comment>
    <comment ref="B9" authorId="4" shapeId="0" xr:uid="{59ACA055-D0F3-4DD4-B2A6-7BA9DE2B6EAC}">
      <text>
        <t>[Threaded comment]
Your version of Excel allows you to read this threaded comment; however, any edits to it will get removed if the file is opened in a newer version of Excel. Learn more: https://go.microsoft.com/fwlink/?linkid=870924
Comment:
    based on banding but note rings corrode rapidly</t>
      </text>
    </comment>
    <comment ref="B10" authorId="5" shapeId="0" xr:uid="{D9EFE807-B0DE-47DC-A359-4DA585D42B85}">
      <text>
        <t>[Threaded comment]
Your version of Excel allows you to read this threaded comment; however, any edits to it will get removed if the file is opened in a newer version of Excel. Learn more: https://go.microsoft.com/fwlink/?linkid=870924
Comment:
    Banding data</t>
      </text>
    </comment>
    <comment ref="B11" authorId="6" shapeId="0" xr:uid="{93E32A3D-084A-441F-8080-78514ADC2558}">
      <text>
        <t>[Threaded comment]
Your version of Excel allows you to read this threaded comment; however, any edits to it will get removed if the file is opened in a newer version of Excel. Learn more: https://go.microsoft.com/fwlink/?linkid=870924
Comment:
    max longevity record</t>
      </text>
    </comment>
    <comment ref="B12" authorId="7" shapeId="0" xr:uid="{CCD15A0D-5055-4500-8B99-8045A225A5AD}">
      <text>
        <t>[Threaded comment]
Your version of Excel allows you to read this threaded comment; however, any edits to it will get removed if the file is opened in a newer version of Excel. Learn more: https://go.microsoft.com/fwlink/?linkid=870924
Comment:
    Longevity record</t>
      </text>
    </comment>
    <comment ref="B13" authorId="8" shapeId="0" xr:uid="{4CE2B1F4-BF77-4FE9-B679-9849BC10AF2A}">
      <text>
        <t>[Threaded comment]
Your version of Excel allows you to read this threaded comment; however, any edits to it will get removed if the file is opened in a newer version of Excel. Learn more: https://go.microsoft.com/fwlink/?linkid=870924
Comment:
    Oldest banded</t>
      </text>
    </comment>
    <comment ref="B14" authorId="9" shapeId="0" xr:uid="{6FD73CAF-D17A-41A9-8249-0414284EF586}">
      <text>
        <r>
          <rPr>
            <b/>
            <sz val="9"/>
            <color indexed="81"/>
            <rFont val="Tahoma"/>
            <charset val="1"/>
          </rPr>
          <t>Stephanie Good:</t>
        </r>
        <r>
          <rPr>
            <sz val="9"/>
            <color indexed="81"/>
            <rFont val="Tahoma"/>
            <charset val="1"/>
          </rPr>
          <t xml:space="preserve">
Recapture data</t>
        </r>
      </text>
    </comment>
    <comment ref="B15" authorId="10" shapeId="0" xr:uid="{3D688E9C-F98F-46D7-8A7E-5D504018751F}">
      <text>
        <t>[Threaded comment]
Your version of Excel allows you to read this threaded comment; however, any edits to it will get removed if the file is opened in a newer version of Excel. Learn more: https://go.microsoft.com/fwlink/?linkid=870924
Comment:
    Oldest recorded. next oldest was 8</t>
      </text>
    </comment>
    <comment ref="B18" authorId="11" shapeId="0" xr:uid="{DE005856-2D3E-41F3-922C-31726FB23FBD}">
      <text>
        <t>[Threaded comment]
Your version of Excel allows you to read this threaded comment; however, any edits to it will get removed if the file is opened in a newer version of Excel. Learn more: https://go.microsoft.com/fwlink/?linkid=870924
Comment:
    Expected (oldest recorded 15)</t>
      </text>
    </comment>
    <comment ref="B21" authorId="12" shapeId="0" xr:uid="{5E8A3FA4-5E62-49DB-A688-639830C72DB8}">
      <text>
        <t>[Threaded comment]
Your version of Excel allows you to read this threaded comment; however, any edits to it will get removed if the file is opened in a newer version of Excel. Learn more: https://go.microsoft.com/fwlink/?linkid=870924
Comment:
    oldest banded</t>
      </text>
    </comment>
    <comment ref="B23" authorId="13" shapeId="0" xr:uid="{87AE9B89-CAC2-4B14-AB0E-96F4353B9C97}">
      <text>
        <t>[Threaded comment]
Your version of Excel allows you to read this threaded comment; however, any edits to it will get removed if the file is opened in a newer version of Excel. Learn more: https://go.microsoft.com/fwlink/?linkid=870924
Comment:
    Max recorded in one site</t>
      </text>
    </comment>
    <comment ref="B24" authorId="14" shapeId="0" xr:uid="{11C4BC13-602A-4346-B7E2-EFF942EADA0D}">
      <text>
        <t>[Threaded comment]
Your version of Excel allows you to read this threaded comment; however, any edits to it will get removed if the file is opened in a newer version of Excel. Learn more: https://go.microsoft.com/fwlink/?linkid=870924
Comment:
    longevity record</t>
      </text>
    </comment>
    <comment ref="B25" authorId="15" shapeId="0" xr:uid="{18768F6E-B17E-492E-A23A-7D1512C59C45}">
      <text>
        <t>[Threaded comment]
Your version of Excel allows you to read this threaded comment; however, any edits to it will get removed if the file is opened in a newer version of Excel. Learn more: https://go.microsoft.com/fwlink/?linkid=870924
Comment:
    banding study</t>
      </text>
    </comment>
    <comment ref="B26" authorId="16" shapeId="0" xr:uid="{FC8CE78B-5579-4DA4-88A3-1A99435B0C53}">
      <text>
        <t>[Threaded comment]
Your version of Excel allows you to read this threaded comment; however, any edits to it will get removed if the file is opened in a newer version of Excel. Learn more: https://go.microsoft.com/fwlink/?linkid=870924
Comment:
    Maximum based on banding</t>
      </text>
    </comment>
    <comment ref="B28" authorId="17" shapeId="0" xr:uid="{D02EBB9E-C7FA-43F7-B2CC-B2B6EC812A0C}">
      <text>
        <t>[Threaded comment]
Your version of Excel allows you to read this threaded comment; however, any edits to it will get removed if the file is opened in a newer version of Excel. Learn more: https://go.microsoft.com/fwlink/?linkid=870924
Comment:
    banding data</t>
      </text>
    </comment>
    <comment ref="B32" authorId="18" shapeId="0" xr:uid="{8BDF5714-80BF-4C20-9973-ECA739DF584C}">
      <text>
        <t>[Threaded comment]
Your version of Excel allows you to read this threaded comment; however, any edits to it will get removed if the file is opened in a newer version of Excel. Learn more: https://go.microsoft.com/fwlink/?linkid=870924
Comment:
    banding studies suggest range 15-21</t>
      </text>
    </comment>
    <comment ref="B34" authorId="19" shapeId="0" xr:uid="{1DDE10C1-72BD-4BAA-8339-5696675E58FC}">
      <text>
        <t>[Threaded comment]
Your version of Excel allows you to read this threaded comment; however, any edits to it will get removed if the file is opened in a newer version of Excel. Learn more: https://go.microsoft.com/fwlink/?linkid=870924
Comment:
    Maximum based on banding</t>
      </text>
    </comment>
    <comment ref="B35" authorId="20" shapeId="0" xr:uid="{FBB84092-CE0E-48CC-BF23-20D57A45215E}">
      <text>
        <t>[Threaded comment]
Your version of Excel allows you to read this threaded comment; however, any edits to it will get removed if the file is opened in a newer version of Excel. Learn more: https://go.microsoft.com/fwlink/?linkid=870924
Comment:
    Banding data</t>
      </text>
    </comment>
    <comment ref="B38" authorId="21" shapeId="0" xr:uid="{C3426075-85E6-4F61-A6CD-4372793B4AF6}">
      <text>
        <t>[Threaded comment]
Your version of Excel allows you to read this threaded comment; however, any edits to it will get removed if the file is opened in a newer version of Excel. Learn more: https://go.microsoft.com/fwlink/?linkid=870924
Comment:
    Oldest known banded</t>
      </text>
    </comment>
    <comment ref="B39" authorId="22" shapeId="0" xr:uid="{14335DBC-5267-4028-9604-64C32C308B2A}">
      <text>
        <t>[Threaded comment]
Your version of Excel allows you to read this threaded comment; however, any edits to it will get removed if the file is opened in a newer version of Excel. Learn more: https://go.microsoft.com/fwlink/?linkid=870924
Comment:
    longevity record</t>
      </text>
    </comment>
    <comment ref="B40" authorId="23" shapeId="0" xr:uid="{35F86E33-FE04-43BE-896B-840D199A8D0E}">
      <text>
        <t>[Threaded comment]
Your version of Excel allows you to read this threaded comment; however, any edits to it will get removed if the file is opened in a newer version of Excel. Learn more: https://go.microsoft.com/fwlink/?linkid=870924
Comment:
    range is 10-25. Average: 16</t>
      </text>
    </comment>
    <comment ref="B41" authorId="24" shapeId="0" xr:uid="{C4CEF427-5C0B-46BA-BE02-323211451D05}">
      <text>
        <t>[Threaded comment]
Your version of Excel allows you to read this threaded comment; however, any edits to it will get removed if the file is opened in a newer version of Excel. Learn more: https://go.microsoft.com/fwlink/?linkid=870924
Comment:
    longest from banding study</t>
      </text>
    </comment>
    <comment ref="B48" authorId="25" shapeId="0" xr:uid="{32FE1626-3190-4955-BEA4-1A0B9EBF7C37}">
      <text>
        <t>[Threaded comment]
Your version of Excel allows you to read this threaded comment; however, any edits to it will get removed if the file is opened in a newer version of Excel. Learn more: https://go.microsoft.com/fwlink/?linkid=870924
Comment:
    Banding data</t>
      </text>
    </comment>
    <comment ref="B49" authorId="26" shapeId="0" xr:uid="{D0AA1EA1-8038-4279-B57A-C086B8979B03}">
      <text>
        <t>[Threaded comment]
Your version of Excel allows you to read this threaded comment; however, any edits to it will get removed if the file is opened in a newer version of Excel. Learn more: https://go.microsoft.com/fwlink/?linkid=870924
Comment:
    Oldest known</t>
      </text>
    </comment>
    <comment ref="B50" authorId="27" shapeId="0" xr:uid="{3DEA850C-6A14-4319-9633-E7463FD1E239}">
      <text>
        <t>[Threaded comment]
Your version of Excel allows you to read this threaded comment; however, any edits to it will get removed if the file is opened in a newer version of Excel. Learn more: https://go.microsoft.com/fwlink/?linkid=870924
Comment:
    oldest recorded</t>
      </text>
    </comment>
    <comment ref="B51" authorId="28" shapeId="0" xr:uid="{F0603347-A69C-4F24-985B-B50469A912A8}">
      <text>
        <t>[Threaded comment]
Your version of Excel allows you to read this threaded comment; however, any edits to it will get removed if the file is opened in a newer version of Excel. Learn more: https://go.microsoft.com/fwlink/?linkid=870924
Comment:
    Based on rining studies</t>
      </text>
    </comment>
    <comment ref="B55" authorId="29" shapeId="0" xr:uid="{4DDDD7BA-69AF-4132-AB05-D57F5B9C2725}">
      <text>
        <t>[Threaded comment]
Your version of Excel allows you to read this threaded comment; however, any edits to it will get removed if the file is opened in a newer version of Excel. Learn more: https://go.microsoft.com/fwlink/?linkid=870924
Comment:
    longevity record</t>
      </text>
    </comment>
    <comment ref="B56" authorId="30" shapeId="0" xr:uid="{17AA2E9B-F01B-49CF-929B-5FF751474E0B}">
      <text>
        <t>[Threaded comment]
Your version of Excel allows you to read this threaded comment; however, any edits to it will get removed if the file is opened in a newer version of Excel. Learn more: https://go.microsoft.com/fwlink/?linkid=870924
Comment:
    Oldest individual in banding study</t>
      </text>
    </comment>
    <comment ref="B59" authorId="31" shapeId="0" xr:uid="{AEFCED51-5A12-46F9-A009-FE1859312D22}">
      <text>
        <t>[Threaded comment]
Your version of Excel allows you to read this threaded comment; however, any edits to it will get removed if the file is opened in a newer version of Excel. Learn more: https://go.microsoft.com/fwlink/?linkid=870924
Comment:
    longevity record global. NAm is 24</t>
      </text>
    </comment>
    <comment ref="B60" authorId="32" shapeId="0" xr:uid="{EC17843E-A7F1-4C9D-BE57-B1847CB2FAAE}">
      <text>
        <t>[Threaded comment]
Your version of Excel allows you to read this threaded comment; however, any edits to it will get removed if the file is opened in a newer version of Excel. Learn more: https://go.microsoft.com/fwlink/?linkid=870924
Comment:
    Max age recorded</t>
      </text>
    </comment>
    <comment ref="B63" authorId="33" shapeId="0" xr:uid="{2327FCC0-B1A1-472E-9F10-2067FC7707FA}">
      <text>
        <t>[Threaded comment]
Your version of Excel allows you to read this threaded comment; however, any edits to it will get removed if the file is opened in a newer version of Excel. Learn more: https://go.microsoft.com/fwlink/?linkid=870924
Comment:
    max age recorded</t>
      </text>
    </comment>
    <comment ref="B64" authorId="34" shapeId="0" xr:uid="{8ED02512-6217-448E-9B3D-E17C1FC0B5B6}">
      <text>
        <t>[Threaded comment]
Your version of Excel allows you to read this threaded comment; however, any edits to it will get removed if the file is opened in a newer version of Excel. Learn more: https://go.microsoft.com/fwlink/?linkid=870924
Comment:
    maximum reported in banding</t>
      </text>
    </comment>
    <comment ref="B65" authorId="35" shapeId="0" xr:uid="{B468E75D-A4F7-4203-A46E-C3E8966656C9}">
      <text>
        <t>[Threaded comment]
Your version of Excel allows you to read this threaded comment; however, any edits to it will get removed if the file is opened in a newer version of Excel. Learn more: https://go.microsoft.com/fwlink/?linkid=870924
Comment:
    longevity record</t>
      </text>
    </comment>
    <comment ref="B66" authorId="36" shapeId="0" xr:uid="{38D02E52-AEB0-4E2E-99D6-3A0DE8B0D724}">
      <text>
        <t>[Threaded comment]
Your version of Excel allows you to read this threaded comment; however, any edits to it will get removed if the file is opened in a newer version of Excel. Learn more: https://go.microsoft.com/fwlink/?linkid=870924
Comment:
    oldest recorded</t>
      </text>
    </comment>
    <comment ref="B68" authorId="37" shapeId="0" xr:uid="{7542EB04-B9C7-4663-8E77-4A560765B825}">
      <text>
        <t>[Threaded comment]
Your version of Excel allows you to read this threaded comment; however, any edits to it will get removed if the file is opened in a newer version of Excel. Learn more: https://go.microsoft.com/fwlink/?linkid=870924
Comment:
    longevity record</t>
      </text>
    </comment>
    <comment ref="B69" authorId="38" shapeId="0" xr:uid="{BDF8CF33-CD4E-400F-9123-854B02405922}">
      <text>
        <t>[Threaded comment]
Your version of Excel allows you to read this threaded comment; however, any edits to it will get removed if the file is opened in a newer version of Excel. Learn more: https://go.microsoft.com/fwlink/?linkid=870924
Comment:
    Across studies globally</t>
      </text>
    </comment>
    <comment ref="B70" authorId="39" shapeId="0" xr:uid="{63D98D70-0CB8-4AE6-A000-02304E120340}">
      <text>
        <t>[Threaded comment]
Your version of Excel allows you to read this threaded comment; however, any edits to it will get removed if the file is opened in a newer version of Excel. Learn more: https://go.microsoft.com/fwlink/?linkid=870924
Comment:
    Oldest known. Also some in 21-30 year range</t>
      </text>
    </comment>
    <comment ref="B71" authorId="40" shapeId="0" xr:uid="{3CB8F57A-DCC1-44B1-9858-A90009F185B0}">
      <text>
        <t>[Threaded comment]
Your version of Excel allows you to read this threaded comment; however, any edits to it will get removed if the file is opened in a newer version of Excel. Learn more: https://go.microsoft.com/fwlink/?linkid=870924
Comment:
    max age so far</t>
      </text>
    </comment>
    <comment ref="B73" authorId="41" shapeId="0" xr:uid="{87987661-615C-44FA-A20A-F6B1623F2BBB}">
      <text>
        <t>[Threaded comment]
Your version of Excel allows you to read this threaded comment; however, any edits to it will get removed if the file is opened in a newer version of Excel. Learn more: https://go.microsoft.com/fwlink/?linkid=870924
Comment:
    banding data</t>
      </text>
    </comment>
    <comment ref="B74" authorId="42" shapeId="0" xr:uid="{5C9C2B5E-10C8-43D1-8F1A-030C8DD433AC}">
      <text>
        <t>[Threaded comment]
Your version of Excel allows you to read this threaded comment; however, any edits to it will get removed if the file is opened in a newer version of Excel. Learn more: https://go.microsoft.com/fwlink/?linkid=870924
Comment:
    ringing data</t>
      </text>
    </comment>
    <comment ref="B75" authorId="43" shapeId="0" xr:uid="{3F01A5D3-11A3-4F29-9376-F39D1788186F}">
      <text>
        <t>[Threaded comment]
Your version of Excel allows you to read this threaded comment; however, any edits to it will get removed if the file is opened in a newer version of Excel. Learn more: https://go.microsoft.com/fwlink/?linkid=870924
Comment:
    Based on banding study</t>
      </text>
    </comment>
    <comment ref="B80" authorId="44" shapeId="0" xr:uid="{31517700-DCB0-4ECA-B41E-C1BB31A53EBB}">
      <text>
        <t>[Threaded comment]
Your version of Excel allows you to read this threaded comment; however, any edits to it will get removed if the file is opened in a newer version of Excel. Learn more: https://go.microsoft.com/fwlink/?linkid=870924
Comment:
    Not an average - max age 40.8 in paper.</t>
      </text>
    </comment>
    <comment ref="B81" authorId="45" shapeId="0" xr:uid="{D548B7B7-0AF5-437E-B64D-F9A63CFC0ED3}">
      <text>
        <t>[Threaded comment]
Your version of Excel allows you to read this threaded comment; however, any edits to it will get removed if the file is opened in a newer version of Excel. Learn more: https://go.microsoft.com/fwlink/?linkid=870924
Comment:
    oldest recorded</t>
      </text>
    </comment>
  </commentList>
</comments>
</file>

<file path=xl/sharedStrings.xml><?xml version="1.0" encoding="utf-8"?>
<sst xmlns="http://schemas.openxmlformats.org/spreadsheetml/2006/main" count="2368" uniqueCount="631">
  <si>
    <t>Coastal or Pelagic</t>
  </si>
  <si>
    <t>Genus</t>
  </si>
  <si>
    <t>Family name</t>
  </si>
  <si>
    <t>Common name</t>
  </si>
  <si>
    <t>Scientific name</t>
  </si>
  <si>
    <t>AFB ref</t>
  </si>
  <si>
    <t>Max age</t>
  </si>
  <si>
    <t>Max age ref</t>
  </si>
  <si>
    <t>Fecundity ref</t>
  </si>
  <si>
    <t>Other/notes</t>
  </si>
  <si>
    <t xml:space="preserve">359 extant species of seabirds grouped based on taxonomy </t>
  </si>
  <si>
    <t>Dias et al 2019. Biological Conservation used to identify seabird groups by category and category-associated risk of bycatch</t>
  </si>
  <si>
    <t>Species category bycatch risk?</t>
  </si>
  <si>
    <t>No</t>
  </si>
  <si>
    <t>Pelagic</t>
  </si>
  <si>
    <t>Diomedeidae</t>
  </si>
  <si>
    <t>Diomedea</t>
  </si>
  <si>
    <t>Diomedea antipodensis</t>
  </si>
  <si>
    <t>Antipodean albatross</t>
  </si>
  <si>
    <t>Phoebastria</t>
  </si>
  <si>
    <t>Short-tailed Albatross</t>
  </si>
  <si>
    <t>Phoebastria albatrus</t>
  </si>
  <si>
    <t>Thalassarche carteri</t>
  </si>
  <si>
    <t>Thalassarche</t>
  </si>
  <si>
    <t>Indian yellow-nosed albatross</t>
  </si>
  <si>
    <t>Pterodroma gouldi</t>
  </si>
  <si>
    <t>Grey-faced petrel</t>
  </si>
  <si>
    <t>Pterodroma</t>
  </si>
  <si>
    <t>Pseudobulweria</t>
  </si>
  <si>
    <t>Procellariidae</t>
  </si>
  <si>
    <t>Fiji petrel</t>
  </si>
  <si>
    <t>Pseudobulweria macgillivrayi</t>
  </si>
  <si>
    <t>Ardenna</t>
  </si>
  <si>
    <t>Ardenna carneipes</t>
  </si>
  <si>
    <t>Flesh-footed shearwater</t>
  </si>
  <si>
    <t>Seabird group (Dias et al 2019)</t>
  </si>
  <si>
    <t>Calonectris</t>
  </si>
  <si>
    <t>Calonectris diomedea</t>
  </si>
  <si>
    <t>Scopoli's shearwater</t>
  </si>
  <si>
    <t>Fulmarus</t>
  </si>
  <si>
    <t>Fulmarus glacialis</t>
  </si>
  <si>
    <t>Northern fulmar</t>
  </si>
  <si>
    <t>Macronectes</t>
  </si>
  <si>
    <t>Procellaria</t>
  </si>
  <si>
    <t>Procellaria aequinoctialis</t>
  </si>
  <si>
    <t>White-chinned petrel</t>
  </si>
  <si>
    <t>Puffinus</t>
  </si>
  <si>
    <t>Puffinus mauretanicus</t>
  </si>
  <si>
    <t>Balearic shearwater</t>
  </si>
  <si>
    <t>Aphrodroma</t>
  </si>
  <si>
    <t>Aphrodroma brevirostris</t>
  </si>
  <si>
    <t>Kerguelen petrel</t>
  </si>
  <si>
    <t>Bulweria</t>
  </si>
  <si>
    <t>Bulweria bulwerii</t>
  </si>
  <si>
    <t>Bulwer's petrel</t>
  </si>
  <si>
    <t>Daption capense</t>
  </si>
  <si>
    <t>Cape petrel</t>
  </si>
  <si>
    <t>Daption</t>
  </si>
  <si>
    <t>Halobaena caerulea</t>
  </si>
  <si>
    <t>Blue petrel</t>
  </si>
  <si>
    <t>Halobaena</t>
  </si>
  <si>
    <t>Pachyptila</t>
  </si>
  <si>
    <t>Pachyptila turtur</t>
  </si>
  <si>
    <t>Fairy prion</t>
  </si>
  <si>
    <t>Pelecanoides</t>
  </si>
  <si>
    <t>Thalassoica</t>
  </si>
  <si>
    <t>Thalassoica antarctica</t>
  </si>
  <si>
    <t>Antarctic petrel</t>
  </si>
  <si>
    <t>albatrosses (22)</t>
  </si>
  <si>
    <t>gannets and boobies (11)</t>
  </si>
  <si>
    <t>frigatebirds and tropicbirds (5)</t>
  </si>
  <si>
    <t>penguins (18)</t>
  </si>
  <si>
    <t>storm petrels (24)</t>
  </si>
  <si>
    <t>other small petrels (18)</t>
  </si>
  <si>
    <t>large petrels and shearwaters (38)</t>
  </si>
  <si>
    <t xml:space="preserve">some - Anderson et al </t>
  </si>
  <si>
    <t>Larus</t>
  </si>
  <si>
    <t>Larus schistisagus</t>
  </si>
  <si>
    <t>Slaty-backed gull</t>
  </si>
  <si>
    <t>auks (24)</t>
  </si>
  <si>
    <t>skuas (7)</t>
  </si>
  <si>
    <t>gulls (47)</t>
  </si>
  <si>
    <t>phalaropes (2)</t>
  </si>
  <si>
    <t>terns (40)</t>
  </si>
  <si>
    <t>cormorants and pelicans (33)</t>
  </si>
  <si>
    <t>sea ducks and allies (30)</t>
  </si>
  <si>
    <t>Oceanitidae</t>
  </si>
  <si>
    <t>Fregatta</t>
  </si>
  <si>
    <t>Hydrobatidae</t>
  </si>
  <si>
    <t>Hydrobates</t>
  </si>
  <si>
    <t>Hydrobates pelagicus</t>
  </si>
  <si>
    <t>European storm petrel</t>
  </si>
  <si>
    <t>Nesofregatta</t>
  </si>
  <si>
    <t>Polynesian storm petrel</t>
  </si>
  <si>
    <t>Oceanites</t>
  </si>
  <si>
    <t>Oceanites oceanicus</t>
  </si>
  <si>
    <t>Wilson's storm petrel</t>
  </si>
  <si>
    <t>Pelagodroma marina</t>
  </si>
  <si>
    <t>Pelagodroma</t>
  </si>
  <si>
    <t>White-faced storm petrel</t>
  </si>
  <si>
    <t>Spheniscidae</t>
  </si>
  <si>
    <t>Aptenodytes patagonicus</t>
  </si>
  <si>
    <t>King penguin</t>
  </si>
  <si>
    <t>Aptenodytes</t>
  </si>
  <si>
    <t>Eudyptes</t>
  </si>
  <si>
    <t>Eudyptes chrysocome</t>
  </si>
  <si>
    <t>Southern rockhopper penguin</t>
  </si>
  <si>
    <t>Megadyptes</t>
  </si>
  <si>
    <t>Megadyptes antipodes</t>
  </si>
  <si>
    <t>Yellow-eyed penguin</t>
  </si>
  <si>
    <t>Pygoscelis</t>
  </si>
  <si>
    <t>Pygoscelis papua</t>
  </si>
  <si>
    <t>Gentoo penguin</t>
  </si>
  <si>
    <t>Spheniscus humboldti</t>
  </si>
  <si>
    <t>Spheniscus</t>
  </si>
  <si>
    <t>Humboldt penguin</t>
  </si>
  <si>
    <t>gadfly petrels (genera Pterodroma and Pseudobulweria) (38)</t>
  </si>
  <si>
    <t>Not mentioned</t>
  </si>
  <si>
    <t xml:space="preserve">Yes - Dias et al </t>
  </si>
  <si>
    <t xml:space="preserve">Yes (but low) - Dias et al </t>
  </si>
  <si>
    <t>No in group</t>
  </si>
  <si>
    <t>Yes- Zhou et al</t>
  </si>
  <si>
    <t>Diomedea exulans</t>
  </si>
  <si>
    <t>Wandering albatross</t>
  </si>
  <si>
    <t>Waved albatross</t>
  </si>
  <si>
    <t>Thalassarche melanophris</t>
  </si>
  <si>
    <t>Black-browed albatross</t>
  </si>
  <si>
    <t>Thalassarche cauta</t>
  </si>
  <si>
    <t>Shy albatross</t>
  </si>
  <si>
    <t>Ardenna grisea</t>
  </si>
  <si>
    <t>Sooty shearwater</t>
  </si>
  <si>
    <t>Procellaria parkinsoni</t>
  </si>
  <si>
    <t>Calonectris borealis</t>
  </si>
  <si>
    <t>Cory's shearwater</t>
  </si>
  <si>
    <t>Ardenna pacifica</t>
  </si>
  <si>
    <t>Wedge-tailed shearwater</t>
  </si>
  <si>
    <t>Tahiti petrel</t>
  </si>
  <si>
    <t>Pseudobulweria rostrata</t>
  </si>
  <si>
    <t>Pterodroma hasitata</t>
  </si>
  <si>
    <t>Black-capped petrel</t>
  </si>
  <si>
    <t>Pterodroma externa</t>
  </si>
  <si>
    <t>Juan Fernandez petrel</t>
  </si>
  <si>
    <t>Pterodroma feae</t>
  </si>
  <si>
    <t>Pterodroma madeira</t>
  </si>
  <si>
    <t>Zino's petrel</t>
  </si>
  <si>
    <t>Pterodroma hypoleuca</t>
  </si>
  <si>
    <t>Bonin petrel</t>
  </si>
  <si>
    <t>Pterodroma incerta</t>
  </si>
  <si>
    <t>Atlantic petrel</t>
  </si>
  <si>
    <t>Hydrobaes leucorhous</t>
  </si>
  <si>
    <t>Leach's storm petrel</t>
  </si>
  <si>
    <t>any changes</t>
  </si>
  <si>
    <t>Alcidae</t>
  </si>
  <si>
    <t>Aethia</t>
  </si>
  <si>
    <t>Aethia cristatella</t>
  </si>
  <si>
    <t>Crested auklet</t>
  </si>
  <si>
    <t>Alca</t>
  </si>
  <si>
    <t>Alca torda</t>
  </si>
  <si>
    <t>Razorbill</t>
  </si>
  <si>
    <t>Alle</t>
  </si>
  <si>
    <t>Alle alle</t>
  </si>
  <si>
    <t>Brachyramphus</t>
  </si>
  <si>
    <t>Brachyramphus marmoratus</t>
  </si>
  <si>
    <t>Marbled murrelet</t>
  </si>
  <si>
    <t>Cepphus</t>
  </si>
  <si>
    <t>Cepphus grylle</t>
  </si>
  <si>
    <t>Black guillemot</t>
  </si>
  <si>
    <t>Fratercula arctica</t>
  </si>
  <si>
    <t>Atlantic puffin</t>
  </si>
  <si>
    <t>Fratercula</t>
  </si>
  <si>
    <t>Ptychoramphus aleuticus</t>
  </si>
  <si>
    <t>Cassin's auklet</t>
  </si>
  <si>
    <t>Ptychoramphus</t>
  </si>
  <si>
    <t>Synthliboramphus</t>
  </si>
  <si>
    <t>Uria</t>
  </si>
  <si>
    <t>Uria lomvia</t>
  </si>
  <si>
    <t>Thick-billed murre</t>
  </si>
  <si>
    <t>Stercorariidae</t>
  </si>
  <si>
    <t>Catharacta</t>
  </si>
  <si>
    <t>Catharacta antarctica</t>
  </si>
  <si>
    <t>Stercorarius</t>
  </si>
  <si>
    <t>Coastal</t>
  </si>
  <si>
    <t>Laridae</t>
  </si>
  <si>
    <t>Some in lit</t>
  </si>
  <si>
    <t>Anous</t>
  </si>
  <si>
    <t>Anous stolidus</t>
  </si>
  <si>
    <t>Brown noddy</t>
  </si>
  <si>
    <t>Chlidonias</t>
  </si>
  <si>
    <t>Chlidonias niger</t>
  </si>
  <si>
    <t>Black tern</t>
  </si>
  <si>
    <t>Gelochelidon nilotica</t>
  </si>
  <si>
    <t>Common Gull-billed tern</t>
  </si>
  <si>
    <t>Gelochelidon</t>
  </si>
  <si>
    <t>Gygis</t>
  </si>
  <si>
    <t>Gygis alba</t>
  </si>
  <si>
    <t>Common white tern</t>
  </si>
  <si>
    <t>Hydroprogne</t>
  </si>
  <si>
    <t>Caspian tern</t>
  </si>
  <si>
    <t>Larosterna</t>
  </si>
  <si>
    <t>Larosterna inca</t>
  </si>
  <si>
    <t>Inca tern</t>
  </si>
  <si>
    <t>Onychoprion</t>
  </si>
  <si>
    <t>Onychoprion fuscatus</t>
  </si>
  <si>
    <t>Sooty tern</t>
  </si>
  <si>
    <t>Sterna</t>
  </si>
  <si>
    <t>Sternula</t>
  </si>
  <si>
    <t>Sternula antillarum</t>
  </si>
  <si>
    <t>Least tern</t>
  </si>
  <si>
    <t>Thalasseus</t>
  </si>
  <si>
    <t>Thalasseus sandvicensis</t>
  </si>
  <si>
    <t>Sandwich tern</t>
  </si>
  <si>
    <t>Creagrus</t>
  </si>
  <si>
    <t>Creagrus furcatus</t>
  </si>
  <si>
    <t>Swallow-tailed gull</t>
  </si>
  <si>
    <t>Hydrocoloeus</t>
  </si>
  <si>
    <t>Little gull</t>
  </si>
  <si>
    <t>Hydrocoloeus minutus</t>
  </si>
  <si>
    <t>Audouin's Gull</t>
  </si>
  <si>
    <t>Xema</t>
  </si>
  <si>
    <t>Xema sabini</t>
  </si>
  <si>
    <t>Sabine's gull</t>
  </si>
  <si>
    <t>Saundersilarus</t>
  </si>
  <si>
    <t>Saundersilarus saundersi</t>
  </si>
  <si>
    <t>Saunder's gull</t>
  </si>
  <si>
    <t>Rissa</t>
  </si>
  <si>
    <t>Rissa tridactyla</t>
  </si>
  <si>
    <t>Black-legged kittiwake</t>
  </si>
  <si>
    <t>Rhodostethia</t>
  </si>
  <si>
    <t>Rhodostethia rosea</t>
  </si>
  <si>
    <t>Ross's gull</t>
  </si>
  <si>
    <t>Pagophilia</t>
  </si>
  <si>
    <t>Pagophilia eburnea</t>
  </si>
  <si>
    <t>Ivory gull</t>
  </si>
  <si>
    <t>Larus marinus</t>
  </si>
  <si>
    <t>Great Black-backed gull</t>
  </si>
  <si>
    <t>Larus dominicanus</t>
  </si>
  <si>
    <t>Kelp gull</t>
  </si>
  <si>
    <t>Larus delawarensis</t>
  </si>
  <si>
    <t>Ring-billed gull</t>
  </si>
  <si>
    <t>Olrog's gull</t>
  </si>
  <si>
    <t>Larus atlanticus</t>
  </si>
  <si>
    <t>Larus argentatus</t>
  </si>
  <si>
    <t>European herring gull</t>
  </si>
  <si>
    <t>Fregatidae</t>
  </si>
  <si>
    <t>Fregata</t>
  </si>
  <si>
    <t>frigatebirds and tropicbirds (8)</t>
  </si>
  <si>
    <t>Phaethontidae</t>
  </si>
  <si>
    <t>Phaethon</t>
  </si>
  <si>
    <t>Sulidae</t>
  </si>
  <si>
    <t>Morus</t>
  </si>
  <si>
    <t>Morus capensis</t>
  </si>
  <si>
    <t>Cape gannet</t>
  </si>
  <si>
    <t>Papasula</t>
  </si>
  <si>
    <t>Papasula abbotti</t>
  </si>
  <si>
    <t>Abbot's booby</t>
  </si>
  <si>
    <t>Sula</t>
  </si>
  <si>
    <t>Sula nebouxii</t>
  </si>
  <si>
    <t>Blue-footed booby</t>
  </si>
  <si>
    <t>Puffinus huttoni</t>
  </si>
  <si>
    <t>Hutton's shearwater</t>
  </si>
  <si>
    <t>Sterna hirundinacea</t>
  </si>
  <si>
    <t>South American tern</t>
  </si>
  <si>
    <t>Pterodroma lessonii</t>
  </si>
  <si>
    <t>White-headed petrel</t>
  </si>
  <si>
    <t>Cross-referenced with ABC Seabird Maps &amp; Tools to find species that have been recorded as captured in fishing gear, where possible: https://www.fisheryandseabird.info/resources/sppbygear</t>
  </si>
  <si>
    <t>Pterodroma macroptera</t>
  </si>
  <si>
    <t>Great-winged petrel</t>
  </si>
  <si>
    <t>Fregata magnificens</t>
  </si>
  <si>
    <t>Magnificent frigatebird</t>
  </si>
  <si>
    <t>Pelecanoides urinatrix</t>
  </si>
  <si>
    <t>Common diving petrel</t>
  </si>
  <si>
    <t>Fregatta tropica</t>
  </si>
  <si>
    <t>Black-bellied storm petrel</t>
  </si>
  <si>
    <t>Garrodia</t>
  </si>
  <si>
    <t>Garrodia nereis</t>
  </si>
  <si>
    <t>Phalacrocoracidae</t>
  </si>
  <si>
    <t>Pelecanidae</t>
  </si>
  <si>
    <t>Pelecanus occidentalis</t>
  </si>
  <si>
    <t>Brown pelican</t>
  </si>
  <si>
    <t>Pelecanus</t>
  </si>
  <si>
    <t>Gulosus aristotelis</t>
  </si>
  <si>
    <t>Gulosus</t>
  </si>
  <si>
    <t>European shag</t>
  </si>
  <si>
    <t>Leucocarbo</t>
  </si>
  <si>
    <t>Microcarbo</t>
  </si>
  <si>
    <t xml:space="preserve">Nannopterum </t>
  </si>
  <si>
    <t>Phalacrocorax</t>
  </si>
  <si>
    <t>Poikilocarbo</t>
  </si>
  <si>
    <t>Poikilocarbo gaimardi</t>
  </si>
  <si>
    <t>Red-legged cormorant</t>
  </si>
  <si>
    <t>Urile</t>
  </si>
  <si>
    <t>Leucocarbo bougainvillii</t>
  </si>
  <si>
    <t>Guanay cormorant</t>
  </si>
  <si>
    <t>Phalacrocorax carbo</t>
  </si>
  <si>
    <t>Great cormorant</t>
  </si>
  <si>
    <t>Double-crested cormorant</t>
  </si>
  <si>
    <t>Nannopterum auritus</t>
  </si>
  <si>
    <t>Little pied cormorant</t>
  </si>
  <si>
    <t>Where discrepencies in species names defaulted to using Dias et al 2019</t>
  </si>
  <si>
    <t>Microcarbo melanoleucos</t>
  </si>
  <si>
    <t>Japenese cormorant</t>
  </si>
  <si>
    <t xml:space="preserve">Phalacrocorax capillatus </t>
  </si>
  <si>
    <t>Leucocarbo chalconotus</t>
  </si>
  <si>
    <t>Otago/Stewart shag</t>
  </si>
  <si>
    <t>Urile penicillatus</t>
  </si>
  <si>
    <t>Brandt's cormorant</t>
  </si>
  <si>
    <t>Anatidae</t>
  </si>
  <si>
    <t>Aythya</t>
  </si>
  <si>
    <t>Aythya marila</t>
  </si>
  <si>
    <t>Greater scaup</t>
  </si>
  <si>
    <t>Bucephala</t>
  </si>
  <si>
    <t>Bucephala clangula</t>
  </si>
  <si>
    <t>Common goldeneye</t>
  </si>
  <si>
    <t>Clangula</t>
  </si>
  <si>
    <t>Clangula hyemalis</t>
  </si>
  <si>
    <t>Long-tailed duck</t>
  </si>
  <si>
    <t>Histrionicus histrionicus</t>
  </si>
  <si>
    <t>Harlequin duck</t>
  </si>
  <si>
    <t>Histrionicus</t>
  </si>
  <si>
    <t>Melanitta</t>
  </si>
  <si>
    <t>Mergus</t>
  </si>
  <si>
    <t>Polysticta</t>
  </si>
  <si>
    <t>Polysticta stelleri</t>
  </si>
  <si>
    <t>Steller's eider</t>
  </si>
  <si>
    <t>Somateria</t>
  </si>
  <si>
    <t>Tachyeres</t>
  </si>
  <si>
    <t>Gaviidae</t>
  </si>
  <si>
    <t>Gavia</t>
  </si>
  <si>
    <t>Podicipediadae</t>
  </si>
  <si>
    <t>Podiceps</t>
  </si>
  <si>
    <t>Melanitta perspicillata</t>
  </si>
  <si>
    <t>Surf scoter</t>
  </si>
  <si>
    <t>Mergus serrator</t>
  </si>
  <si>
    <t>Red-breaster merganser</t>
  </si>
  <si>
    <t>Gavia immer</t>
  </si>
  <si>
    <t>Common loon</t>
  </si>
  <si>
    <t>Somateria mollissima</t>
  </si>
  <si>
    <t>Common eider</t>
  </si>
  <si>
    <t>Podiceps nigricollis</t>
  </si>
  <si>
    <t>Scolopacidae</t>
  </si>
  <si>
    <t>Phalaropus</t>
  </si>
  <si>
    <t>Phalaropus fulicarius</t>
  </si>
  <si>
    <t>Red phalarope</t>
  </si>
  <si>
    <t>Richard et al 2020</t>
  </si>
  <si>
    <t>rmax (if known)</t>
  </si>
  <si>
    <t>rmax ref</t>
  </si>
  <si>
    <t>Brown (Sub-antarctic) skua</t>
  </si>
  <si>
    <t>Fecundity (clutch size/frequency of breeding)</t>
  </si>
  <si>
    <t>ACAP factsheet</t>
  </si>
  <si>
    <t>del Hoyo et al 2020</t>
  </si>
  <si>
    <t>Jimenez-Uzcategui et al 2016</t>
  </si>
  <si>
    <t>Avg max age difficult to determine for large albatrosses as studies are not yet long enough.</t>
  </si>
  <si>
    <t>Carboneras, C., F. Jutglar, and G. M. Kirwan (2020b). Waved Albatross (Phoebastria irrorata), version 1.0. In Birds of the World (J. del Hoyo, A. Elliott, J. Sargatal, D. A. Christie, and E. de Juana, Editors). Cornell Lab of Ornithology, Ithaca, NY, USA. https://doi-org.uoelibrary.idm.oclc.org/10.2173/bow.wavalb.01</t>
  </si>
  <si>
    <t>Carboneras et al 2020a</t>
  </si>
  <si>
    <t xml:space="preserve">del Hoyo, J., C. Carboneras, F. Jutglar, N. Collar, and G. M. Kirwan (2020b). </t>
  </si>
  <si>
    <t>Carboneras, C., F. Jutglar, G. M. Kirwan, and C. J. Sharpe (2020). Flesh-footed Shearwater (Ardenna carneipes), version 1.0. In Birds of the World (J. del Hoyo, A. Elliott, J. Sargatal, D. A. Christie, and E. de Juana, Editors). Cornell Lab of Ornithology, Ithaca, NY, USA. https://doi-org.uoelibrary.idm.oclc.org/10.2173/bow.flfshe.01</t>
  </si>
  <si>
    <t>Pardo et al 2017</t>
  </si>
  <si>
    <t>BAS ringing data (R.Phillips)</t>
  </si>
  <si>
    <t>30+</t>
  </si>
  <si>
    <t>AnAge: https://genomics.senescence.info/species/entry.php?species=Diomedea_antipodensis</t>
  </si>
  <si>
    <t>WA department fish and wildlife: https://wdfw.wa.gov/species-habitats/species/phoebastria-albatrus#resources</t>
  </si>
  <si>
    <t>Hamilton 2003</t>
  </si>
  <si>
    <t>AnAge: https://genomics.senescence.info/species/entry.php?species=Thalassarche_carteri</t>
  </si>
  <si>
    <t>del Hoyo, J., C. Carboneras, F. Jutglar, N. Collar, and G. M. Kirwan (2020). Yellow-nosed Albatross (Thalassarche chlororhynchos), version 1.0. In Birds of the World (S. M. Billerman, B. K. Keeney, P. G. Rodewald, and T. S. Schulenberg, Editors). Cornell Lab of Ornithology, Ithaca, NY, USA. https://doi-org.uoelibrary.idm.oclc.org/10.2173/bow.yenalb.01</t>
  </si>
  <si>
    <t>(8 to 9) Carboneras et al 2020a</t>
  </si>
  <si>
    <t>(8 to 9) Hamilton, S. 2003. Shy Albatrosses in Australia: population and conservation assessment. Final report to Environment Australia, February 2003. Department of Primary Industries, Water &amp; Environment, Hobart, Australia.</t>
  </si>
  <si>
    <t>Carboneras, C., F. Jutglar, and G. M. Kirwan (2020). Sooty Shearwater (Ardenna grisea), version 1.0. In Birds of the World (J. del Hoyo, A. Elliott, J. Sargatal, D. A. Christie, and E. de Juana, Editors). Cornell Lab of Ornithology, Ithaca, NY, USA. https://doi-org.uoelibrary.idm.oclc.org/10.2173/bow.sooshe.01</t>
  </si>
  <si>
    <t>AnAge: https://genomics.senescence.info/species/entry.php?species=Puffinus_griseus</t>
  </si>
  <si>
    <t>Whittow, G. C. (2020). Wedge-tailed Shearwater (Ardenna pacifica), version 1.0. In Birds of the World (S. M. Billerman, Editor). Cornell Lab of Ornithology, Ithaca, NY, USA. https://doi-org.uoelibrary.idm.oclc.org/10.2173/bow.wetshe.01</t>
  </si>
  <si>
    <t>(8 to 12) Mallory, M. L., S. A. Hatch, and D. N. Nettleship (2020). Northern Fulmar (Fulmarus glacialis), version 1.0. In Birds of the World (S. M. Billerman, Editor). Cornell Lab of Ornithology, Ithaca, NY, USA. https://doi-org.uoelibrary.idm.oclc.org/10.2173/bow.norful.01</t>
  </si>
  <si>
    <t>Mallory, M. L., S. A. Hatch, and D. N. Nettleship (2020). Northern Fulmar (Fulmarus glacialis), version 1.0. In Birds of the World (S. M. Billerman, Editor). Cornell Lab of Ornithology, Ithaca, NY, USA. https://doi-org.uoelibrary.idm.oclc.org/10.2173/bow.norful.01</t>
  </si>
  <si>
    <t>Macronectes halli</t>
  </si>
  <si>
    <t>Northern giant petrel</t>
  </si>
  <si>
    <t>AnAge: https://genomics.senescence.info/species/entry.php?species=Macronectes_halli</t>
  </si>
  <si>
    <t>Carboneras, C., F. Jutglar, and G. M. Kirwan (2020). Northern Giant-Petrel (Macronectes halli), version 1.0. In Birds of the World (J. del Hoyo, A. Elliott, J. Sargatal, D. A. Christie, and E. de Juana, Editors). Cornell Lab of Ornithology, Ithaca, NY, USA. https://doi-org.uoelibrary.idm.oclc.org/10.2173/bow.norgip1.01</t>
  </si>
  <si>
    <t>(3-7) Genovart et al 2016</t>
  </si>
  <si>
    <t>NZ Birds Online: https://nzbirdsonline.org.nz/species/huttons-shearwater</t>
  </si>
  <si>
    <t>del Hoyo, J., C. Carboneras, F. Jutglar, N. Collar, and G. M. Kirwan (2020). Cory's Shearwater (Calonectris diomedea), version 1.0. In Birds of the World (S. M. Billerman, B. K. Keeney, P. G. Rodewald, and T. S. Schulenberg, Editors). Cornell Lab of Ornithology, Ithaca, NY, USA. https://doi-org.uoelibrary.idm.oclc.org/10.2173/bow.corshe.01</t>
  </si>
  <si>
    <t>AnAge: https://genomics.senescence.info/species/entry.php?species=Calonectris_diomedea</t>
  </si>
  <si>
    <t>Carboneras, C., F. Jutglar, E. de Juana, and G. M. Kirwan (2020). White-chinned Petrel (Procellaria aequinoctialis), version 1.0. In Birds of the World (J. del Hoyo, A. Elliott, J. Sargatal, D. A. Christie, and E. de Juana, Editors). Cornell Lab of Ornithology, Ithaca, NY, USA. https://doi-org.uoelibrary.idm.oclc.org/10.2173/bow.whcpet1.01</t>
  </si>
  <si>
    <t>UNK</t>
  </si>
  <si>
    <t>N/A</t>
  </si>
  <si>
    <t>AnAge: https://genomics.senescence.info/species/entry.php?species=Procellaria_parkinsoni</t>
  </si>
  <si>
    <t>Russell et al 2022</t>
  </si>
  <si>
    <t>del Hoyo, J., N. Collar, and G. M. Kirwan (2020). Gray-faced Petrel (Pterodroma gouldi), version 1.0. In Birds of the World (J. del Hoyo, A. Elliott, J. Sargatal, D. A. Christie, and E. de Juana, Editors). Cornell Lab of Ornithology, Ithaca, NY, USA. https://doi-org.uoelibrary.idm.oclc.org/10.2173/bow.grwpet2.01</t>
  </si>
  <si>
    <t>Farnsworth, A. (2020). Black-capped Petrel (Pterodroma hasitata), version 1.0. In Birds of the World (T. S. Schulenberg, Editor). Cornell Lab of Ornithology, Ithaca, NY, USA. https://doi-org.uoelibrary.idm.oclc.org/10.2173/bow.bkcpet.01</t>
  </si>
  <si>
    <t>Zotier 1990</t>
  </si>
  <si>
    <t>Carboneras, C., F. Jutglar, and G. M. Kirwan (2020). Great-winged Petrel (Pterodroma macroptera), version 1.0. In Birds of the World (J. del Hoyo, A. Elliott, J. Sargatal, D. A. Christie, and E. de Juana, Editors). Cornell Lab of Ornithology, Ithaca, NY, USA. https://doi-org.uoelibrary.idm.oclc.org/10.2173/bow.grwpet3.01</t>
  </si>
  <si>
    <t>Cape Verde (Fea's) petrel</t>
  </si>
  <si>
    <t>Seto, N. W. and D. L. O'Daniel (2020). Bonin Petrel (Pterodroma hypoleuca), version 1.0. In Birds of the World (A. F. Poole and F. B. Gill, Editors). Cornell Lab of Ornithology, Ithaca, NY, USA. https://doi-org.uoelibrary.idm.oclc.org/10.2173/bow.bonpet.01</t>
  </si>
  <si>
    <t>Wanless et al 2012</t>
  </si>
  <si>
    <t>(4 to 5) Carboneras, C., F. Jutglar, and G. M. Kirwan (2021). European Storm-Petrel (Hydrobates pelagicus), version 1.1. In Birds of the World (Editor not available). Cornell Lab of Ornithology, Ithaca, NY, USA. https://doi-org.uoelibrary.idm.oclc.org/10.2173/bow.bripet.01.1</t>
  </si>
  <si>
    <t>Carboneras, C., F. Jutglar, and G. M. Kirwan (2021). European Storm-Petrel (Hydrobates pelagicus), version 1.1. In Birds of the World (Editor not available). Cornell Lab of Ornithology, Ithaca, NY, USA. https://doi-org.uoelibrary.idm.oclc.org/10.2173/bow.bripet.01.1</t>
  </si>
  <si>
    <t>Pollet, I. L., A. L. Bond, A. Hedd, C. E. Huntington, R. G. Butler, and R. Mauck (2021). Leach's Storm-Petrel (Hydrobates leucorhous), version 1.1. In Birds of the World (Editor not available). Cornell Lab of Ornithology, Ithaca, NY, USA. https://doi-org.uoelibrary.idm.oclc.org/10.2173/bow.lcspet.01.1</t>
  </si>
  <si>
    <t>Drucker, J., G. M. Kirwan, C. Carboneras, and F. Jutglar (2020). Gray-backed Storm-Petrel (Garrodia nereis), version 1.0. In Birds of the World (S. M. Billerman, Editor). Cornell Lab of Ornithology, Ithaca, NY, USA. https://doi-org.uoelibrary.idm.oclc.org/10.2173/bow.gybstp1.01</t>
  </si>
  <si>
    <t>Nesofregetta fuliginosa</t>
  </si>
  <si>
    <t>Carboneras, C., F. Jutglar, and G. M. Kirwan (2020). White-faced Storm-Petrel (Pelagodroma marina), version 1.0. In Birds of the World (J. del Hoyo, A. Elliott, J. Sargatal, D. A. Christie, and E. de Juana, Editors). Cornell Lab of Ornithology, Ithaca, NY, USA. https://doi-org.uoelibrary.idm.oclc.org/10.2173/bow.wfspet.01</t>
  </si>
  <si>
    <t>NZ Birds Online: https://nzbirdsonline.org.nz/species/wilsons-storm-petrel</t>
  </si>
  <si>
    <t>Beck &amp; Brown 1972</t>
  </si>
  <si>
    <t>Carboneras, C., F. Jutglar, and G. M. Kirwan (2020). Black-bellied Storm-Petrel (Fregetta tropica), version 1.0. In Birds of the World (J. del Hoyo, A. Elliott, J. Sargatal, D. A. Christie, and E. de Juana, Editors). Cornell Lab of Ornithology, Ithaca, NY, USA. https://doi-org.uoelibrary.idm.oclc.org/10.2173/bow.bbspet1.01</t>
  </si>
  <si>
    <t>Carboneras, C., F. Jutglar, and G. M. Kirwan (2020). Kerguelen Petrel (Aphrodroma brevirostris), version 1.0. In Birds of the World (J. del Hoyo, A. Elliott, J. Sargatal, D. A. Christie, and E. de Juana, Editors). Cornell Lab of Ornithology, Ithaca, NY, USA. https://doi-org.uoelibrary.idm.oclc.org/10.2173/bow.kerpet2.01</t>
  </si>
  <si>
    <t>Megyesi, J. L. and D. L. O'Daniel (2020). Bulwer's Petrel (Bulweria bulwerii), version 1.0. In Birds of the World (S. M. Billerman, Editor). Cornell Lab of Ornithology, Ithaca, NY, USA. https://doi-org.uoelibrary.idm.oclc.org/10.2173/bow.bulpet.01</t>
  </si>
  <si>
    <t>Carboneras, C., F. Jutglar, and G. M. Kirwan (2020). Cape Petrel (Daption capense), version 1.0. In Birds of the World (J. del Hoyo, A. Elliott, J. Sargatal, D. A. Christie, and E. de Juana, Editors). Cornell Lab of Ornithology, Ithaca, NY, USA. https://doi-org.uoelibrary.idm.oclc.org/10.2173/bow.cappet.01</t>
  </si>
  <si>
    <t>Backstrom, L. J., C. Carboneras, F. Jutglar, and G. M. Kirwan (2021). Fairy Prion (Pachyptila turtur), version 2.0. In Birds of the World (G. M. Kirwan, Editor). Cornell Lab of Ornithology, Ithaca, NY, USA. https://doi-org.uoelibrary.idm.oclc.org/10.2173/bow.faipri1.02</t>
  </si>
  <si>
    <t>Carboneras, C., F. Jutglar, and G. M. Kirwan (2020). Common Diving-Petrel (Pelecanoides urinatrix), version 1.0. In Birds of the World (J. del Hoyo, A. Elliott, J. Sargatal, D. A. Christie, and E. de Juana, Editors). Cornell Lab of Ornithology, Ithaca, NY, USA. https://doi-org.uoelibrary.idm.oclc.org/10.2173/bow.codpet1.01</t>
  </si>
  <si>
    <t>NZ Birds Online: https://www.nzbirdsonline.org.nz/species/common-diving-petrel</t>
  </si>
  <si>
    <t>Carboneras, C., F. Jutglar, and G. M. Kirwan (2020). Antarctic Petrel (Thalassoica antarctica), version 1.0. In Birds of the World (J. del Hoyo, A. Elliott, J. Sargatal, D. A. Christie, and E. de Juana, Editors). Cornell Lab of Ornithology, Ithaca, NY, USA. https://doi-org.uoelibrary.idm.oclc.org/10.2173/bow.antpet1.01</t>
  </si>
  <si>
    <t>AnAge: https://genomics.senescence.info/species/entry.php?species=Thalassoica_antarctica</t>
  </si>
  <si>
    <t>Two breeding cycles every 3 years. Martínez, I., F. Jutglar, and E. F. J. Garcia (2020). King Penguin (Aptenodytes patagonicus), version 1.0. In Birds of the World (J. del Hoyo, A. Elliott, J. Sargatal, D. A. Christie, and E. de Juana, Editors). Cornell Lab of Ornithology, Ithaca, NY, USA. https://doi-org.uoelibrary.idm.oclc.org/10.2173/bow.kinpen1.01</t>
  </si>
  <si>
    <t>AnAge: https://genomics.senescence.info/species/entry.php?species=Aptenodytes_patagonicus</t>
  </si>
  <si>
    <t>Martínez, I., D. A. Christie, F. Jutglar, E. F. J. Garcia, and G. M. Kirwan (2020). Southern Rockhopper Penguin (Eudyptes chrysocome), version 1.0. In Birds of the World (J. del Hoyo, A. Elliott, J. Sargatal, D. A. Christie, and E. de Juana, Editors). Cornell Lab of Ornithology, Ithaca, NY, USA. https://doi-org.uoelibrary.idm.oclc.org/10.2173/bow.rocpen1.01</t>
  </si>
  <si>
    <t>Williams 1995 The penguins.Sphenscidae. Bird Families of the World.</t>
  </si>
  <si>
    <t>Martínez, I., D. A. Christie, F. Jutglar, and E. F. J. Garcia (2020). Yellow-eyed Penguin (Megadyptes antipodes), version 1.0. In Birds of the World (J. del Hoyo, A. Elliott, J. Sargatal, D. A. Christie, and E. de Juana, Editors). Cornell Lab of Ornithology, Ithaca, NY, USA. https://doi-org.uoelibrary.idm.oclc.org/10.2173/bow.yeepen1.01</t>
  </si>
  <si>
    <t>20+</t>
  </si>
  <si>
    <t>Martínez, I., D. A. Christie, F. Jutglar, E. F. J. Garcia, and C. J. Sharpe (2020). Gentoo Penguin (Pygoscelis papua), version 1.0. In Birds of the World (J. del Hoyo, A. Elliott, J. Sargatal, D. A. Christie, and E. de Juana, Editors). Cornell Lab of Ornithology, Ithaca, NY, USA. https://doi-org.uoelibrary.idm.oclc.org/10.2173/bow.genpen1.01</t>
  </si>
  <si>
    <t>Stein AM, Young MJ, Darby JT, Seddon PJ, van Heezik Y. 2017. Evidence for high inter-generational individual quality in yellow-eyed penguins. PeerJ 5:e2935 https://doi.org/10.7717/peerj.2935</t>
  </si>
  <si>
    <t>AnAge: https://genomics.senescence.info/species/entry.php?species=Pygoscelis_papua</t>
  </si>
  <si>
    <t>Martínez, I., D. A. Christie, F. Jutglar, E. F. J. Garcia, and G. M. Kirwan (2020). Humboldt Penguin (Spheniscus humboldti), version 1.0. In Birds of the World (J. del Hoyo, A. Elliott, J. Sargatal, D. A. Christie, and E. de Juana, Editors). Cornell Lab of Ornithology, Ithaca, NY, USA. https://doi-org.uoelibrary.idm.oclc.org/10.2173/bow.humpen1.01</t>
  </si>
  <si>
    <t xml:space="preserve">Simeone and Wallace. 2014. Emu. </t>
  </si>
  <si>
    <t>Jones, I. L. (2020). Crested Auklet (Aethia cristatella), version 1.0. In Birds of the World (A. F. Poole and F. B. Gill, Editors). Cornell Lab of Ornithology, Ithaca, NY, USA. https://doi-org.uoelibrary.idm.oclc.org/10.2173/bow.creauk.01</t>
  </si>
  <si>
    <t>Lavers, J., J. M. Hipfner, and G. Chapdelaine (2020). Razorbill (Alca torda), version 1.0. In Birds of the World (S. M. Billerman, Editor). Cornell Lab of Ornithology, Ithaca, NY, USA. https://doi-org.uoelibrary.idm.oclc.org/10.2173/bow.razorb.01</t>
  </si>
  <si>
    <t>Montevecchi, W. A. and I. J. Stenhouse (2020). Dovekie (Alle alle), version 1.0. In Birds of the World (S. M. Billerman, Editor). Cornell Lab of Ornithology, Ithaca, NY, USA. https://doi-org.uoelibrary.idm.oclc.org/10.2173/bow.doveki.01</t>
  </si>
  <si>
    <t>Animal Diversity Web: https://animaldiversity.org/accounts/Alle_alle/</t>
  </si>
  <si>
    <t>Nelson, S. K. (2020). Marbled Murrelet (Brachyramphus marmoratus), version 1.0. In Birds of the World (A. F. Poole and F. B. Gill, Editors). Cornell Lab of Ornithology, Ithaca, NY, USA. https://doi-org.uoelibrary.idm.oclc.org/10.2173/bow.marmur.01</t>
  </si>
  <si>
    <t>Butler, R. G., D. E. Buckley, D. N. Nettleship, P. F. D. Boesman, and E. F. J. Garcia (2020). Black Guillemot (Cepphus grylle), version 1.0. In Birds of the World (S. M. Billerman, Editor). Cornell Lab of Ornithology, Ithaca, NY, USA. https://doi-org.uoelibrary.idm.oclc.org/10.2173/bow.blkgui.01</t>
  </si>
  <si>
    <t>AM ref</t>
  </si>
  <si>
    <t>Lowther, P. E., A. W. Diamond, S. W. Kress, G. J. Robertson, K. Russell, D. N. Nettleship, G. M. Kirwan, D. A. Christie, C. J. Sharpe, E. F. J. Garcia, and P. F. D. Boesman (2020). Atlantic Puffin (Fratercula arctica), version 1.0. In Birds of the World (S. M. Billerman, Editor). Cornell Lab of Ornithology, Ithaca, NY, USA. https://doi-org.uoelibrary.idm.oclc.org/10.2173/bow.atlpuf.01</t>
  </si>
  <si>
    <t>Ainley, D. G., D. A. Manuwal, J. Adams, and A. C. Thoresen (2020). Cassin's Auklet (Ptychoramphus aleuticus), version 1.0. In Birds of the World (A. F. Poole, Editor). Cornell Lab of Ornithology, Ithaca, NY, USA. https://doi-org.uoelibrary.idm.oclc.org/10.2173/bow.casauk.01</t>
  </si>
  <si>
    <t>Ainley, D. G., D. A. Manuwal, J. Adams, and A. C. Thoresen (2020). Cassin's Auklet (Ptychoramphus aleuticus), version 1.0. In Birds of the World (A. F. Poole, Editor). Cornell Lab of Ornithology, Ithaca, NY, USA. https://doi-org.uoelibrary.idm.oclc.org/10.2173/bow.casauk.01</t>
  </si>
  <si>
    <t>Synthliboramphus antiquus</t>
  </si>
  <si>
    <t>Ancient murrelet</t>
  </si>
  <si>
    <t>Gaston, A. J. and A. Shoji (2020). Ancient Murrelet (Synthliboramphus antiquus), version 1.0. In Birds of the World (A. F. Poole, Editor). Cornell Lab of Ornithology, Ithaca, NY, USA. https://doi-org.uoelibrary.idm.oclc.org/10.2173/bow.ancmur.01</t>
  </si>
  <si>
    <t>Gaston, A. J. and A. Shoji (2020). Ancient Murrelet (Synthliboramphus antiquus), version 1.0. In Birds of the World (A. F. Poole, Editor). Cornell Lab of Ornithology, Ithaca, NY, USA. https://doi-org.uoelibrary.idm.oclc.org/10.2173/bow.ancmur.01</t>
  </si>
  <si>
    <t>Gaston, A. J. and J. M. Hipfner (2020). Thick-billed Murre (Uria lomvia), version 1.0. In Birds of the World (S. M. Billerman, Editor). Cornell Lab of Ornithology, Ithaca, NY, USA. https://doi-org.uoelibrary.idm.oclc.org/10.2173/bow.thbmur.01</t>
  </si>
  <si>
    <r>
      <t xml:space="preserve">AnAge: </t>
    </r>
    <r>
      <rPr>
        <b/>
        <sz val="11"/>
        <color theme="1"/>
        <rFont val="Calibri"/>
        <family val="2"/>
        <scheme val="minor"/>
      </rPr>
      <t>https://genomics.senescence.info/species/entry.php?species=Stercorarius_antarcticus</t>
    </r>
  </si>
  <si>
    <t>Furness, R.W., P. F. D. Boesman, and E. F. J. Garcia (2020). Brown Skua (Stercorarius antarcticus), version 1.0. In Birds of the World (J. del Hoyo, A. Elliott, J. Sargatal, D. A. Christie, and E. de Juana, Editors). Cornell Lab of Ornithology, Ithaca, NY, USA. https://doi-org.uoelibrary.idm.oclc.org/10.2173/bow.brnsku3.01</t>
  </si>
  <si>
    <t>Parasitic jaeger</t>
  </si>
  <si>
    <t>Stercorarius parasiticus</t>
  </si>
  <si>
    <t>Wiley, R. H. and D. S. Lee (2020). Parasitic Jaeger (Stercorarius parasiticus), version 1.0. In Birds of the World (S. M. Billerman, Editor). Cornell Lab of Ornithology, Ithaca, NY, USA. https://doi-org.uoelibrary.idm.oclc.org/10.2173/bow.parjae.01</t>
  </si>
  <si>
    <t>Chardine, J. W., R. D. Morris, M. Gochfeld, J. Burger, G. M. Kirwan, and E. F. J. Garcia (2020). Brown Noddy (Anous stolidus), version 1.0. In Birds of the World (S. M. Billerman, Editor). Cornell Lab of Ornithology, Ithaca, NY, USA. https://doi-org.uoelibrary.idm.oclc.org/10.2173/bow.brnnod.01</t>
  </si>
  <si>
    <t>Heath, S. R., E. H. Dunn, and D. J. Agro (2020). Black Tern (Chlidonias niger), version 1.0. In Birds of the World (S. M. Billerman, Editor). Cornell Lab of Ornithology, Ithaca, NY, USA. https://doi-org.uoelibrary.idm.oclc.org/10.2173/bow.blkter.01</t>
  </si>
  <si>
    <t>Molina, K. C., J. F. Parnell, R. M. Erwin, J. del Hoyo, N. Collar, G. M. Kirwan, and E. F. J. Garcia (2020). Gull-billed Tern (Gelochelidon nilotica), version 1.0. In Birds of the World (S. M. Billerman, Editor). Cornell Lab of Ornithology, Ithaca, NY, USA. https://doi-org.uoelibrary.idm.oclc.org/10.2173/bow.gubter1.01</t>
  </si>
  <si>
    <t>Niethammer, K. R. and L. B. Patrick (2020). White Tern (Gygis alba), version 1.0. In Birds of the World (S. M. Billerman, Editor). Cornell Lab of Ornithology, Ithaca, NY, USA. https://doi-org.uoelibrary.idm.oclc.org/10.2173/bow.whiter.01</t>
  </si>
  <si>
    <t>Hydroprogne caspia</t>
  </si>
  <si>
    <t>Cuthbert, F. J. and L. R. Wires (2020). Caspian Tern (Hydroprogne caspia), version 1.0. In Birds of the World (S. M. Billerman, Editor). Cornell Lab of Ornithology, Ithaca, NY, USA. https://doi-org.uoelibrary.idm.oclc.org/10.2173/bow.caster1.01</t>
  </si>
  <si>
    <t>Gochfeld, M. and J. Burger (2020). Inca Tern (Larosterna inca), version 1.0. In Birds of the World (J. del Hoyo, A. Elliott, J. Sargatal, D. A. Christie, and E. de Juana, Editors). Cornell Lab of Ornithology, Ithaca, NY, USA. https://doi-org.uoelibrary.idm.oclc.org/10.2173/bow.incter1.01</t>
  </si>
  <si>
    <t>Schreiber, E. A., C. J. Feare, B. A. Harrington, B. G. Murray Jr., W. B. Robertson Jr., M. J. Robertson, and G. E. Woolfenden (2020). Sooty Tern (Onychoprion fuscatus), version 1.0. In Birds of the World (S. M. Billerman, Editor). Cornell Lab of Ornithology, Ithaca, NY, USA. https://doi-org.uoelibrary.idm.oclc.org/10.2173/bow.sooter1.01</t>
  </si>
  <si>
    <t>Gochfeld, M., J. Burger, E. de Juana, and E. F. J. Garcia (2020). South American Tern (Sterna hirundinacea), version 1.0. In Birds of the World (J. del Hoyo, A. Elliott, J. Sargatal, D. A. Christie, and E. de Juana, Editors). Cornell Lab of Ornithology, Ithaca, NY, USA. https://doi-org.uoelibrary.idm.oclc.org/10.2173/bow.soater1.01</t>
  </si>
  <si>
    <t>Thompson, B. C., J. A. Jackson, J. Burger, L. A. Hill, E. M. Kirsch, and J. L. Atwood (2020). Least Tern (Sternula antillarum), version 1.0. In Birds of the World (A. F. Poole and F. B. Gill, Editors). Cornell Lab of Ornithology, Ithaca, NY, USA. https://doi-org.uoelibrary.idm.oclc.org/10.2173/bow.leater1.01</t>
  </si>
  <si>
    <t>Shealer, D., J. S. Liechty, A. R. Pierce, P. Pyle, and M. A. Patten (2020). Sandwich Tern (Thalasseus sandvicensis), version 1.0. In Birds of the World (S. M. Billerman, Editor). Cornell Lab of Ornithology, Ithaca, NY, USA. https://doi-org.uoelibrary.idm.oclc.org/10.2173/bow.santer1.01</t>
  </si>
  <si>
    <t>Burger, J., M. Gochfeld, E. F. J. Garcia, and G. M. Kirwan (2020). Swallow-tailed Gull (Creagrus furcatus), version 1.0. In Birds of the World (J. del Hoyo, A. Elliott, J. Sargatal, D. A. Christie, and E. de Juana, Editors). Cornell Lab of Ornithology, Ithaca, NY, USA. https://doi-org.uoelibrary.idm.oclc.org/10.2173/bow.swtgul1.01</t>
  </si>
  <si>
    <t>Ewins, P. J. and D. V. Weseloh (2020). Little Gull (Hydrocoloeus minutus), version 1.0. In Birds of the World (S. M. Billerman, Editor). Cornell Lab of Ornithology, Ithaca, NY, USA. https://doi-org.uoelibrary.idm.oclc.org/10.2173/bow.litgul.01</t>
  </si>
  <si>
    <t>Larus audouinii</t>
  </si>
  <si>
    <t>Burger, J., M. Gochfeld, E. F. J. Garcia, and C. J. Sharpe (2020). Audouin's Gull (Ichthyaetus audouinii), version 1.0. In Birds of the World (J. del Hoyo, A. Elliott, J. Sargatal, D. A. Christie, and E. de Juana, Editors). Cornell Lab of Ornithology, Ithaca, NY, USA. https://doi-org.uoelibrary.idm.oclc.org/10.2173/bow.audgul1.01</t>
  </si>
  <si>
    <t>Genovart et al 2018</t>
  </si>
  <si>
    <t>AnAge: https://genomics.senescence.info/species/entry.php?species=Ichthyaetus_audouinii</t>
  </si>
  <si>
    <t>Burger, J., M. Gochfeld, E. F. J. Garcia, and G. M. Kirwan (2020). Slaty-backed Gull (Larus schistisagus), version 1.0. In Birds of the World (J. del Hoyo, A. Elliott, J. Sargatal, D. A. Christie, and E. de Juana, Editors). Cornell Lab of Ornithology, Ithaca, NY, USA. https://doi-org.uoelibrary.idm.oclc.org/10.2173/bow.slbgul.01</t>
  </si>
  <si>
    <t>Good, T. P. (2020). Great Black-backed Gull (Larus marinus), version 1.0. In Birds of the World (S. M. Billerman, Editor). Cornell Lab of Ornithology, Ithaca, NY, USA. https://doi-org.uoelibrary.idm.oclc.org/10.2173/bow.gbbgul.01</t>
  </si>
  <si>
    <t>NZ Birds Online: https://nzbirdsonline.org.nz/species/southern-black-backed-gull</t>
  </si>
  <si>
    <t>Pollet, I. L., D. Shutler, J. W. Chardine, and J. P. Ryder (2020). Ring-billed Gull (Larus delawarensis), version 1.0. In Birds of the World (A. F. Poole, Editor). Cornell Lab of Ornithology, Ithaca, NY, USA. https://doi-org.uoelibrary.idm.oclc.org/10.2173/bow.ribgul.01</t>
  </si>
  <si>
    <t>Weseloh, D. V., C. E. Hebert, M. L. Mallory, A. F. Poole, J. C. Ellis, P. Pyle, and M. A. Patten (2020). Herring Gull (Larus argentatus), version 1.0. In Birds of the World (S. M. Billerman, Editor). Cornell Lab of Ornithology, Ithaca, NY, USA. https://doi-org.uoelibrary.idm.oclc.org/10.2173/bow.hergul.01</t>
  </si>
  <si>
    <t>Yorio, P. (2020). Olrog's Gull (Larus atlanticus), version 1.0. In Birds of the World (T. S. Schulenberg, Editor). Cornell Lab of Ornithology, Ithaca, NY, USA. https://doi-org.uoelibrary.idm.oclc.org/10.2173/bow.olrgul1.01</t>
  </si>
  <si>
    <t>Carneiro et al 2020 supp 2</t>
  </si>
  <si>
    <t>Mallory, M. L., I. J. Stenhouse, H. G. Gilchrist, G. J. Robertson, J. C. Haney, and S. D. Macdonald (2020). Ivory Gull (Pagophila eburnea), version 1.0. In Birds of the World (S. M. Billerman, Editor). Cornell Lab of Ornithology, Ithaca, NY, USA. https://doi-org.uoelibrary.idm.oclc.org/10.2173/bow.ivogul.01</t>
  </si>
  <si>
    <t>Burger, J., M. Gochfeld, and E. F. J. Garcia (2020). Ross's Gull (Rhodostethia rosea), version 1.0. In Birds of the World (J. del Hoyo, A. Elliott, J. Sargatal, D. A. Christie, and E. de Juana, Editors). Cornell Lab of Ornithology, Ithaca, NY, USA. https://doi-org.uoelibrary.idm.oclc.org/10.2173/bow.rosgul.01</t>
  </si>
  <si>
    <t>Hatch, S. A., G. J. Robertson, and P. H. Baird (2020). Black-legged Kittiwake (Rissa tridactyla), version 1.0. In Birds of the World (S. M. Billerman, Editor). Cornell Lab of Ornithology, Ithaca, NY, USA. https://doi-org.uoelibrary.idm.oclc.org/10.2173/bow.bklkit.01</t>
  </si>
  <si>
    <t>Burger, J., M. Gochfeld, E. de Juana, E. F. J. Garcia, and G. M. Kirwan (2020). Saunders's Gull (Saundersilarus saundersi), version 1.0. In Birds of the World (J. del Hoyo, A. Elliott, J. Sargatal, D. A. Christie, and E. de Juana, Editors). Cornell Lab of Ornithology, Ithaca, NY, USA. https://doi-org.uoelibrary.idm.oclc.org/10.2173/bow.saugul2.01</t>
  </si>
  <si>
    <t>Phaethon rubicauda</t>
  </si>
  <si>
    <t>Red-tailed tropicbird</t>
  </si>
  <si>
    <t>Schreiber, B. A. and R. W. Schreiber (2020). Red-tailed Tropicbird (Phaethon rubricauda), version 1.0. In Birds of the World (S. M. Billerman, Editor). Cornell Lab of Ornithology, Ithaca, NY, USA. https://doi-org.uoelibrary.idm.oclc.org/10.2173/bow.rettro.01</t>
  </si>
  <si>
    <t>Diamond, A. W. and E. A. Schreiber (2020). Magnificent Frigatebird (Fregata magnificens), version 1.0. In Birds of the World (A. F. Poole and F. B. Gill, Editors). Cornell Lab of Ornithology, Ithaca, NY, USA. https://doi-org.uoelibrary.idm.oclc.org/10.2173/bow.magfri.01</t>
  </si>
  <si>
    <t>Carboneras, C., D. A. Christie, F. Jutglar, E. F. J. Garcia, G. M. Kirwan, and C. J. Sharpe (2020). Cape Gannet (Morus capensis), version 1.0. In Birds of the World (J. del Hoyo, A. Elliott, J. Sargatal, D. A. Christie, and E. de Juana, Editors). Cornell Lab of Ornithology, Ithaca, NY, USA. https://doi-org.uoelibrary.idm.oclc.org/10.2173/bow.capgan1.01</t>
  </si>
  <si>
    <t>Carboneras, C., D. A. Christie, F. Jutglar, and E. F. J. Garcia (2020). Abbott's Booby (Papasula abbotti), version 1.0. In Birds of the World (J. del Hoyo, A. Elliott, J. Sargatal, D. A. Christie, and E. de Juana, Editors). Cornell Lab of Ornithology, Ithaca, NY, USA. https://doi-org.uoelibrary.idm.oclc.org/10.2173/bow.abbboo2.01</t>
  </si>
  <si>
    <t>Hernández Díaz, J. A. and E. N. Salazar Gómez (2020). Blue-footed Booby (Sula nebouxii), version 1.0. In Birds of the World (T. S. Schulenberg, Editor). Cornell Lab of Ornithology, Ithaca, NY, USA. https://doi-org.uoelibrary.idm.oclc.org/10.2173/bow.bfoboo.01</t>
  </si>
  <si>
    <t>Orta, J., E. F. J. Garcia, F. Jutglar, G. M. Kirwan, and P. F. D. Boesman (2021). European Shag (Gulosus aristotelis), version 1.2. In Birds of the World (B. K. Keeney, Editor). Cornell Lab of Ornithology, Ithaca, NY, USA. https://doi-org.uoelibrary.idm.oclc.org/10.2173/bow.eursha1.01.2</t>
  </si>
  <si>
    <t>Schreiber &amp; Burger</t>
  </si>
  <si>
    <t>BMB 2002</t>
  </si>
  <si>
    <t>Pygoscelis antartica</t>
  </si>
  <si>
    <t>Chinstrap penguin</t>
  </si>
  <si>
    <t>Age at first breeding (mid of range, or avg value)</t>
  </si>
  <si>
    <t>BMB</t>
  </si>
  <si>
    <t>Pygoscelis adeliae</t>
  </si>
  <si>
    <t>Adelie penguin</t>
  </si>
  <si>
    <t>Adult mortality rate (lowest if range)</t>
  </si>
  <si>
    <t>Aptenodytes forsteri</t>
  </si>
  <si>
    <t>Emperor penguin</t>
  </si>
  <si>
    <t>Eudyptes chrysolophus</t>
  </si>
  <si>
    <t>Macaroni penguin</t>
  </si>
  <si>
    <t>Eudyptes schlegeli</t>
  </si>
  <si>
    <t>Royal penguin</t>
  </si>
  <si>
    <t>Eudyptes minor</t>
  </si>
  <si>
    <t>Blue penguin</t>
  </si>
  <si>
    <t>Diomedea amsterdamensis</t>
  </si>
  <si>
    <t>Amsterdam albatross</t>
  </si>
  <si>
    <t>Diomedea epomophora</t>
  </si>
  <si>
    <t>Southern royal albatross</t>
  </si>
  <si>
    <t>Phoebastria immutabilis</t>
  </si>
  <si>
    <t>Laysan albatross</t>
  </si>
  <si>
    <t>Thalassarche impavida</t>
  </si>
  <si>
    <t>Campbell albatross</t>
  </si>
  <si>
    <t>Thalassarche chrysostoma</t>
  </si>
  <si>
    <t>Grey-headed albatross</t>
  </si>
  <si>
    <t>Thalassarche bulleri</t>
  </si>
  <si>
    <t>Buller's albatross</t>
  </si>
  <si>
    <t>Phoebetria</t>
  </si>
  <si>
    <t>Phoebetria palpebrata</t>
  </si>
  <si>
    <t>Light mantled sooty albatross</t>
  </si>
  <si>
    <t>Macronectes giganteus</t>
  </si>
  <si>
    <t>Southern giant petrel</t>
  </si>
  <si>
    <t>Pagodroma</t>
  </si>
  <si>
    <t>Pagodroma nivea</t>
  </si>
  <si>
    <t>Snow petrel</t>
  </si>
  <si>
    <t>Pterodroma phaeopygia</t>
  </si>
  <si>
    <t>Galapagos petrel</t>
  </si>
  <si>
    <t>Pterodroma sandwichensis</t>
  </si>
  <si>
    <t>Hawaiian dark-rumped petrel</t>
  </si>
  <si>
    <t>Pachyptila salvini</t>
  </si>
  <si>
    <t>Salvin's prion</t>
  </si>
  <si>
    <t>Pachyptila desolata</t>
  </si>
  <si>
    <t>Antarctic prion</t>
  </si>
  <si>
    <t xml:space="preserve">BMB </t>
  </si>
  <si>
    <t>BMB (avg 3 pops)</t>
  </si>
  <si>
    <t>Puffinus tenuirostris</t>
  </si>
  <si>
    <t>Short-tailed shearwater</t>
  </si>
  <si>
    <t>Puffinus puffinus</t>
  </si>
  <si>
    <t>Manx shearwater</t>
  </si>
  <si>
    <t>Puffinus newelli</t>
  </si>
  <si>
    <t>Newell's shearwater</t>
  </si>
  <si>
    <t>Larus glaucescens</t>
  </si>
  <si>
    <t>Glaucous-winged gull</t>
  </si>
  <si>
    <t>Larus occidentalis</t>
  </si>
  <si>
    <t>Western gull</t>
  </si>
  <si>
    <t>Larus scopulinus</t>
  </si>
  <si>
    <t>Red-billed gull</t>
  </si>
  <si>
    <t>Anous minutus</t>
  </si>
  <si>
    <t>Black noddy</t>
  </si>
  <si>
    <t>Uria aalge</t>
  </si>
  <si>
    <t>Common murre</t>
  </si>
  <si>
    <t>Cepphus colomba</t>
  </si>
  <si>
    <t>Pigeon guillemot</t>
  </si>
  <si>
    <t>Aethia pusilla</t>
  </si>
  <si>
    <t>Least auklet</t>
  </si>
  <si>
    <t>Morus bassanus</t>
  </si>
  <si>
    <t>Northern gannet</t>
  </si>
  <si>
    <t>Cape cormorant</t>
  </si>
  <si>
    <t>Phalacrocorax capensis</t>
  </si>
  <si>
    <t>Leucocarbo georgianus</t>
  </si>
  <si>
    <t>South Georgia shag</t>
  </si>
  <si>
    <t>BMB 2022</t>
  </si>
  <si>
    <t>Pelecanus erythrorhyncous</t>
  </si>
  <si>
    <t>American white pelican</t>
  </si>
  <si>
    <t>Sula lactylatra</t>
  </si>
  <si>
    <t>Masked booby</t>
  </si>
  <si>
    <t>Sterna anaethetus</t>
  </si>
  <si>
    <t>Bridled tern</t>
  </si>
  <si>
    <t>Tracy, D. M., D. Schamel, and J. Dale (2020). Red Phalarope (Phalaropus fulicarius), version 1.0. In Birds of the World (S. M. Billerman, Editor). Cornell Lab of Ornithology, Ithaca, NY, USA. https://doi-org.uoelibrary.idm.oclc.org/10.2173/bow.redpha1.01</t>
  </si>
  <si>
    <t>Kessel, B., D. A. Rocque, and J. S. Barclay (2020). Greater Scaup (Aythya marila), version 1.0. In Birds of the World (S. M. Billerman, Editor). Cornell Lab of Ornithology, Ithaca, NY, USA. https://doi-org.uoelibrary.idm.oclc.org/10.2173/bow.gresca.01</t>
  </si>
  <si>
    <t>Eadie, J. M., M. L. Mallory, and H. G. Lumsden (2020). Common Goldeneye (Bucephala clangula), version 1.0. In Birds of the World (S. M. Billerman, Editor). Cornell Lab of Ornithology, Ithaca, NY, USA. https://doi-org.uoelibrary.idm.oclc.org/10.2173/bow.comgol.01</t>
  </si>
  <si>
    <t>Robertson, G. J. and J.-P. L. Savard (2020). Long-tailed Duck (Clangula hyemalis), version 1.0. In Birds of the World (S. M. Billerman, Editor). Cornell Lab of Ornithology, Ithaca, NY, USA. https://doi-org.uoelibrary.idm.oclc.org/10.2173/bow.lotduc.01</t>
  </si>
  <si>
    <t>Paruk, J. D., D. C. Evers, J. W. McIntyre, J. F. Barr, J. Mager, and W. H. Piper (2021). Common Loon (Gavia immer), version 2.0. In Birds of the World (P. G. Rodewald and B. K. Keeney, Editors). Cornell Lab of Ornithology, Ithaca, NY, USA. https://doi-org.uoelibrary.idm.oclc.org/10.2173/bow.comloo.02</t>
  </si>
  <si>
    <t>Robertson, G. J. and R. I. Goudie (2020). Harlequin Duck (Histrionicus histrionicus), version 1.0. In Birds of the World (S. M. Billerman, Editor). Cornell Lab of Ornithology, Ithaca, NY, USA. https://doi-org.uoelibrary.idm.oclc.org/10.2173/bow.harduc.01</t>
  </si>
  <si>
    <t>&gt;10</t>
  </si>
  <si>
    <t>Anderson, E. M., R. D. Dickson, E. K. Lok, E. C. Palm, J.-P. L. Savard, D. Bordage, and A. Reed (2020). Surf Scoter (Melanitta perspicillata), version 1.0. In Birds of the World (P. G. Rodewald, Editor). Cornell Lab of Ornithology, Ithaca, NY, USA. https://doi-org.uoelibrary.idm.oclc.org/10.2173/bow.sursco.01</t>
  </si>
  <si>
    <t>Craik, S., J. Pearce, and R. D. Titman (2020). Red-breasted Merganser (Mergus serrator), version 1.0. In Birds of the World (S. M. Billerman, Editor). Cornell Lab of Ornithology, Ithaca, NY, USA. https://doi-org.uoelibrary.idm.oclc.org/10.2173/bow.rebmer.01</t>
  </si>
  <si>
    <t>Black-necked (Eared) grebe</t>
  </si>
  <si>
    <t>Cullen, S. A., J. R. Jehl Jr., and G. L. Nuechterlein (2020). Eared Grebe (Podiceps nigricollis), version 1.0. In Birds of the World (S. M. Billerman, Editor). Cornell Lab of Ornithology, Ithaca, NY, USA. https://doi-org.uoelibrary.idm.oclc.org/10.2173/bow.eargre.01</t>
  </si>
  <si>
    <t>Fredrickson, L. H. (2020). Steller's Eider (Polysticta stelleri), version 1.0. In Birds of the World (S. M. Billerman, Editor). Cornell Lab of Ornithology, Ithaca, NY, USA. https://doi-org.uoelibrary.idm.oclc.org/10.2173/bow.steeid.01</t>
  </si>
  <si>
    <t>Goudie, R. I., G. J. Robertson, and A. Reed (2020). Common Eider (Somateria mollissima), version 1.0. In Birds of the World (S. M. Billerman, Editor). Cornell Lab of Ornithology, Ithaca, NY, USA. https://doi-org.uoelibrary.idm.oclc.org/10.2173/bow.comeid.01</t>
  </si>
  <si>
    <t>Tachyeres brachypterus</t>
  </si>
  <si>
    <t>Falkland steamer duck</t>
  </si>
  <si>
    <t>Carboneras, C. and G. M. Kirwan (2020). Falkland Steamer-Duck (Tachyeres brachypterus), version 1.0. In Birds of the World (J. del Hoyo, A. Elliott, J. Sargatal, D. A. Christie, and E. de Juana, Editors). Cornell Lab of Ornithology, Ithaca, NY, USA. https://doi-org.uoelibrary.idm.oclc.org/10.2173/bow.falstd1.01</t>
  </si>
  <si>
    <t>Richard et al 2020 (Sopt)</t>
  </si>
  <si>
    <t>Thalassarche salvini</t>
  </si>
  <si>
    <t>Salvin's albatross</t>
  </si>
  <si>
    <t>del Hoyo, J., N. Collar, and G. M. Kirwan (2020). Salvin's Albatross (Thalassarche salvini), version 1.0. In Birds of the World (J. del Hoyo, A. Elliott, J. Sargatal, D. A. Christie, and E. de Juana, Editors). Cornell Lab of Ornithology, Ithaca, NY, USA. https://doi-org.uoelibrary.idm.oclc.org/10.2173/bow.salalb1.01</t>
  </si>
  <si>
    <t>Kirwan, G. M., J. del Hoyo, N. Collar, and T. S. David (2021). Balearic Shearwater (Puffinus mauretanicus), version 1.1. In Birds of the World (B. K. Keeney, Editor). Cornell Lab of Ornithology, Ithaca, NY, USA. https://doi-org.uoelibrary.idm.oclc.org/10.2173/bow.balshe1.01.1</t>
  </si>
  <si>
    <t>Carboneras, C., F. Jutglar, and G. M. Kirwan (2020). Blue Petrel (Halobaena caerulea), version 1.0. In Birds of the World (J. del Hoyo, A. Elliott, J. Sargatal, D. A. Christie, and E. de Juana, Editors). Cornell Lab of Ornithology, Ithaca, NY, USA. https://doi-org.uoelibrary.idm.oclc.org/10.2173/bow.blupet1.01</t>
  </si>
  <si>
    <t>Distiller et al 2012</t>
  </si>
  <si>
    <t>ACAP</t>
  </si>
  <si>
    <t>ACAP fact sheet</t>
  </si>
  <si>
    <t>Little auk (Dovekie)</t>
  </si>
  <si>
    <t>Dorr, B. S., J. J. Hatch, and D. V. Weseloh (2021). Double-crested Cormorant (Nannopterum auritum), version 1.1. In Birds of the World (A. F. Poole, Editor). Cornell Lab of Ornithology, Ithaca, NY, USA. https://doi-org.uoelibrary.idm.oclc.org/10.2173/bow.doccor.01.1</t>
  </si>
  <si>
    <t>Orta, J., F. Jutglar, E. F. J. Garcia, G. M. Kirwan, and P. F. D. Boesman (2021). Stewart Island Shag (Leucocarbo chalconotus), version 1.1. In Birds of the World (J. del Hoyo, A. Elliott, J. Sargatal, D. A. Christie, and E. de Juana, Editors). Cornell Lab of Ornithology, Ithaca, NY, USA. https://doi-org.uoelibrary.idm.oclc.org/10.2173/bow.brosha1.01.1</t>
  </si>
  <si>
    <t>Gray-backed storm petrel</t>
  </si>
  <si>
    <t>final no.</t>
  </si>
  <si>
    <t>Final %</t>
  </si>
  <si>
    <t>No species selected 30%</t>
  </si>
  <si>
    <t>Fregata minor</t>
  </si>
  <si>
    <t>Great frigatebird</t>
  </si>
  <si>
    <t>Catharacta skua</t>
  </si>
  <si>
    <t>Great skua</t>
  </si>
  <si>
    <t>Fregatta grallaria</t>
  </si>
  <si>
    <t>White-bellied storm petrel</t>
  </si>
  <si>
    <t>…see folder for more</t>
  </si>
  <si>
    <t>Mean</t>
  </si>
  <si>
    <t>Median</t>
  </si>
  <si>
    <t>Select?</t>
  </si>
  <si>
    <t>Rounded up to nearest whole number</t>
  </si>
  <si>
    <t>N</t>
  </si>
  <si>
    <t>Y</t>
  </si>
  <si>
    <t>Within each 'functional group' identified by Dias, select 30% of species or one from every genus, whichever number is higher. Selection based on ensuring spread across genera within group but also based on data availability.</t>
  </si>
  <si>
    <t>Genera</t>
  </si>
  <si>
    <t>number in genera</t>
  </si>
  <si>
    <t>number genera selected</t>
  </si>
  <si>
    <t>Phoebastria irrorata</t>
  </si>
  <si>
    <t>Cerorhinca monocerata</t>
  </si>
  <si>
    <t>Cerorhinca</t>
  </si>
  <si>
    <t>Rhinoceros Auklet</t>
  </si>
  <si>
    <t>Black petrel</t>
  </si>
  <si>
    <t>Not including - no bycatch risk</t>
  </si>
  <si>
    <t>no change</t>
  </si>
  <si>
    <t>increase to 9 - 1 per genus</t>
  </si>
  <si>
    <t>increased to 8 - 1 per genus</t>
  </si>
  <si>
    <t>increase to 11 - 1 per genus</t>
  </si>
  <si>
    <t>Hydrobates homochroa</t>
  </si>
  <si>
    <t>Ashy storm petrel</t>
  </si>
  <si>
    <t>Ainley, D. G., W. McIver, J. Adams, and M. Parker (2021). Ashy Storm-Petrel (Hydrobates homochroa), version 1.1. In Birds of the World (P. G. Rodewald, Editor). Cornell Lab of Ornithology, Ithaca, NY, USA. https://doi-org.uoelibrary.idm.oclc.org/10.2173/bow.asspet.01.1</t>
  </si>
  <si>
    <t>Unknown</t>
  </si>
  <si>
    <t>Eval</t>
  </si>
  <si>
    <t>Total no.</t>
  </si>
  <si>
    <t>Min</t>
  </si>
  <si>
    <t>Max</t>
  </si>
  <si>
    <t>SD_sample</t>
  </si>
  <si>
    <t>Lower threshold SD</t>
  </si>
  <si>
    <t>Upper threshold SD</t>
  </si>
  <si>
    <t>Lower threshold - 33%</t>
  </si>
  <si>
    <t>Upper threshold - 33%</t>
  </si>
  <si>
    <t>Use categories as per Tuck et al 2011 instead</t>
  </si>
  <si>
    <t>Suggest don't use attribute as too many data unknown, estimates are unreliable as studies may not be long enough to calculate and e.g. bands can be lost, and is not essential for categorising species into risk categories.</t>
  </si>
  <si>
    <t>70+</t>
  </si>
  <si>
    <t>% unknown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</si>
</sst>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7" x14ac:knownFonts="1">
    <font>
      <sz val="11"/>
      <color theme="1"/>
      <name val="Calibri"/>
      <family val="2"/>
      <scheme val="minor"/>
    </font>
    <font>
      <b/>
      <sz val="11"/>
      <color theme="1"/>
      <name val="Calibri"/>
      <family val="2"/>
      <scheme val="minor"/>
    </font>
    <font>
      <i/>
      <sz val="11"/>
      <color theme="1"/>
      <name val="Calibri"/>
      <family val="2"/>
      <scheme val="minor"/>
    </font>
    <font>
      <u/>
      <sz val="11"/>
      <color theme="10"/>
      <name val="Calibri"/>
      <family val="2"/>
      <scheme val="minor"/>
    </font>
    <font>
      <sz val="9"/>
      <color indexed="81"/>
      <name val="Tahoma"/>
      <charset val="1"/>
    </font>
    <font>
      <b/>
      <sz val="9"/>
      <color indexed="81"/>
      <name val="Tahoma"/>
      <charset val="1"/>
    </font>
    <font>
      <sz val="11"/>
      <color rgb="FFFF0000"/>
      <name val="Calibri"/>
      <family val="2"/>
      <scheme val="minor"/>
    </font>
  </fonts>
  <fills count="18">
    <fill>
      <patternFill patternType="none"/>
    </fill>
    <fill>
      <patternFill patternType="gray125"/>
    </fill>
    <fill>
      <patternFill patternType="solid">
        <fgColor theme="9" tint="0.79998168889431442"/>
        <bgColor indexed="64"/>
      </patternFill>
    </fill>
    <fill>
      <patternFill patternType="solid">
        <fgColor theme="0" tint="-0.14999847407452621"/>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5" tint="0.59999389629810485"/>
        <bgColor indexed="64"/>
      </patternFill>
    </fill>
    <fill>
      <patternFill patternType="solid">
        <fgColor theme="2" tint="-0.249977111117893"/>
        <bgColor indexed="64"/>
      </patternFill>
    </fill>
    <fill>
      <patternFill patternType="solid">
        <fgColor theme="0" tint="-0.34998626667073579"/>
        <bgColor indexed="64"/>
      </patternFill>
    </fill>
    <fill>
      <patternFill patternType="solid">
        <fgColor rgb="FFEDE2F6"/>
        <bgColor indexed="64"/>
      </patternFill>
    </fill>
    <fill>
      <patternFill patternType="solid">
        <fgColor rgb="FFFFFF00"/>
        <bgColor indexed="64"/>
      </patternFill>
    </fill>
    <fill>
      <patternFill patternType="solid">
        <fgColor rgb="FFFFABAB"/>
        <bgColor indexed="64"/>
      </patternFill>
    </fill>
    <fill>
      <patternFill patternType="solid">
        <fgColor rgb="FF85E8FF"/>
        <bgColor indexed="64"/>
      </patternFill>
    </fill>
    <fill>
      <patternFill patternType="solid">
        <fgColor rgb="FFFFFFC9"/>
        <bgColor indexed="64"/>
      </patternFill>
    </fill>
    <fill>
      <patternFill patternType="solid">
        <fgColor rgb="FF89C4FF"/>
        <bgColor indexed="64"/>
      </patternFill>
    </fill>
    <fill>
      <patternFill patternType="solid">
        <fgColor theme="9"/>
        <bgColor indexed="64"/>
      </patternFill>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102">
    <xf numFmtId="0" fontId="0" fillId="0" borderId="0" xfId="0"/>
    <xf numFmtId="0" fontId="2" fillId="0" borderId="0" xfId="0" applyFont="1"/>
    <xf numFmtId="0" fontId="1" fillId="0" borderId="0" xfId="0" applyFont="1"/>
    <xf numFmtId="0" fontId="1" fillId="0" borderId="0" xfId="0" applyFont="1" applyAlignment="1">
      <alignment horizontal="left" vertical="top"/>
    </xf>
    <xf numFmtId="0" fontId="0" fillId="0" borderId="0" xfId="0" applyAlignment="1">
      <alignment horizontal="left" vertical="top"/>
    </xf>
    <xf numFmtId="164" fontId="0" fillId="0" borderId="0" xfId="0" applyNumberFormat="1" applyAlignment="1">
      <alignment horizontal="left" vertical="top"/>
    </xf>
    <xf numFmtId="0" fontId="3" fillId="0" borderId="0" xfId="1"/>
    <xf numFmtId="164" fontId="0" fillId="0" borderId="0" xfId="0" applyNumberFormat="1"/>
    <xf numFmtId="2" fontId="0" fillId="0" borderId="0" xfId="0" applyNumberFormat="1" applyAlignment="1">
      <alignment horizontal="left" vertical="top"/>
    </xf>
    <xf numFmtId="0" fontId="1" fillId="0" borderId="0" xfId="0" applyFont="1" applyAlignment="1">
      <alignment horizontal="center" vertical="center"/>
    </xf>
    <xf numFmtId="1" fontId="0" fillId="0" borderId="0" xfId="0" applyNumberFormat="1" applyAlignment="1">
      <alignment horizontal="center" vertical="center"/>
    </xf>
    <xf numFmtId="0" fontId="0" fillId="0" borderId="0" xfId="0" applyAlignment="1">
      <alignment horizontal="center" vertical="center"/>
    </xf>
    <xf numFmtId="164" fontId="0" fillId="0" borderId="0" xfId="0" applyNumberFormat="1" applyAlignment="1">
      <alignment horizontal="center" vertical="center"/>
    </xf>
    <xf numFmtId="0" fontId="1" fillId="0" borderId="0" xfId="0" applyFont="1" applyAlignment="1">
      <alignment horizontal="left" vertical="top" wrapText="1"/>
    </xf>
    <xf numFmtId="0" fontId="0" fillId="0" borderId="0" xfId="0" applyAlignment="1">
      <alignment wrapText="1"/>
    </xf>
    <xf numFmtId="0" fontId="0" fillId="2" borderId="0" xfId="0" applyFill="1"/>
    <xf numFmtId="1" fontId="0" fillId="2" borderId="0" xfId="0" applyNumberFormat="1" applyFill="1"/>
    <xf numFmtId="0" fontId="0" fillId="3" borderId="0" xfId="0" applyFill="1"/>
    <xf numFmtId="1" fontId="0" fillId="3" borderId="0" xfId="0" applyNumberFormat="1" applyFill="1"/>
    <xf numFmtId="0" fontId="0" fillId="4" borderId="0" xfId="0" applyFill="1"/>
    <xf numFmtId="1" fontId="0" fillId="4" borderId="0" xfId="0" applyNumberFormat="1" applyFill="1"/>
    <xf numFmtId="0" fontId="0" fillId="5" borderId="0" xfId="0" applyFill="1"/>
    <xf numFmtId="1" fontId="0" fillId="5" borderId="0" xfId="0" applyNumberFormat="1" applyFill="1"/>
    <xf numFmtId="0" fontId="0" fillId="6" borderId="0" xfId="0" applyFill="1"/>
    <xf numFmtId="1" fontId="0" fillId="6" borderId="0" xfId="0" applyNumberFormat="1" applyFill="1"/>
    <xf numFmtId="0" fontId="0" fillId="7" borderId="0" xfId="0" applyFill="1"/>
    <xf numFmtId="1" fontId="0" fillId="7" borderId="0" xfId="0" applyNumberFormat="1" applyFill="1"/>
    <xf numFmtId="0" fontId="0" fillId="8" borderId="0" xfId="0" applyFill="1"/>
    <xf numFmtId="1" fontId="0" fillId="8" borderId="0" xfId="0" applyNumberFormat="1" applyFill="1"/>
    <xf numFmtId="0" fontId="0" fillId="9" borderId="0" xfId="0" applyFill="1"/>
    <xf numFmtId="1" fontId="0" fillId="9" borderId="0" xfId="0" applyNumberFormat="1" applyFill="1"/>
    <xf numFmtId="0" fontId="0" fillId="10" borderId="0" xfId="0" applyFill="1"/>
    <xf numFmtId="1" fontId="0" fillId="10" borderId="0" xfId="0" applyNumberFormat="1" applyFill="1"/>
    <xf numFmtId="0" fontId="0" fillId="11" borderId="0" xfId="0" applyFill="1"/>
    <xf numFmtId="1" fontId="0" fillId="11" borderId="0" xfId="0" applyNumberFormat="1" applyFill="1"/>
    <xf numFmtId="0" fontId="0" fillId="12" borderId="0" xfId="0" applyFill="1"/>
    <xf numFmtId="1" fontId="0" fillId="12" borderId="0" xfId="0" applyNumberFormat="1" applyFill="1"/>
    <xf numFmtId="0" fontId="1" fillId="0" borderId="0" xfId="0" applyFont="1" applyAlignment="1">
      <alignment wrapText="1"/>
    </xf>
    <xf numFmtId="1" fontId="0" fillId="10" borderId="0" xfId="0" applyNumberFormat="1" applyFill="1" applyAlignment="1">
      <alignment wrapText="1"/>
    </xf>
    <xf numFmtId="1" fontId="0" fillId="13" borderId="0" xfId="0" applyNumberFormat="1" applyFill="1"/>
    <xf numFmtId="0" fontId="0" fillId="13" borderId="0" xfId="0" applyFill="1"/>
    <xf numFmtId="0" fontId="0" fillId="14" borderId="0" xfId="0" applyFill="1" applyAlignment="1">
      <alignment horizontal="center"/>
    </xf>
    <xf numFmtId="0" fontId="0" fillId="14" borderId="0" xfId="0" applyFill="1"/>
    <xf numFmtId="1" fontId="0" fillId="14" borderId="0" xfId="0" applyNumberFormat="1" applyFill="1"/>
    <xf numFmtId="0" fontId="0" fillId="14" borderId="0" xfId="0" applyFill="1" applyAlignment="1">
      <alignment horizontal="center" wrapText="1"/>
    </xf>
    <xf numFmtId="0" fontId="0" fillId="14" borderId="0" xfId="0" applyFill="1" applyAlignment="1">
      <alignment wrapText="1"/>
    </xf>
    <xf numFmtId="0" fontId="0" fillId="15" borderId="0" xfId="0" applyFill="1"/>
    <xf numFmtId="1" fontId="0" fillId="15" borderId="0" xfId="0" applyNumberFormat="1" applyFill="1"/>
    <xf numFmtId="0" fontId="0" fillId="16" borderId="0" xfId="0" applyFill="1"/>
    <xf numFmtId="1" fontId="0" fillId="16" borderId="0" xfId="0" applyNumberFormat="1" applyFill="1"/>
    <xf numFmtId="0" fontId="0" fillId="10" borderId="0" xfId="0" applyFill="1" applyAlignment="1">
      <alignment horizontal="center"/>
    </xf>
    <xf numFmtId="164" fontId="6" fillId="0" borderId="0" xfId="0" applyNumberFormat="1" applyFont="1"/>
    <xf numFmtId="2" fontId="0" fillId="0" borderId="0" xfId="0" applyNumberFormat="1"/>
    <xf numFmtId="164" fontId="0" fillId="17" borderId="0" xfId="0" applyNumberFormat="1" applyFill="1"/>
    <xf numFmtId="0" fontId="0" fillId="17" borderId="0" xfId="0" applyFill="1"/>
    <xf numFmtId="0" fontId="6" fillId="0" borderId="0" xfId="0" applyFont="1" applyAlignment="1">
      <alignment horizontal="left" vertical="top"/>
    </xf>
    <xf numFmtId="10" fontId="0" fillId="0" borderId="0" xfId="0" applyNumberFormat="1"/>
    <xf numFmtId="0" fontId="0" fillId="6" borderId="0" xfId="0" applyFill="1" applyAlignment="1">
      <alignment horizontal="center"/>
    </xf>
    <xf numFmtId="1" fontId="0" fillId="6" borderId="0" xfId="0" applyNumberFormat="1" applyFill="1" applyAlignment="1">
      <alignment horizontal="center"/>
    </xf>
    <xf numFmtId="0" fontId="0" fillId="6" borderId="0" xfId="0" applyFill="1" applyAlignment="1">
      <alignment horizontal="center" wrapText="1"/>
    </xf>
    <xf numFmtId="0" fontId="0" fillId="5" borderId="0" xfId="0" applyFill="1" applyAlignment="1">
      <alignment horizontal="center"/>
    </xf>
    <xf numFmtId="0" fontId="0" fillId="3" borderId="0" xfId="0" applyFill="1" applyAlignment="1">
      <alignment horizontal="center"/>
    </xf>
    <xf numFmtId="1" fontId="0" fillId="3" borderId="0" xfId="0" applyNumberFormat="1" applyFill="1" applyAlignment="1">
      <alignment horizontal="center"/>
    </xf>
    <xf numFmtId="0" fontId="0" fillId="3" borderId="0" xfId="0" applyFill="1" applyAlignment="1">
      <alignment horizontal="center" wrapText="1"/>
    </xf>
    <xf numFmtId="1" fontId="0" fillId="5" borderId="0" xfId="0" applyNumberFormat="1" applyFill="1" applyAlignment="1">
      <alignment horizontal="center"/>
    </xf>
    <xf numFmtId="0" fontId="0" fillId="5" borderId="0" xfId="0" applyFill="1" applyAlignment="1">
      <alignment horizontal="center" wrapText="1"/>
    </xf>
    <xf numFmtId="0" fontId="0" fillId="2" borderId="0" xfId="0" applyFill="1" applyAlignment="1">
      <alignment horizontal="center"/>
    </xf>
    <xf numFmtId="1" fontId="0" fillId="2" borderId="0" xfId="0" applyNumberFormat="1" applyFill="1" applyAlignment="1">
      <alignment horizontal="center"/>
    </xf>
    <xf numFmtId="0" fontId="0" fillId="8" borderId="0" xfId="0" applyFill="1" applyAlignment="1">
      <alignment horizontal="center"/>
    </xf>
    <xf numFmtId="0" fontId="0" fillId="4" borderId="0" xfId="0" applyFill="1" applyAlignment="1">
      <alignment horizontal="center"/>
    </xf>
    <xf numFmtId="1" fontId="0" fillId="4" borderId="0" xfId="0" applyNumberFormat="1" applyFill="1" applyAlignment="1">
      <alignment horizontal="center"/>
    </xf>
    <xf numFmtId="0" fontId="0" fillId="4" borderId="0" xfId="0" applyFill="1" applyAlignment="1">
      <alignment horizontal="center" wrapText="1"/>
    </xf>
    <xf numFmtId="1" fontId="0" fillId="8" borderId="0" xfId="0" applyNumberFormat="1" applyFill="1" applyAlignment="1">
      <alignment horizontal="center"/>
    </xf>
    <xf numFmtId="0" fontId="0" fillId="8" borderId="0" xfId="0" applyFill="1" applyAlignment="1">
      <alignment horizontal="center" wrapText="1"/>
    </xf>
    <xf numFmtId="0" fontId="0" fillId="7" borderId="0" xfId="0" applyFill="1" applyAlignment="1">
      <alignment horizontal="center" wrapText="1"/>
    </xf>
    <xf numFmtId="0" fontId="0" fillId="7" borderId="0" xfId="0" applyFill="1" applyAlignment="1">
      <alignment horizontal="center"/>
    </xf>
    <xf numFmtId="1" fontId="0" fillId="9" borderId="0" xfId="0" applyNumberFormat="1" applyFill="1" applyAlignment="1">
      <alignment horizontal="center"/>
    </xf>
    <xf numFmtId="0" fontId="0" fillId="9" borderId="0" xfId="0" applyFill="1" applyAlignment="1">
      <alignment horizontal="center" wrapText="1"/>
    </xf>
    <xf numFmtId="0" fontId="0" fillId="9" borderId="0" xfId="0" applyFill="1" applyAlignment="1">
      <alignment horizontal="center"/>
    </xf>
    <xf numFmtId="0" fontId="0" fillId="11" borderId="0" xfId="0" applyFill="1" applyAlignment="1">
      <alignment horizontal="center"/>
    </xf>
    <xf numFmtId="1" fontId="0" fillId="11" borderId="0" xfId="0" applyNumberFormat="1" applyFill="1" applyAlignment="1">
      <alignment horizontal="center"/>
    </xf>
    <xf numFmtId="0" fontId="0" fillId="11" borderId="0" xfId="0" applyFill="1" applyAlignment="1">
      <alignment horizontal="center" wrapText="1"/>
    </xf>
    <xf numFmtId="0" fontId="0" fillId="12" borderId="0" xfId="0" applyFill="1" applyAlignment="1">
      <alignment horizontal="center"/>
    </xf>
    <xf numFmtId="1" fontId="0" fillId="12" borderId="0" xfId="0" applyNumberFormat="1" applyFill="1" applyAlignment="1">
      <alignment horizontal="center"/>
    </xf>
    <xf numFmtId="0" fontId="0" fillId="12" borderId="0" xfId="0" applyFill="1" applyAlignment="1">
      <alignment horizontal="center" wrapText="1"/>
    </xf>
    <xf numFmtId="0" fontId="0" fillId="16" borderId="0" xfId="0" applyFill="1" applyAlignment="1">
      <alignment horizontal="center"/>
    </xf>
    <xf numFmtId="0" fontId="0" fillId="13" borderId="0" xfId="0" applyFill="1" applyAlignment="1">
      <alignment horizontal="center"/>
    </xf>
    <xf numFmtId="1" fontId="0" fillId="13" borderId="0" xfId="0" applyNumberFormat="1" applyFill="1" applyAlignment="1">
      <alignment horizontal="center"/>
    </xf>
    <xf numFmtId="0" fontId="0" fillId="13" borderId="0" xfId="0" applyFill="1" applyAlignment="1">
      <alignment horizontal="center" wrapText="1"/>
    </xf>
    <xf numFmtId="1" fontId="0" fillId="16" borderId="0" xfId="0" applyNumberFormat="1" applyFill="1" applyAlignment="1">
      <alignment horizontal="center"/>
    </xf>
    <xf numFmtId="0" fontId="0" fillId="16" borderId="0" xfId="0" applyFill="1" applyAlignment="1">
      <alignment horizontal="center" wrapText="1"/>
    </xf>
    <xf numFmtId="0" fontId="0" fillId="2" borderId="0" xfId="0" applyFill="1" applyAlignment="1">
      <alignment horizontal="center" wrapText="1"/>
    </xf>
    <xf numFmtId="0" fontId="0" fillId="15" borderId="0" xfId="0" applyFill="1" applyAlignment="1">
      <alignment horizontal="center" wrapText="1"/>
    </xf>
    <xf numFmtId="0" fontId="0" fillId="15" borderId="0" xfId="0" applyFill="1" applyAlignment="1">
      <alignment horizontal="center"/>
    </xf>
    <xf numFmtId="0" fontId="0" fillId="14" borderId="0" xfId="0" applyFill="1" applyAlignment="1">
      <alignment horizontal="center"/>
    </xf>
    <xf numFmtId="1" fontId="0" fillId="14" borderId="0" xfId="0" applyNumberFormat="1" applyFill="1" applyAlignment="1">
      <alignment horizontal="center"/>
    </xf>
    <xf numFmtId="1" fontId="0" fillId="15" borderId="0" xfId="0" applyNumberFormat="1" applyFill="1" applyAlignment="1">
      <alignment horizontal="center"/>
    </xf>
    <xf numFmtId="1" fontId="0" fillId="7" borderId="0" xfId="0" applyNumberFormat="1" applyFill="1" applyAlignment="1">
      <alignment horizontal="center"/>
    </xf>
    <xf numFmtId="0" fontId="1" fillId="12" borderId="0" xfId="0" applyFont="1" applyFill="1" applyAlignment="1">
      <alignment horizontal="left" vertical="top"/>
    </xf>
    <xf numFmtId="164" fontId="0" fillId="12" borderId="0" xfId="0" applyNumberFormat="1" applyFill="1" applyAlignment="1">
      <alignment horizontal="left" vertical="top"/>
    </xf>
    <xf numFmtId="0" fontId="0" fillId="12" borderId="0" xfId="0" applyFill="1" applyAlignment="1">
      <alignment horizontal="left" vertical="top"/>
    </xf>
    <xf numFmtId="2" fontId="0" fillId="12" borderId="0" xfId="0" applyNumberFormat="1" applyFill="1" applyAlignment="1">
      <alignment horizontal="left" vertical="top"/>
    </xf>
  </cellXfs>
  <cellStyles count="2">
    <cellStyle name="Hyperlink" xfId="1" builtinId="8"/>
    <cellStyle name="Normal" xfId="0" builtinId="0"/>
  </cellStyles>
  <dxfs count="0"/>
  <tableStyles count="0" defaultTableStyle="TableStyleMedium2" defaultPivotStyle="PivotStyleLight16"/>
  <colors>
    <mruColors>
      <color rgb="FF89C4FF"/>
      <color rgb="FFFFFFC9"/>
      <color rgb="FFFFFF66"/>
      <color rgb="FF85E8FF"/>
      <color rgb="FFFFBDFF"/>
      <color rgb="FFFFABAB"/>
      <color rgb="FFEDE2F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_xlchart.v1.3</cx:f>
      </cx:strDim>
      <cx:numDim type="val">
        <cx:f>_xlchart.v1.5</cx:f>
      </cx:numDim>
    </cx:data>
  </cx:chartData>
  <cx:chart>
    <cx:plotArea>
      <cx:plotAreaRegion>
        <cx:series layoutId="clusteredColumn" uniqueId="{77DABF6F-1FFE-44EB-A823-9AE8ECB7F1A3}">
          <cx:tx>
            <cx:txData>
              <cx:f>_xlchart.v1.4</cx:f>
              <cx:v>Age at first breeding (mid of range, or avg value)</cx:v>
            </cx:txData>
          </cx:tx>
          <cx:dataId val="0"/>
          <cx:layoutPr>
            <cx:binning intervalClosed="r"/>
          </cx:layoutPr>
        </cx:series>
      </cx:plotAreaRegion>
      <cx:axis id="0">
        <cx:catScaling gapWidth="0"/>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_xlchart.v1.2</cx:f>
      </cx:numDim>
    </cx:data>
  </cx:chartData>
  <cx:chart>
    <cx:plotArea>
      <cx:plotAreaRegion>
        <cx:series layoutId="clusteredColumn" uniqueId="{77DABF6F-1FFE-44EB-A823-9AE8ECB7F1A3}">
          <cx:tx>
            <cx:txData>
              <cx:f>_xlchart.v1.1</cx:f>
              <cx:v>Age at first breeding (mid of range, or avg value)</cx:v>
            </cx:txData>
          </cx:tx>
          <cx:dataId val="0"/>
          <cx:layoutPr>
            <cx:binning intervalClosed="r"/>
          </cx:layoutPr>
        </cx:series>
      </cx:plotAreaRegion>
      <cx:axis id="0">
        <cx:catScaling gapWidth="0"/>
        <cx:tickLabels/>
      </cx:axis>
      <cx:axis id="1">
        <cx:valScaling/>
        <cx:majorGridlines/>
        <cx:tickLabels/>
      </cx:axis>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_xlchart.v1.6</cx:f>
      </cx:strDim>
      <cx:numDim type="val">
        <cx:f>_xlchart.v1.8</cx:f>
      </cx:numDim>
    </cx:data>
  </cx:chartData>
  <cx:chart>
    <cx:plotArea>
      <cx:plotAreaRegion>
        <cx:series layoutId="clusteredColumn" uniqueId="{E29C5A4E-4348-444A-8972-674F1C9DB6F8}">
          <cx:tx>
            <cx:txData>
              <cx:f>_xlchart.v1.7</cx:f>
              <cx:v>Fecundity (clutch size/frequency of breeding)</cx:v>
            </cx:txData>
          </cx:tx>
          <cx:dataId val="0"/>
          <cx:layoutPr>
            <cx:binning intervalClosed="r"/>
          </cx:layoutPr>
        </cx:series>
      </cx:plotAreaRegion>
      <cx:axis id="0">
        <cx:catScaling gapWidth="0"/>
        <cx:tickLabels/>
      </cx:axis>
      <cx:axis id="1">
        <cx:valScaling/>
        <cx:majorGridlines/>
        <cx:tickLabels/>
      </cx:axis>
    </cx:plotArea>
  </cx:chart>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strDim type="cat">
        <cx:f>_xlchart.v1.9</cx:f>
      </cx:strDim>
      <cx:numDim type="val">
        <cx:f>_xlchart.v1.11</cx:f>
      </cx:numDim>
    </cx:data>
  </cx:chartData>
  <cx:chart>
    <cx:plotArea>
      <cx:plotAreaRegion>
        <cx:series layoutId="clusteredColumn" uniqueId="{ECCC30EF-3E52-450A-8B42-5043FD7C95BA}">
          <cx:tx>
            <cx:txData>
              <cx:f>_xlchart.v1.10</cx:f>
              <cx:v>Max age</cx:v>
            </cx:txData>
          </cx:tx>
          <cx:dataId val="0"/>
          <cx:layoutPr>
            <cx:binning intervalClosed="r"/>
          </cx:layoutPr>
        </cx:series>
      </cx:plotAreaRegion>
      <cx:axis id="0">
        <cx:catScaling gapWidth="0"/>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2" Type="http://schemas.microsoft.com/office/2014/relationships/chartEx" Target="../charts/chartEx2.xml"/><Relationship Id="rId1" Type="http://schemas.microsoft.com/office/2014/relationships/chartEx" Target="../charts/chartEx1.xml"/></Relationships>
</file>

<file path=xl/drawings/_rels/drawing2.xml.rels><?xml version="1.0" encoding="UTF-8" standalone="yes"?>
<Relationships xmlns="http://schemas.openxmlformats.org/package/2006/relationships"><Relationship Id="rId1" Type="http://schemas.microsoft.com/office/2014/relationships/chartEx" Target="../charts/chartEx3.xml"/></Relationships>
</file>

<file path=xl/drawings/_rels/drawing3.xml.rels><?xml version="1.0" encoding="UTF-8" standalone="yes"?>
<Relationships xmlns="http://schemas.openxmlformats.org/package/2006/relationships"><Relationship Id="rId1" Type="http://schemas.microsoft.com/office/2014/relationships/chartEx" Target="../charts/chartEx4.xml"/></Relationships>
</file>

<file path=xl/drawings/drawing1.xml><?xml version="1.0" encoding="utf-8"?>
<xdr:wsDr xmlns:xdr="http://schemas.openxmlformats.org/drawingml/2006/spreadsheetDrawing" xmlns:a="http://schemas.openxmlformats.org/drawingml/2006/main">
  <xdr:twoCellAnchor>
    <xdr:from>
      <xdr:col>3</xdr:col>
      <xdr:colOff>92710</xdr:colOff>
      <xdr:row>15</xdr:row>
      <xdr:rowOff>85090</xdr:rowOff>
    </xdr:from>
    <xdr:to>
      <xdr:col>10</xdr:col>
      <xdr:colOff>397510</xdr:colOff>
      <xdr:row>30</xdr:row>
      <xdr:rowOff>85090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09F3A985-3401-2A69-74DB-97C7FCF260B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552190" y="3194050"/>
              <a:ext cx="5509260" cy="2743200"/>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3</xdr:col>
      <xdr:colOff>95250</xdr:colOff>
      <xdr:row>16</xdr:row>
      <xdr:rowOff>69850</xdr:rowOff>
    </xdr:from>
    <xdr:to>
      <xdr:col>10</xdr:col>
      <xdr:colOff>400050</xdr:colOff>
      <xdr:row>31</xdr:row>
      <xdr:rowOff>69850</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96B0BCAC-51D5-48C9-8518-5DF5C420632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3554730" y="3361690"/>
              <a:ext cx="5509260" cy="2743200"/>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600710</xdr:colOff>
      <xdr:row>15</xdr:row>
      <xdr:rowOff>78740</xdr:rowOff>
    </xdr:from>
    <xdr:to>
      <xdr:col>8</xdr:col>
      <xdr:colOff>501650</xdr:colOff>
      <xdr:row>31</xdr:row>
      <xdr:rowOff>12700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CDC5B7B3-94FE-2179-2E14-4073182716F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214370" y="3187700"/>
              <a:ext cx="5890260" cy="2860040"/>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3</xdr:col>
      <xdr:colOff>193040</xdr:colOff>
      <xdr:row>16</xdr:row>
      <xdr:rowOff>128270</xdr:rowOff>
    </xdr:from>
    <xdr:to>
      <xdr:col>10</xdr:col>
      <xdr:colOff>497840</xdr:colOff>
      <xdr:row>31</xdr:row>
      <xdr:rowOff>128270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3C6FB827-3120-3268-9559-519EF581D54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2898140" y="3054350"/>
              <a:ext cx="4572000" cy="2743200"/>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person displayName="Stephanie Good" id="{EB9F20FA-D928-48FE-8B69-71A9C3A3F3CB}" userId="Stephanie Good" providerId="Non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J3" dT="2022-06-21T15:15:29.53" personId="{EB9F20FA-D928-48FE-8B69-71A9C3A3F3CB}" id="{F22C6EE3-D276-4D4F-A602-6AE7AFBC2A69}">
    <text>Max age recorded</text>
  </threadedComment>
  <threadedComment ref="I4" dT="2022-07-22T08:59:37.97" personId="{EB9F20FA-D928-48FE-8B69-71A9C3A3F3CB}" id="{302D5B4E-D1F2-4845-88CC-5BC6D4FE60AB}">
    <text>Biology of Marine Birds (book)</text>
  </threadedComment>
  <threadedComment ref="O5" dT="2022-06-30T14:47:45.55" personId="{EB9F20FA-D928-48FE-8B69-71A9C3A3F3CB}" id="{F3C597F3-1995-46E2-8AFC-61352AECE8F7}">
    <text>Average across 3 populations</text>
  </threadedComment>
  <threadedComment ref="J7" dT="2022-06-21T15:21:59.78" personId="{EB9F20FA-D928-48FE-8B69-71A9C3A3F3CB}" id="{F82049F2-0E39-425C-9D46-88B4F4E2D964}">
    <text>Estimated</text>
  </threadedComment>
  <threadedComment ref="J8" dT="2022-06-21T14:47:14.96" personId="{EB9F20FA-D928-48FE-8B69-71A9C3A3F3CB}" id="{3011F092-89CA-47AB-A9D6-9D3DAD4B1D29}">
    <text>Not an average - max age 40.8 in paper.</text>
  </threadedComment>
  <threadedComment ref="J10" dT="2022-06-21T14:57:04.36" personId="{EB9F20FA-D928-48FE-8B69-71A9C3A3F3CB}" id="{08ED926C-25A1-439B-820A-346C6C7FEDDC}">
    <text>max age so far</text>
  </threadedComment>
  <threadedComment ref="J14" dT="2022-06-21T15:45:29.91" personId="{EB9F20FA-D928-48FE-8B69-71A9C3A3F3CB}" id="{7FE414C7-1118-4B5A-BB8F-49CBC03D0B8A}">
    <text>Based on rining studies</text>
  </threadedComment>
  <threadedComment ref="J16" dT="2022-06-30T14:52:31.15" personId="{EB9F20FA-D928-48FE-8B69-71A9C3A3F3CB}" id="{D0B454D5-9D8D-482C-921E-B3172D8E3EDD}">
    <text>observed</text>
  </threadedComment>
  <threadedComment ref="J17" dT="2022-06-27T14:51:37.76" personId="{EB9F20FA-D928-48FE-8B69-71A9C3A3F3CB}" id="{719EDE2E-5352-44CD-99A2-E281686FD581}">
    <text>Estimatd based on resighting of marked birds</text>
  </threadedComment>
  <threadedComment ref="J19" dT="2022-06-27T14:53:44.59" personId="{EB9F20FA-D928-48FE-8B69-71A9C3A3F3CB}" id="{9B6147ED-1ED5-438D-8C85-CB3ACD6D0A38}">
    <text>oldest recorded</text>
  </threadedComment>
  <threadedComment ref="J20" dT="2022-06-27T15:01:24.25" personId="{EB9F20FA-D928-48FE-8B69-71A9C3A3F3CB}" id="{DBF71247-B3EE-46E6-AF56-BEE3D480CCE4}">
    <text>range is 10-25. Average: 16</text>
  </threadedComment>
  <threadedComment ref="J25" dT="2022-06-29T16:05:11.29" personId="{EB9F20FA-D928-48FE-8B69-71A9C3A3F3CB}" id="{3373EA0F-CE05-4342-8863-F765F6650B19}">
    <text>maximum reported in banding</text>
  </threadedComment>
  <threadedComment ref="J26" dT="2022-06-29T16:07:12.42" personId="{EB9F20FA-D928-48FE-8B69-71A9C3A3F3CB}" id="{86D82B73-037A-40D1-98FE-2F7130E1C46A}">
    <text>Maximum based on banding</text>
  </threadedComment>
  <threadedComment ref="J27" dT="2022-06-29T16:10:29.71" personId="{EB9F20FA-D928-48FE-8B69-71A9C3A3F3CB}" id="{831E418E-DC54-4013-A8D3-6ACD54062A32}">
    <text>Maximum based on banding</text>
  </threadedComment>
  <threadedComment ref="J29" dT="2022-06-29T16:12:35.17" personId="{EB9F20FA-D928-48FE-8B69-71A9C3A3F3CB}" id="{97B06F8A-1CDA-4016-8BF3-C6A23919A944}">
    <text>maximum based on banding</text>
  </threadedComment>
  <threadedComment ref="H43" dT="2022-06-30T15:05:10.53" personId="{EB9F20FA-D928-48FE-8B69-71A9C3A3F3CB}" id="{8A4F9712-8969-49D6-8B1A-BDDA0F8A3F6A}">
    <text>range 5-7 based on other fregata</text>
  </threadedComment>
  <threadedComment ref="J43" dT="2022-06-30T15:04:59.91" personId="{EB9F20FA-D928-48FE-8B69-71A9C3A3F3CB}" id="{4CE9E583-AE37-45B5-B6DF-C36F96E24376}">
    <text>longevity record</text>
  </threadedComment>
  <threadedComment ref="J45" dT="2022-06-30T15:07:41.08" personId="{EB9F20FA-D928-48FE-8B69-71A9C3A3F3CB}" id="{890305FE-C4EB-41EA-9E16-E6F1C3FDED43}">
    <text>oldest recorded</text>
  </threadedComment>
  <threadedComment ref="O45" dT="2022-06-30T15:08:48.37" personId="{EB9F20FA-D928-48FE-8B69-71A9C3A3F3CB}" id="{1031A770-431C-4DA1-ABF7-AC675C0E4D07}">
    <text>average between el nino year and non-el nino year</text>
  </threadedComment>
  <threadedComment ref="H48" dT="2022-06-23T14:19:07.84" personId="{EB9F20FA-D928-48FE-8B69-71A9C3A3F3CB}" id="{6403C587-4B15-4D76-8EBF-AF46B4AB321A}">
    <text>Assumed - as for other gadfly petrels</text>
  </threadedComment>
  <threadedComment ref="J50" dT="2022-06-23T14:10:30.91" personId="{EB9F20FA-D928-48FE-8B69-71A9C3A3F3CB}" id="{6B79D573-FD12-4A1A-8FE2-668569A18229}">
    <text>Max recorded in one site</text>
  </threadedComment>
  <threadedComment ref="J53" dT="2022-06-23T14:01:14.08" personId="{EB9F20FA-D928-48FE-8B69-71A9C3A3F3CB}" id="{BCBA95E3-5A6F-4836-8A4D-688552D03CF0}">
    <text>Expected (oldest recorded 15)</text>
  </threadedComment>
  <threadedComment ref="H61" dT="2022-06-30T15:11:36.87" personId="{EB9F20FA-D928-48FE-8B69-71A9C3A3F3CB}" id="{00C45E91-F65E-46E8-9F7A-B24629C688A3}">
    <text>4-6</text>
  </threadedComment>
  <threadedComment ref="J65" dT="2022-06-29T16:45:20.71" personId="{EB9F20FA-D928-48FE-8B69-71A9C3A3F3CB}" id="{A9FB6AB1-D2F1-4959-867D-C0DC800B52EB}">
    <text>oldest known banded but little info</text>
  </threadedComment>
  <threadedComment ref="J66" dT="2022-06-29T16:52:13.84" personId="{EB9F20FA-D928-48FE-8B69-71A9C3A3F3CB}" id="{895121C1-95E3-4ADD-B3BF-3608E65288B6}">
    <text>longest from banding study</text>
  </threadedComment>
  <threadedComment ref="J69" dT="2022-06-29T17:01:28.05" personId="{EB9F20FA-D928-48FE-8B69-71A9C3A3F3CB}" id="{622BFB84-C131-422C-959B-630019DB68C9}">
    <text>longevity record</text>
  </threadedComment>
  <threadedComment ref="J73" dT="2022-06-29T17:01:19.21" personId="{EB9F20FA-D928-48FE-8B69-71A9C3A3F3CB}" id="{9C9380AA-17E9-4C25-A312-4B6C3E2C7B07}">
    <text>longevity record</text>
  </threadedComment>
  <threadedComment ref="J76" dT="2022-06-30T14:58:56.30" personId="{EB9F20FA-D928-48FE-8B69-71A9C3A3F3CB}" id="{4FBE2106-2A78-47E2-AA09-A1F37FF1BEBD}">
    <text>banding study</text>
  </threadedComment>
  <threadedComment ref="J81" dT="2022-06-21T14:59:38.63" personId="{EB9F20FA-D928-48FE-8B69-71A9C3A3F3CB}" id="{362FC027-68A3-4CC8-860B-ECAE8240AA5E}">
    <text>max age recorded</text>
  </threadedComment>
  <threadedComment ref="J82" dT="2022-06-21T15:44:44.47" personId="{EB9F20FA-D928-48FE-8B69-71A9C3A3F3CB}" id="{A009E795-7721-4C60-97D7-8D2FB0EA55FF}">
    <text>based on one specimen</text>
  </threadedComment>
  <threadedComment ref="J83" dT="2022-06-21T15:46:24.89" personId="{EB9F20FA-D928-48FE-8B69-71A9C3A3F3CB}" id="{57D59BCA-225F-4BA5-8B85-CB99EEBB29FA}">
    <text>Oldest individual in banding study</text>
  </threadedComment>
  <threadedComment ref="J85" dT="2022-06-23T09:31:42.73" personId="{EB9F20FA-D928-48FE-8B69-71A9C3A3F3CB}" id="{4BC531F9-6A76-4774-9BA8-1F7DB8EC2016}">
    <text>European bird record</text>
  </threadedComment>
  <threadedComment ref="J86" dT="2022-06-21T15:51:40.91" personId="{EB9F20FA-D928-48FE-8B69-71A9C3A3F3CB}" id="{CBF8600F-5E3D-4A15-BC81-E3EC4850448C}">
    <text>Across studies globally</text>
  </threadedComment>
  <threadedComment ref="L86" dT="2022-06-21T16:10:13.73" personId="{EB9F20FA-D928-48FE-8B69-71A9C3A3F3CB}" id="{69C7CED5-E5D1-448D-9427-AD0AB7F85313}">
    <text>Some may take sabbatical</text>
  </threadedComment>
  <threadedComment ref="J87" dT="2022-06-21T16:00:16.81" personId="{EB9F20FA-D928-48FE-8B69-71A9C3A3F3CB}" id="{F8261220-23FD-4CC2-BBBE-4E18F61A14CF}">
    <text>Based on banding study</text>
  </threadedComment>
  <threadedComment ref="L87" dT="2022-06-21T16:02:07.19" personId="{EB9F20FA-D928-48FE-8B69-71A9C3A3F3CB}" id="{F6E89974-DB29-42B4-AE7D-8F9F681CB83D}">
    <text>Up to half adults may skip breeding in a year - selected value between annual and biannual = 0.75</text>
  </threadedComment>
  <threadedComment ref="J89" dT="2022-06-23T09:38:47.21" personId="{EB9F20FA-D928-48FE-8B69-71A9C3A3F3CB}" id="{1E3926E1-48B6-46F3-9795-8E4727A88E69}">
    <text>Longevity record</text>
  </threadedComment>
  <threadedComment ref="L91" dT="2022-06-21T16:10:04.86" personId="{EB9F20FA-D928-48FE-8B69-71A9C3A3F3CB}" id="{3521D30F-7FA3-4742-9C82-F4EBB2CC1A97}">
    <text>Some may take sabbatical</text>
  </threadedComment>
  <threadedComment ref="J97" dT="2022-06-24T15:49:12.44" personId="{EB9F20FA-D928-48FE-8B69-71A9C3A3F3CB}" id="{3F6ED22F-09EE-49CB-BC43-FA64AD3F6075}">
    <text>Oldest known banded</text>
  </threadedComment>
  <threadedComment ref="J101" dT="2022-06-24T15:57:20.96" personId="{EB9F20FA-D928-48FE-8B69-71A9C3A3F3CB}" id="{62C764FA-BE90-4441-BD99-5D56DC3017D9}">
    <text>banding studies suggest range 15-21</text>
  </threadedComment>
  <threadedComment ref="J105" dT="2022-06-24T16:05:31.57" personId="{EB9F20FA-D928-48FE-8B69-71A9C3A3F3CB}" id="{F0D7F295-9CA0-4119-AA0C-2B2755333500}">
    <text>Banding data</text>
  </threadedComment>
  <threadedComment ref="J107" dT="2022-06-27T14:23:12.85" personId="{EB9F20FA-D928-48FE-8B69-71A9C3A3F3CB}" id="{06FDFE36-81A5-488B-BDB3-4B792A0E4539}">
    <text>Banding data</text>
  </threadedComment>
  <threadedComment ref="J115" dT="2022-06-27T14:44:27.80" personId="{EB9F20FA-D928-48FE-8B69-71A9C3A3F3CB}" id="{9FEC1C20-F28F-440D-B30C-94E183DB7827}">
    <text>in captivity</text>
  </threadedComment>
  <threadedComment ref="J118" dT="2022-07-20T12:18:44.20" personId="{EB9F20FA-D928-48FE-8B69-71A9C3A3F3CB}" id="{E8A024CB-4A24-4328-9A1B-0CF7589A8EFF}">
    <text>Banding data</text>
  </threadedComment>
  <threadedComment ref="J119" dT="2022-07-20T12:21:50.24" personId="{EB9F20FA-D928-48FE-8B69-71A9C3A3F3CB}" id="{1F3C8466-4506-47DF-B566-9AF5F96D9D65}">
    <text>Oldest banded</text>
  </threadedComment>
  <threadedComment ref="J120" dT="2022-07-20T12:25:03.52" personId="{EB9F20FA-D928-48FE-8B69-71A9C3A3F3CB}" id="{0F5D0423-A8E1-4313-8215-47BB24141458}">
    <text>banding data</text>
  </threadedComment>
  <threadedComment ref="J121" dT="2022-07-20T12:24:58.17" personId="{EB9F20FA-D928-48FE-8B69-71A9C3A3F3CB}" id="{BCB7C0FD-DC33-4512-AEAB-0D278B1E8772}">
    <text>banding data</text>
  </threadedComment>
  <threadedComment ref="J124" dT="2022-07-20T12:29:44.08" personId="{EB9F20FA-D928-48FE-8B69-71A9C3A3F3CB}" id="{74F32BC2-A4C4-434F-B5B9-7FCDFE7B5C65}">
    <text>banding data</text>
  </threadedComment>
  <threadedComment ref="J125" dT="2022-07-20T12:33:47.68" personId="{EB9F20FA-D928-48FE-8B69-71A9C3A3F3CB}" id="{C0236AF4-9B3D-4512-942A-78A38A064933}">
    <text>based on banding but note rings corrode rapidly</text>
  </threadedComment>
  <threadedComment ref="J127" dT="2022-07-20T12:36:40.18" personId="{EB9F20FA-D928-48FE-8B69-71A9C3A3F3CB}" id="{FED8FF18-43D6-4BA5-A8A2-1081464F7023}">
    <text>ringing data</text>
  </threadedComment>
  <threadedComment ref="J129" dT="2022-06-29T16:15:43.59" personId="{EB9F20FA-D928-48FE-8B69-71A9C3A3F3CB}" id="{15BA2FEA-2DBE-44F5-A839-45CF0C0F85B0}">
    <text>longevity record</text>
  </threadedComment>
  <threadedComment ref="J131" dT="2022-06-29T16:23:09.43" personId="{EB9F20FA-D928-48FE-8B69-71A9C3A3F3CB}" id="{410CF83E-3795-4752-8683-BB50E1A04E2A}">
    <text>oldest banded</text>
  </threadedComment>
  <threadedComment ref="J135" dT="2022-06-23T14:32:26.11" personId="{EB9F20FA-D928-48FE-8B69-71A9C3A3F3CB}" id="{71575F24-7A26-44C8-BF82-2616D6C177B9}">
    <text>Oldest known</text>
  </threadedComment>
  <threadedComment ref="H136" dT="2022-06-23T14:37:04.12" personId="{EB9F20FA-D928-48FE-8B69-71A9C3A3F3CB}" id="{278035EC-6722-4745-B9B3-92EFD787AA35}">
    <text>Different for different study sites - selected this as in the middle of range</text>
  </threadedComment>
  <threadedComment ref="J139" dT="2022-06-24T15:26:20.21" personId="{EB9F20FA-D928-48FE-8B69-71A9C3A3F3CB}" id="{A40ACA3F-FE09-4226-ABA2-BC29F77BCF58}">
    <text>At least</text>
  </threadedComment>
  <threadedComment ref="J142" dT="2022-06-29T16:24:54.88" personId="{EB9F20FA-D928-48FE-8B69-71A9C3A3F3CB}" id="{F447C7C5-C9CC-438F-819F-0BC31320E8FA}">
    <text>oldest recorded</text>
  </threadedComment>
  <threadedComment ref="J143" dT="2022-06-29T16:27:01.68" personId="{EB9F20FA-D928-48FE-8B69-71A9C3A3F3CB}" id="{3D29DEE7-E17B-40F5-B57E-4F6FDE141BF2}">
    <text>Oldest recorded. next oldest was 8</text>
  </threadedComment>
  <threadedComment ref="J144" dT="2022-06-29T16:28:31.61" personId="{EB9F20FA-D928-48FE-8B69-71A9C3A3F3CB}" id="{2ADFBE81-9D75-47AC-8C2F-6F46CD2D7F4E}">
    <text>max longevity record</text>
  </threadedComment>
  <threadedComment ref="J148" dT="2022-06-29T16:37:05.20" personId="{EB9F20FA-D928-48FE-8B69-71A9C3A3F3CB}" id="{F97A281C-222F-4A1B-9C90-D884B99982FD}">
    <text>Oldest known. Also some in 21-30 year range</text>
  </threadedComment>
  <threadedComment ref="J151" dT="2022-06-29T16:39:54.27" personId="{EB9F20FA-D928-48FE-8B69-71A9C3A3F3CB}" id="{9B0958BA-BA0D-469D-B02C-DFD3E64A49CF}">
    <text>longevity record</text>
  </threadedComment>
  <threadedComment ref="J152" dT="2022-06-29T16:43:11.55" personId="{EB9F20FA-D928-48FE-8B69-71A9C3A3F3CB}" id="{9DD38AED-A21C-4228-912A-B499BA11E793}">
    <text>longevity record global. NAm is 24</text>
  </threadedComment>
</ThreadedComments>
</file>

<file path=xl/threadedComments/threadedComment2.xml><?xml version="1.0" encoding="utf-8"?>
<ThreadedComments xmlns="http://schemas.microsoft.com/office/spreadsheetml/2018/threadedcomments" xmlns:x="http://schemas.openxmlformats.org/spreadsheetml/2006/main">
  <threadedComment ref="B2" dT="2022-06-29T16:45:20.71" personId="{EB9F20FA-D928-48FE-8B69-71A9C3A3F3CB}" id="{E1BC940D-EDC2-4A5C-AF46-D56FCCAD76A2}">
    <text>oldest known banded but little info</text>
  </threadedComment>
  <threadedComment ref="B3" dT="2022-06-27T14:51:37.76" personId="{EB9F20FA-D928-48FE-8B69-71A9C3A3F3CB}" id="{654BF1A7-02E2-481B-80ED-B5563FDA5CE5}">
    <text>Estimatd based on resighting of marked birds</text>
  </threadedComment>
  <threadedComment ref="B7" dT="2022-06-24T15:26:20.21" personId="{EB9F20FA-D928-48FE-8B69-71A9C3A3F3CB}" id="{E7921647-5BDF-4F5B-9B69-D2EA404D958C}">
    <text>At least</text>
  </threadedComment>
  <threadedComment ref="B8" dT="2022-07-20T12:29:44.08" personId="{EB9F20FA-D928-48FE-8B69-71A9C3A3F3CB}" id="{16560083-4E50-4122-8E7C-790FF25F502C}">
    <text>banding data</text>
  </threadedComment>
  <threadedComment ref="B9" dT="2022-07-20T12:33:47.68" personId="{EB9F20FA-D928-48FE-8B69-71A9C3A3F3CB}" id="{59ACA055-D0F3-4DD4-B2A6-7BA9DE2B6EAC}">
    <text>based on banding but note rings corrode rapidly</text>
  </threadedComment>
  <threadedComment ref="B10" dT="2022-06-24T16:05:31.57" personId="{EB9F20FA-D928-48FE-8B69-71A9C3A3F3CB}" id="{D9EFE807-B0DE-47DC-A359-4DA585D42B85}">
    <text>Banding data</text>
  </threadedComment>
  <threadedComment ref="B11" dT="2022-06-29T16:28:31.61" personId="{EB9F20FA-D928-48FE-8B69-71A9C3A3F3CB}" id="{93E32A3D-084A-441F-8080-78514ADC2558}">
    <text>max longevity record</text>
  </threadedComment>
  <threadedComment ref="B12" dT="2022-06-23T09:38:47.21" personId="{EB9F20FA-D928-48FE-8B69-71A9C3A3F3CB}" id="{CCD15A0D-5055-4500-8B99-8045A225A5AD}">
    <text>Longevity record</text>
  </threadedComment>
  <threadedComment ref="B13" dT="2022-07-20T12:21:50.24" personId="{EB9F20FA-D928-48FE-8B69-71A9C3A3F3CB}" id="{4CE2B1F4-BF77-4FE9-B679-9849BC10AF2A}">
    <text>Oldest banded</text>
  </threadedComment>
  <threadedComment ref="B15" dT="2022-06-29T16:27:01.68" personId="{EB9F20FA-D928-48FE-8B69-71A9C3A3F3CB}" id="{3D688E9C-F98F-46D7-8A7E-5D504018751F}">
    <text>Oldest recorded. next oldest was 8</text>
  </threadedComment>
  <threadedComment ref="B18" dT="2022-06-23T14:01:14.08" personId="{EB9F20FA-D928-48FE-8B69-71A9C3A3F3CB}" id="{DE005856-2D3E-41F3-922C-31726FB23FBD}">
    <text>Expected (oldest recorded 15)</text>
  </threadedComment>
  <threadedComment ref="B21" dT="2022-06-29T16:23:09.43" personId="{EB9F20FA-D928-48FE-8B69-71A9C3A3F3CB}" id="{5E8A3FA4-5E62-49DB-A688-639830C72DB8}">
    <text>oldest banded</text>
  </threadedComment>
  <threadedComment ref="B23" dT="2022-06-23T14:10:30.91" personId="{EB9F20FA-D928-48FE-8B69-71A9C3A3F3CB}" id="{87AE9B89-CAC2-4B14-AB0E-96F4353B9C97}">
    <text>Max recorded in one site</text>
  </threadedComment>
  <threadedComment ref="B24" dT="2022-06-29T17:01:28.05" personId="{EB9F20FA-D928-48FE-8B69-71A9C3A3F3CB}" id="{11C4BC13-602A-4346-B7E2-EFF942EADA0D}">
    <text>longevity record</text>
  </threadedComment>
  <threadedComment ref="B25" dT="2022-06-30T14:58:56.30" personId="{EB9F20FA-D928-48FE-8B69-71A9C3A3F3CB}" id="{18768F6E-B17E-492E-A23A-7D1512C59C45}">
    <text>banding study</text>
  </threadedComment>
  <threadedComment ref="B26" dT="2022-06-29T16:07:12.42" personId="{EB9F20FA-D928-48FE-8B69-71A9C3A3F3CB}" id="{FC8CE78B-5579-4DA4-88A3-1A99435B0C53}">
    <text>Maximum based on banding</text>
  </threadedComment>
  <threadedComment ref="B28" dT="2022-07-20T12:25:03.52" personId="{EB9F20FA-D928-48FE-8B69-71A9C3A3F3CB}" id="{D02EBB9E-C7FA-43F7-B2CC-B2B6EC812A0C}">
    <text>banding data</text>
  </threadedComment>
  <threadedComment ref="B32" dT="2022-06-24T15:57:20.96" personId="{EB9F20FA-D928-48FE-8B69-71A9C3A3F3CB}" id="{8BDF5714-80BF-4C20-9973-ECA739DF584C}">
    <text>banding studies suggest range 15-21</text>
  </threadedComment>
  <threadedComment ref="B34" dT="2022-06-29T16:10:29.71" personId="{EB9F20FA-D928-48FE-8B69-71A9C3A3F3CB}" id="{1DDE10C1-72BD-4BAA-8339-5696675E58FC}">
    <text>Maximum based on banding</text>
  </threadedComment>
  <threadedComment ref="B35" dT="2022-07-20T12:18:44.20" personId="{EB9F20FA-D928-48FE-8B69-71A9C3A3F3CB}" id="{FBB84092-CE0E-48CC-BF23-20D57A45215E}">
    <text>Banding data</text>
  </threadedComment>
  <threadedComment ref="B38" dT="2022-06-24T15:49:12.44" personId="{EB9F20FA-D928-48FE-8B69-71A9C3A3F3CB}" id="{C3426075-85E6-4F61-A6CD-4372793B4AF6}">
    <text>Oldest known banded</text>
  </threadedComment>
  <threadedComment ref="B39" dT="2022-06-29T16:39:54.27" personId="{EB9F20FA-D928-48FE-8B69-71A9C3A3F3CB}" id="{14335DBC-5267-4028-9604-64C32C308B2A}">
    <text>longevity record</text>
  </threadedComment>
  <threadedComment ref="B40" dT="2022-06-27T15:01:24.25" personId="{EB9F20FA-D928-48FE-8B69-71A9C3A3F3CB}" id="{35F86E33-FE04-43BE-896B-840D199A8D0E}">
    <text>range is 10-25. Average: 16</text>
  </threadedComment>
  <threadedComment ref="B41" dT="2022-06-29T16:52:13.84" personId="{EB9F20FA-D928-48FE-8B69-71A9C3A3F3CB}" id="{C4CEF427-5C0B-46BA-BE02-323211451D05}">
    <text>longest from banding study</text>
  </threadedComment>
  <threadedComment ref="B48" dT="2022-06-27T14:23:12.85" personId="{EB9F20FA-D928-48FE-8B69-71A9C3A3F3CB}" id="{32FE1626-3190-4955-BEA4-1A0B9EBF7C37}">
    <text>Banding data</text>
  </threadedComment>
  <threadedComment ref="B49" dT="2022-06-23T14:32:26.11" personId="{EB9F20FA-D928-48FE-8B69-71A9C3A3F3CB}" id="{D0AA1EA1-8038-4279-B57A-C086B8979B03}">
    <text>Oldest known</text>
  </threadedComment>
  <threadedComment ref="B50" dT="2022-06-29T16:24:54.88" personId="{EB9F20FA-D928-48FE-8B69-71A9C3A3F3CB}" id="{3DEA850C-6A14-4319-9633-E7463FD1E239}">
    <text>oldest recorded</text>
  </threadedComment>
  <threadedComment ref="B51" dT="2022-06-21T15:45:29.91" personId="{EB9F20FA-D928-48FE-8B69-71A9C3A3F3CB}" id="{F0603347-A69C-4F24-985B-B50469A912A8}">
    <text>Based on rining studies</text>
  </threadedComment>
  <threadedComment ref="B55" dT="2022-06-29T16:15:43.59" personId="{EB9F20FA-D928-48FE-8B69-71A9C3A3F3CB}" id="{4DDDD7BA-69AF-4132-AB05-D57F5B9C2725}">
    <text>longevity record</text>
  </threadedComment>
  <threadedComment ref="B56" dT="2022-06-21T15:46:24.89" personId="{EB9F20FA-D928-48FE-8B69-71A9C3A3F3CB}" id="{17AA2E9B-F01B-49CF-929B-5FF751474E0B}">
    <text>Oldest individual in banding study</text>
  </threadedComment>
  <threadedComment ref="B59" dT="2022-06-29T16:43:11.55" personId="{EB9F20FA-D928-48FE-8B69-71A9C3A3F3CB}" id="{AEFCED51-5A12-46F9-A009-FE1859312D22}">
    <text>longevity record global. NAm is 24</text>
  </threadedComment>
  <threadedComment ref="B60" dT="2022-06-21T15:15:29.53" personId="{EB9F20FA-D928-48FE-8B69-71A9C3A3F3CB}" id="{EC17843E-A7F1-4C9D-BE57-B1847CB2FAAE}">
    <text>Max age recorded</text>
  </threadedComment>
  <threadedComment ref="B63" dT="2022-06-21T14:59:38.63" personId="{EB9F20FA-D928-48FE-8B69-71A9C3A3F3CB}" id="{2327FCC0-B1A1-472E-9F10-2067FC7707FA}">
    <text>max age recorded</text>
  </threadedComment>
  <threadedComment ref="B64" dT="2022-06-29T16:05:11.29" personId="{EB9F20FA-D928-48FE-8B69-71A9C3A3F3CB}" id="{8ED02512-6217-448E-9B3D-E17C1FC0B5B6}">
    <text>maximum reported in banding</text>
  </threadedComment>
  <threadedComment ref="B65" dT="2022-06-29T17:01:19.21" personId="{EB9F20FA-D928-48FE-8B69-71A9C3A3F3CB}" id="{B468E75D-A4F7-4203-A46E-C3E8966656C9}">
    <text>longevity record</text>
  </threadedComment>
  <threadedComment ref="B66" dT="2022-06-30T15:07:41.08" personId="{EB9F20FA-D928-48FE-8B69-71A9C3A3F3CB}" id="{38D02E52-AEB0-4E2E-99D6-3A0DE8B0D724}">
    <text>oldest recorded</text>
  </threadedComment>
  <threadedComment ref="B68" dT="2022-06-30T15:04:59.91" personId="{EB9F20FA-D928-48FE-8B69-71A9C3A3F3CB}" id="{7542EB04-B9C7-4663-8E77-4A560765B825}">
    <text>longevity record</text>
  </threadedComment>
  <threadedComment ref="B69" dT="2022-06-21T15:51:40.91" personId="{EB9F20FA-D928-48FE-8B69-71A9C3A3F3CB}" id="{BDF8CF33-CD4E-400F-9123-854B02405922}">
    <text>Across studies globally</text>
  </threadedComment>
  <threadedComment ref="B70" dT="2022-06-29T16:37:05.20" personId="{EB9F20FA-D928-48FE-8B69-71A9C3A3F3CB}" id="{63D98D70-0CB8-4AE6-A000-02304E120340}">
    <text>Oldest known. Also some in 21-30 year range</text>
  </threadedComment>
  <threadedComment ref="B71" dT="2022-06-21T14:57:04.36" personId="{EB9F20FA-D928-48FE-8B69-71A9C3A3F3CB}" id="{3CB8F57A-DCC1-44B1-9858-A90009F185B0}">
    <text>max age so far</text>
  </threadedComment>
  <threadedComment ref="B73" dT="2022-07-20T12:24:58.17" personId="{EB9F20FA-D928-48FE-8B69-71A9C3A3F3CB}" id="{87987661-615C-44FA-A20A-F6B1623F2BBB}">
    <text>banding data</text>
  </threadedComment>
  <threadedComment ref="B74" dT="2022-07-20T12:36:40.18" personId="{EB9F20FA-D928-48FE-8B69-71A9C3A3F3CB}" id="{5C9C2B5E-10C8-43D1-8F1A-030C8DD433AC}">
    <text>ringing data</text>
  </threadedComment>
  <threadedComment ref="B75" dT="2022-06-21T16:00:16.81" personId="{EB9F20FA-D928-48FE-8B69-71A9C3A3F3CB}" id="{3F01A5D3-11A3-4F29-9376-F39D1788186F}">
    <text>Based on banding study</text>
  </threadedComment>
  <threadedComment ref="B80" dT="2022-06-21T14:47:14.96" personId="{EB9F20FA-D928-48FE-8B69-71A9C3A3F3CB}" id="{31517700-DCB0-4ECA-B41E-C1BB31A53EBB}">
    <text>Not an average - max age 40.8 in paper.</text>
  </threadedComment>
  <threadedComment ref="B81" dT="2022-06-27T14:53:44.59" personId="{EB9F20FA-D928-48FE-8B69-71A9C3A3F3CB}" id="{D548B7B7-0AF5-437E-B64D-F9A63CFC0ED3}">
    <text>oldest recorded</text>
  </threadedComment>
</ThreadedComments>
</file>

<file path=xl/worksheets/_rels/sheet1.xml.rels><?xml version="1.0" encoding="UTF-8" standalone="yes"?>
<Relationships xmlns="http://schemas.openxmlformats.org/package/2006/relationships"><Relationship Id="rId8" Type="http://schemas.microsoft.com/office/2017/10/relationships/threadedComment" Target="../threadedComments/threadedComment1.xml"/><Relationship Id="rId3" Type="http://schemas.openxmlformats.org/officeDocument/2006/relationships/hyperlink" Target="https://doi-org.uoelibrary.idm.oclc.org/10.2173/bow.leater1.01" TargetMode="External"/><Relationship Id="rId7" Type="http://schemas.openxmlformats.org/officeDocument/2006/relationships/comments" Target="../comments1.xml"/><Relationship Id="rId2" Type="http://schemas.openxmlformats.org/officeDocument/2006/relationships/hyperlink" Target="https://doi-org.uoelibrary.idm.oclc.org/10.2173/bow.ancmur.01" TargetMode="External"/><Relationship Id="rId1" Type="http://schemas.openxmlformats.org/officeDocument/2006/relationships/hyperlink" Target="https://doi-org.uoelibrary.idm.oclc.org/10.2173/bow.casauk.01" TargetMode="External"/><Relationship Id="rId6" Type="http://schemas.openxmlformats.org/officeDocument/2006/relationships/vmlDrawing" Target="../drawings/vmlDrawing1.vml"/><Relationship Id="rId5" Type="http://schemas.openxmlformats.org/officeDocument/2006/relationships/printerSettings" Target="../printerSettings/printerSettings1.bin"/><Relationship Id="rId4" Type="http://schemas.openxmlformats.org/officeDocument/2006/relationships/hyperlink" Target="https://doi-org.uoelibrary.idm.oclc.org/10.2173/bow.ivogul.01"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3.xml"/><Relationship Id="rId4" Type="http://schemas.microsoft.com/office/2017/10/relationships/threadedComment" Target="../threadedComments/threadedComment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5C12E6-E429-4FC9-B915-EF0DA9195391}">
  <sheetPr filterMode="1"/>
  <dimension ref="A1:R159"/>
  <sheetViews>
    <sheetView tabSelected="1" workbookViewId="0">
      <pane ySplit="1" topLeftCell="A2" activePane="bottomLeft" state="frozen"/>
      <selection activeCell="E1" sqref="E1"/>
      <selection pane="bottomLeft" activeCell="H120" sqref="H120"/>
    </sheetView>
  </sheetViews>
  <sheetFormatPr defaultRowHeight="14.4" x14ac:dyDescent="0.3"/>
  <cols>
    <col min="1" max="3" width="1.88671875" customWidth="1"/>
    <col min="4" max="4" width="18.77734375" customWidth="1"/>
    <col min="5" max="5" width="24" customWidth="1"/>
    <col min="6" max="6" width="27.77734375" customWidth="1"/>
    <col min="7" max="7" width="2.21875" customWidth="1"/>
    <col min="8" max="8" width="19.21875" style="100" customWidth="1"/>
    <col min="9" max="9" width="12.88671875" customWidth="1"/>
    <col min="10" max="10" width="1.6640625" style="4" customWidth="1"/>
    <col min="11" max="11" width="1.6640625" customWidth="1"/>
    <col min="12" max="12" width="12.88671875" style="100" customWidth="1"/>
    <col min="13" max="13" width="12.88671875" customWidth="1"/>
    <col min="14" max="14" width="14.109375" customWidth="1"/>
    <col min="15" max="15" width="14.109375" style="11" customWidth="1"/>
    <col min="16" max="16" width="14.109375" customWidth="1"/>
    <col min="17" max="17" width="17.77734375" customWidth="1"/>
  </cols>
  <sheetData>
    <row r="1" spans="1:18" s="2" customFormat="1" x14ac:dyDescent="0.3">
      <c r="A1" s="2" t="s">
        <v>35</v>
      </c>
      <c r="B1" s="2" t="s">
        <v>0</v>
      </c>
      <c r="C1" s="2" t="s">
        <v>2</v>
      </c>
      <c r="D1" s="2" t="s">
        <v>1</v>
      </c>
      <c r="E1" s="2" t="s">
        <v>4</v>
      </c>
      <c r="F1" s="2" t="s">
        <v>3</v>
      </c>
      <c r="G1" s="2" t="s">
        <v>596</v>
      </c>
      <c r="H1" s="98" t="s">
        <v>479</v>
      </c>
      <c r="I1" s="2" t="s">
        <v>5</v>
      </c>
      <c r="J1" s="3" t="s">
        <v>6</v>
      </c>
      <c r="K1" s="2" t="s">
        <v>7</v>
      </c>
      <c r="L1" s="98" t="s">
        <v>347</v>
      </c>
      <c r="M1" s="2" t="s">
        <v>8</v>
      </c>
      <c r="N1" s="2" t="s">
        <v>9</v>
      </c>
      <c r="O1" s="9" t="s">
        <v>483</v>
      </c>
      <c r="P1" s="2" t="s">
        <v>425</v>
      </c>
      <c r="Q1" s="2" t="s">
        <v>344</v>
      </c>
      <c r="R1" s="2" t="s">
        <v>345</v>
      </c>
    </row>
    <row r="2" spans="1:18" x14ac:dyDescent="0.3">
      <c r="A2" t="s">
        <v>68</v>
      </c>
      <c r="B2" t="s">
        <v>14</v>
      </c>
      <c r="C2" t="s">
        <v>15</v>
      </c>
      <c r="D2" t="s">
        <v>16</v>
      </c>
      <c r="E2" s="1" t="s">
        <v>492</v>
      </c>
      <c r="F2" t="s">
        <v>493</v>
      </c>
      <c r="G2" t="s">
        <v>598</v>
      </c>
      <c r="H2" s="99">
        <v>9</v>
      </c>
      <c r="I2" t="s">
        <v>578</v>
      </c>
      <c r="J2" s="4" t="s">
        <v>380</v>
      </c>
      <c r="L2" s="100">
        <v>0.5</v>
      </c>
      <c r="M2" t="s">
        <v>480</v>
      </c>
      <c r="O2" s="10">
        <v>5</v>
      </c>
      <c r="P2" t="s">
        <v>480</v>
      </c>
    </row>
    <row r="3" spans="1:18" hidden="1" x14ac:dyDescent="0.3">
      <c r="A3" t="s">
        <v>68</v>
      </c>
      <c r="B3" t="s">
        <v>14</v>
      </c>
      <c r="C3" t="s">
        <v>15</v>
      </c>
      <c r="D3" t="s">
        <v>16</v>
      </c>
      <c r="E3" s="1" t="s">
        <v>17</v>
      </c>
      <c r="F3" t="s">
        <v>18</v>
      </c>
      <c r="G3" t="s">
        <v>599</v>
      </c>
      <c r="H3" s="99">
        <v>11.5</v>
      </c>
      <c r="I3" t="s">
        <v>343</v>
      </c>
      <c r="J3" s="4" t="s">
        <v>358</v>
      </c>
      <c r="K3" t="s">
        <v>359</v>
      </c>
      <c r="L3" s="100">
        <v>0.5</v>
      </c>
      <c r="M3" t="s">
        <v>349</v>
      </c>
      <c r="O3" s="10">
        <v>4</v>
      </c>
      <c r="P3" t="s">
        <v>571</v>
      </c>
      <c r="Q3">
        <v>4.5999999999999999E-2</v>
      </c>
      <c r="R3" t="s">
        <v>343</v>
      </c>
    </row>
    <row r="4" spans="1:18" hidden="1" x14ac:dyDescent="0.3">
      <c r="A4" t="s">
        <v>68</v>
      </c>
      <c r="B4" t="s">
        <v>14</v>
      </c>
      <c r="C4" t="s">
        <v>15</v>
      </c>
      <c r="D4" t="s">
        <v>16</v>
      </c>
      <c r="E4" s="1" t="s">
        <v>494</v>
      </c>
      <c r="F4" t="s">
        <v>495</v>
      </c>
      <c r="G4" t="s">
        <v>599</v>
      </c>
      <c r="H4" s="99">
        <v>9</v>
      </c>
      <c r="I4" t="s">
        <v>476</v>
      </c>
      <c r="J4" s="4" t="s">
        <v>380</v>
      </c>
      <c r="L4" s="100">
        <v>0.5</v>
      </c>
      <c r="M4" t="s">
        <v>480</v>
      </c>
      <c r="O4" s="10">
        <v>5</v>
      </c>
      <c r="P4" t="s">
        <v>571</v>
      </c>
    </row>
    <row r="5" spans="1:18" x14ac:dyDescent="0.3">
      <c r="A5" t="s">
        <v>68</v>
      </c>
      <c r="B5" t="s">
        <v>14</v>
      </c>
      <c r="C5" t="s">
        <v>15</v>
      </c>
      <c r="D5" t="s">
        <v>16</v>
      </c>
      <c r="E5" s="1" t="s">
        <v>122</v>
      </c>
      <c r="F5" t="s">
        <v>123</v>
      </c>
      <c r="G5" t="s">
        <v>598</v>
      </c>
      <c r="H5" s="99">
        <v>9.8000000000000007</v>
      </c>
      <c r="I5" t="s">
        <v>356</v>
      </c>
      <c r="J5" s="4">
        <v>50</v>
      </c>
      <c r="K5" t="s">
        <v>357</v>
      </c>
      <c r="L5" s="100">
        <v>0.5</v>
      </c>
      <c r="M5" t="s">
        <v>349</v>
      </c>
      <c r="O5" s="10">
        <v>7</v>
      </c>
      <c r="P5" t="s">
        <v>462</v>
      </c>
    </row>
    <row r="6" spans="1:18" hidden="1" x14ac:dyDescent="0.3">
      <c r="A6" t="s">
        <v>68</v>
      </c>
      <c r="B6" t="s">
        <v>14</v>
      </c>
      <c r="C6" t="s">
        <v>15</v>
      </c>
      <c r="D6" t="s">
        <v>19</v>
      </c>
      <c r="E6" s="1" t="s">
        <v>496</v>
      </c>
      <c r="F6" t="s">
        <v>497</v>
      </c>
      <c r="G6" t="s">
        <v>598</v>
      </c>
      <c r="H6" s="99">
        <v>8</v>
      </c>
      <c r="I6" t="s">
        <v>476</v>
      </c>
      <c r="J6" s="4" t="s">
        <v>629</v>
      </c>
      <c r="L6" s="100">
        <v>1</v>
      </c>
      <c r="M6" t="s">
        <v>480</v>
      </c>
      <c r="O6" s="10">
        <v>5</v>
      </c>
      <c r="P6" t="s">
        <v>480</v>
      </c>
    </row>
    <row r="7" spans="1:18" hidden="1" x14ac:dyDescent="0.3">
      <c r="A7" t="s">
        <v>68</v>
      </c>
      <c r="B7" t="s">
        <v>14</v>
      </c>
      <c r="C7" t="s">
        <v>15</v>
      </c>
      <c r="D7" t="s">
        <v>19</v>
      </c>
      <c r="E7" s="1" t="s">
        <v>21</v>
      </c>
      <c r="F7" t="s">
        <v>20</v>
      </c>
      <c r="G7" t="s">
        <v>598</v>
      </c>
      <c r="H7" s="99">
        <v>8.5</v>
      </c>
      <c r="I7" t="s">
        <v>364</v>
      </c>
      <c r="J7" s="4">
        <v>45</v>
      </c>
      <c r="K7" t="s">
        <v>360</v>
      </c>
      <c r="L7" s="100">
        <v>1</v>
      </c>
      <c r="M7" t="s">
        <v>353</v>
      </c>
      <c r="O7" s="10">
        <v>4</v>
      </c>
      <c r="P7" t="s">
        <v>579</v>
      </c>
    </row>
    <row r="8" spans="1:18" hidden="1" x14ac:dyDescent="0.3">
      <c r="A8" t="s">
        <v>68</v>
      </c>
      <c r="B8" t="s">
        <v>14</v>
      </c>
      <c r="C8" t="s">
        <v>15</v>
      </c>
      <c r="D8" t="s">
        <v>19</v>
      </c>
      <c r="E8" s="1" t="s">
        <v>604</v>
      </c>
      <c r="F8" t="s">
        <v>124</v>
      </c>
      <c r="G8" t="s">
        <v>599</v>
      </c>
      <c r="H8" s="99">
        <v>8.3000000000000007</v>
      </c>
      <c r="I8" t="s">
        <v>476</v>
      </c>
      <c r="J8" s="4">
        <v>40.799999999999997</v>
      </c>
      <c r="K8" t="s">
        <v>350</v>
      </c>
      <c r="L8" s="100">
        <v>1</v>
      </c>
      <c r="M8" t="s">
        <v>352</v>
      </c>
      <c r="N8" t="s">
        <v>351</v>
      </c>
      <c r="O8" s="10">
        <v>5</v>
      </c>
      <c r="P8" t="s">
        <v>480</v>
      </c>
    </row>
    <row r="9" spans="1:18" hidden="1" x14ac:dyDescent="0.3">
      <c r="A9" t="s">
        <v>68</v>
      </c>
      <c r="B9" t="s">
        <v>14</v>
      </c>
      <c r="C9" t="s">
        <v>15</v>
      </c>
      <c r="D9" t="s">
        <v>504</v>
      </c>
      <c r="E9" s="1" t="s">
        <v>505</v>
      </c>
      <c r="F9" t="s">
        <v>506</v>
      </c>
      <c r="G9" t="s">
        <v>599</v>
      </c>
      <c r="H9" s="99">
        <v>7</v>
      </c>
      <c r="I9" t="s">
        <v>476</v>
      </c>
      <c r="J9" s="4" t="s">
        <v>380</v>
      </c>
      <c r="L9" s="100">
        <v>1</v>
      </c>
      <c r="M9" t="s">
        <v>480</v>
      </c>
      <c r="O9" s="10">
        <v>3</v>
      </c>
      <c r="P9" t="s">
        <v>571</v>
      </c>
    </row>
    <row r="10" spans="1:18" hidden="1" x14ac:dyDescent="0.3">
      <c r="A10" t="s">
        <v>68</v>
      </c>
      <c r="B10" t="s">
        <v>14</v>
      </c>
      <c r="C10" t="s">
        <v>15</v>
      </c>
      <c r="D10" t="s">
        <v>23</v>
      </c>
      <c r="E10" s="1" t="s">
        <v>125</v>
      </c>
      <c r="F10" t="s">
        <v>126</v>
      </c>
      <c r="G10" t="s">
        <v>599</v>
      </c>
      <c r="H10" s="99">
        <v>9</v>
      </c>
      <c r="I10" t="s">
        <v>476</v>
      </c>
      <c r="J10" s="4">
        <v>35</v>
      </c>
      <c r="K10" t="s">
        <v>354</v>
      </c>
      <c r="L10" s="100">
        <v>1</v>
      </c>
      <c r="M10" t="s">
        <v>354</v>
      </c>
      <c r="O10" s="10">
        <v>8</v>
      </c>
      <c r="P10" t="s">
        <v>462</v>
      </c>
    </row>
    <row r="11" spans="1:18" hidden="1" x14ac:dyDescent="0.3">
      <c r="A11" t="s">
        <v>68</v>
      </c>
      <c r="B11" t="s">
        <v>14</v>
      </c>
      <c r="C11" t="s">
        <v>15</v>
      </c>
      <c r="D11" t="s">
        <v>23</v>
      </c>
      <c r="E11" s="1" t="s">
        <v>502</v>
      </c>
      <c r="F11" t="s">
        <v>503</v>
      </c>
      <c r="G11" t="s">
        <v>598</v>
      </c>
      <c r="H11" s="99">
        <v>5</v>
      </c>
      <c r="I11" t="s">
        <v>476</v>
      </c>
      <c r="J11" s="4" t="s">
        <v>358</v>
      </c>
      <c r="K11" t="s">
        <v>480</v>
      </c>
      <c r="L11" s="100">
        <v>1</v>
      </c>
      <c r="M11" t="s">
        <v>480</v>
      </c>
      <c r="O11" s="10">
        <v>5</v>
      </c>
      <c r="P11" t="s">
        <v>571</v>
      </c>
    </row>
    <row r="12" spans="1:18" hidden="1" x14ac:dyDescent="0.3">
      <c r="A12" t="s">
        <v>68</v>
      </c>
      <c r="B12" t="s">
        <v>14</v>
      </c>
      <c r="C12" t="s">
        <v>15</v>
      </c>
      <c r="D12" t="s">
        <v>23</v>
      </c>
      <c r="E12" s="1" t="s">
        <v>498</v>
      </c>
      <c r="F12" t="s">
        <v>499</v>
      </c>
      <c r="G12" t="s">
        <v>599</v>
      </c>
      <c r="H12" s="99">
        <v>10</v>
      </c>
      <c r="I12" t="s">
        <v>476</v>
      </c>
      <c r="J12" s="4" t="s">
        <v>380</v>
      </c>
      <c r="L12" s="100">
        <v>1</v>
      </c>
      <c r="M12" t="s">
        <v>480</v>
      </c>
      <c r="O12" s="10">
        <v>6</v>
      </c>
      <c r="P12" t="s">
        <v>571</v>
      </c>
    </row>
    <row r="13" spans="1:18" hidden="1" x14ac:dyDescent="0.3">
      <c r="A13" t="s">
        <v>68</v>
      </c>
      <c r="B13" t="s">
        <v>14</v>
      </c>
      <c r="C13" t="s">
        <v>15</v>
      </c>
      <c r="D13" t="s">
        <v>23</v>
      </c>
      <c r="E13" s="1" t="s">
        <v>500</v>
      </c>
      <c r="F13" t="s">
        <v>501</v>
      </c>
      <c r="G13" t="s">
        <v>599</v>
      </c>
      <c r="H13" s="99">
        <v>10</v>
      </c>
      <c r="I13" t="s">
        <v>476</v>
      </c>
      <c r="J13" s="4" t="s">
        <v>358</v>
      </c>
      <c r="K13" t="s">
        <v>480</v>
      </c>
      <c r="L13" s="100">
        <v>0.5</v>
      </c>
      <c r="M13" t="s">
        <v>480</v>
      </c>
      <c r="O13" s="10">
        <v>5</v>
      </c>
      <c r="P13" t="s">
        <v>480</v>
      </c>
    </row>
    <row r="14" spans="1:18" hidden="1" x14ac:dyDescent="0.3">
      <c r="A14" t="s">
        <v>68</v>
      </c>
      <c r="B14" t="s">
        <v>14</v>
      </c>
      <c r="C14" t="s">
        <v>15</v>
      </c>
      <c r="D14" t="s">
        <v>23</v>
      </c>
      <c r="E14" s="1" t="s">
        <v>22</v>
      </c>
      <c r="F14" t="s">
        <v>24</v>
      </c>
      <c r="G14" t="s">
        <v>599</v>
      </c>
      <c r="H14" s="99">
        <v>9</v>
      </c>
      <c r="I14" t="s">
        <v>363</v>
      </c>
      <c r="J14" s="4">
        <v>27.7</v>
      </c>
      <c r="K14" t="s">
        <v>362</v>
      </c>
      <c r="L14" s="100">
        <v>1</v>
      </c>
      <c r="M14" t="s">
        <v>348</v>
      </c>
      <c r="O14" s="10">
        <v>10</v>
      </c>
      <c r="P14" t="s">
        <v>462</v>
      </c>
    </row>
    <row r="15" spans="1:18" hidden="1" x14ac:dyDescent="0.3">
      <c r="A15" t="s">
        <v>68</v>
      </c>
      <c r="B15" t="s">
        <v>14</v>
      </c>
      <c r="C15" t="s">
        <v>15</v>
      </c>
      <c r="D15" t="s">
        <v>23</v>
      </c>
      <c r="E15" s="1" t="s">
        <v>572</v>
      </c>
      <c r="F15" t="s">
        <v>573</v>
      </c>
      <c r="G15" t="s">
        <v>598</v>
      </c>
      <c r="H15" s="99">
        <v>12</v>
      </c>
      <c r="I15" t="s">
        <v>343</v>
      </c>
      <c r="J15" s="4" t="s">
        <v>380</v>
      </c>
      <c r="L15" s="100">
        <v>1</v>
      </c>
      <c r="M15" t="s">
        <v>574</v>
      </c>
      <c r="O15" s="10">
        <v>3</v>
      </c>
      <c r="P15" t="s">
        <v>571</v>
      </c>
    </row>
    <row r="16" spans="1:18" hidden="1" x14ac:dyDescent="0.3">
      <c r="A16" t="s">
        <v>68</v>
      </c>
      <c r="B16" t="s">
        <v>14</v>
      </c>
      <c r="C16" t="s">
        <v>15</v>
      </c>
      <c r="D16" t="s">
        <v>23</v>
      </c>
      <c r="E16" s="1" t="s">
        <v>127</v>
      </c>
      <c r="F16" t="s">
        <v>128</v>
      </c>
      <c r="G16" t="s">
        <v>598</v>
      </c>
      <c r="H16" s="99">
        <v>8.5</v>
      </c>
      <c r="I16" t="s">
        <v>365</v>
      </c>
      <c r="J16" s="4">
        <v>29</v>
      </c>
      <c r="K16" t="s">
        <v>361</v>
      </c>
      <c r="L16" s="100">
        <v>1</v>
      </c>
      <c r="M16" t="s">
        <v>361</v>
      </c>
      <c r="O16" s="10" t="s">
        <v>380</v>
      </c>
    </row>
    <row r="17" spans="1:18" ht="15" hidden="1" customHeight="1" x14ac:dyDescent="0.3">
      <c r="A17" t="s">
        <v>79</v>
      </c>
      <c r="B17" t="s">
        <v>14</v>
      </c>
      <c r="C17" t="s">
        <v>152</v>
      </c>
      <c r="D17" t="s">
        <v>153</v>
      </c>
      <c r="E17" s="1" t="s">
        <v>154</v>
      </c>
      <c r="F17" t="s">
        <v>155</v>
      </c>
      <c r="G17" t="s">
        <v>599</v>
      </c>
      <c r="H17" s="99">
        <v>3</v>
      </c>
      <c r="I17" t="s">
        <v>419</v>
      </c>
      <c r="J17" s="4">
        <v>7.7</v>
      </c>
      <c r="K17" t="s">
        <v>419</v>
      </c>
      <c r="L17" s="100">
        <v>1</v>
      </c>
      <c r="M17" t="s">
        <v>419</v>
      </c>
      <c r="O17" s="10">
        <v>11</v>
      </c>
      <c r="P17" t="s">
        <v>480</v>
      </c>
    </row>
    <row r="18" spans="1:18" ht="15" hidden="1" customHeight="1" x14ac:dyDescent="0.3">
      <c r="A18" t="s">
        <v>79</v>
      </c>
      <c r="B18" t="s">
        <v>14</v>
      </c>
      <c r="C18" t="s">
        <v>152</v>
      </c>
      <c r="D18" t="s">
        <v>153</v>
      </c>
      <c r="E18" s="1" t="s">
        <v>540</v>
      </c>
      <c r="F18" t="s">
        <v>541</v>
      </c>
      <c r="G18" t="s">
        <v>598</v>
      </c>
      <c r="H18" s="99">
        <v>3</v>
      </c>
      <c r="I18" t="s">
        <v>476</v>
      </c>
      <c r="J18" s="4" t="s">
        <v>380</v>
      </c>
      <c r="L18" s="100">
        <v>1</v>
      </c>
      <c r="M18" t="s">
        <v>480</v>
      </c>
      <c r="O18" s="10">
        <v>18</v>
      </c>
      <c r="P18" t="s">
        <v>480</v>
      </c>
    </row>
    <row r="19" spans="1:18" hidden="1" x14ac:dyDescent="0.3">
      <c r="A19" t="s">
        <v>79</v>
      </c>
      <c r="B19" t="s">
        <v>14</v>
      </c>
      <c r="C19" t="s">
        <v>152</v>
      </c>
      <c r="D19" t="s">
        <v>156</v>
      </c>
      <c r="E19" s="1" t="s">
        <v>157</v>
      </c>
      <c r="F19" t="s">
        <v>158</v>
      </c>
      <c r="G19" t="s">
        <v>599</v>
      </c>
      <c r="H19" s="99">
        <v>4</v>
      </c>
      <c r="I19" t="s">
        <v>420</v>
      </c>
      <c r="J19" s="4">
        <v>41</v>
      </c>
      <c r="K19" t="s">
        <v>420</v>
      </c>
      <c r="L19" s="100">
        <v>1</v>
      </c>
      <c r="M19" t="s">
        <v>420</v>
      </c>
      <c r="O19" s="10">
        <v>10</v>
      </c>
      <c r="P19" t="s">
        <v>480</v>
      </c>
    </row>
    <row r="20" spans="1:18" hidden="1" x14ac:dyDescent="0.3">
      <c r="A20" t="s">
        <v>79</v>
      </c>
      <c r="B20" t="s">
        <v>14</v>
      </c>
      <c r="C20" t="s">
        <v>152</v>
      </c>
      <c r="D20" t="s">
        <v>159</v>
      </c>
      <c r="E20" s="1" t="s">
        <v>160</v>
      </c>
      <c r="F20" t="s">
        <v>580</v>
      </c>
      <c r="G20" t="s">
        <v>599</v>
      </c>
      <c r="H20" s="99">
        <v>3</v>
      </c>
      <c r="I20" t="s">
        <v>421</v>
      </c>
      <c r="J20" s="4">
        <v>25</v>
      </c>
      <c r="K20" t="s">
        <v>422</v>
      </c>
      <c r="L20" s="100">
        <v>1</v>
      </c>
      <c r="M20" t="s">
        <v>421</v>
      </c>
      <c r="O20" s="10" t="s">
        <v>380</v>
      </c>
    </row>
    <row r="21" spans="1:18" hidden="1" x14ac:dyDescent="0.3">
      <c r="A21" t="s">
        <v>79</v>
      </c>
      <c r="B21" t="s">
        <v>14</v>
      </c>
      <c r="C21" t="s">
        <v>152</v>
      </c>
      <c r="D21" t="s">
        <v>161</v>
      </c>
      <c r="E21" s="1" t="s">
        <v>162</v>
      </c>
      <c r="F21" t="s">
        <v>163</v>
      </c>
      <c r="G21" t="s">
        <v>599</v>
      </c>
      <c r="H21" s="99">
        <v>4</v>
      </c>
      <c r="I21" t="s">
        <v>423</v>
      </c>
      <c r="J21" s="4" t="s">
        <v>380</v>
      </c>
      <c r="K21" t="s">
        <v>381</v>
      </c>
      <c r="L21" s="100">
        <v>1</v>
      </c>
      <c r="M21" t="s">
        <v>423</v>
      </c>
      <c r="O21" s="10" t="s">
        <v>380</v>
      </c>
    </row>
    <row r="22" spans="1:18" hidden="1" x14ac:dyDescent="0.3">
      <c r="A22" t="s">
        <v>79</v>
      </c>
      <c r="B22" t="s">
        <v>14</v>
      </c>
      <c r="C22" t="s">
        <v>152</v>
      </c>
      <c r="D22" t="s">
        <v>164</v>
      </c>
      <c r="E22" s="1" t="s">
        <v>165</v>
      </c>
      <c r="F22" t="s">
        <v>166</v>
      </c>
      <c r="G22" t="s">
        <v>599</v>
      </c>
      <c r="H22" s="99">
        <v>5</v>
      </c>
      <c r="I22" t="s">
        <v>424</v>
      </c>
      <c r="J22" s="4" t="s">
        <v>413</v>
      </c>
      <c r="K22" t="s">
        <v>424</v>
      </c>
      <c r="L22" s="100">
        <v>2</v>
      </c>
      <c r="M22" t="s">
        <v>424</v>
      </c>
      <c r="O22" s="10">
        <v>13</v>
      </c>
      <c r="P22" t="s">
        <v>480</v>
      </c>
    </row>
    <row r="23" spans="1:18" hidden="1" x14ac:dyDescent="0.3">
      <c r="A23" t="s">
        <v>79</v>
      </c>
      <c r="B23" t="s">
        <v>14</v>
      </c>
      <c r="C23" t="s">
        <v>152</v>
      </c>
      <c r="D23" t="s">
        <v>164</v>
      </c>
      <c r="E23" s="1" t="s">
        <v>538</v>
      </c>
      <c r="F23" t="s">
        <v>539</v>
      </c>
      <c r="G23" t="s">
        <v>598</v>
      </c>
      <c r="H23" s="99">
        <v>3</v>
      </c>
      <c r="I23" t="s">
        <v>476</v>
      </c>
      <c r="J23" s="4">
        <v>14</v>
      </c>
      <c r="K23" t="s">
        <v>480</v>
      </c>
      <c r="L23" s="100">
        <v>2</v>
      </c>
      <c r="M23" t="s">
        <v>480</v>
      </c>
      <c r="O23" s="10">
        <v>20</v>
      </c>
      <c r="P23" t="s">
        <v>480</v>
      </c>
    </row>
    <row r="24" spans="1:18" hidden="1" x14ac:dyDescent="0.3">
      <c r="A24" t="s">
        <v>79</v>
      </c>
      <c r="B24" t="s">
        <v>14</v>
      </c>
      <c r="C24" t="s">
        <v>152</v>
      </c>
      <c r="D24" t="s">
        <v>606</v>
      </c>
      <c r="E24" s="1" t="s">
        <v>605</v>
      </c>
      <c r="F24" t="s">
        <v>607</v>
      </c>
      <c r="G24" t="s">
        <v>599</v>
      </c>
      <c r="H24" s="99">
        <v>3</v>
      </c>
      <c r="I24" t="s">
        <v>480</v>
      </c>
      <c r="J24" s="4">
        <v>10</v>
      </c>
      <c r="K24" t="s">
        <v>480</v>
      </c>
      <c r="L24" s="100">
        <v>1</v>
      </c>
      <c r="M24" t="s">
        <v>480</v>
      </c>
      <c r="O24" s="10" t="s">
        <v>380</v>
      </c>
    </row>
    <row r="25" spans="1:18" hidden="1" x14ac:dyDescent="0.3">
      <c r="A25" t="s">
        <v>79</v>
      </c>
      <c r="B25" t="s">
        <v>14</v>
      </c>
      <c r="C25" t="s">
        <v>152</v>
      </c>
      <c r="D25" t="s">
        <v>169</v>
      </c>
      <c r="E25" s="1" t="s">
        <v>167</v>
      </c>
      <c r="F25" t="s">
        <v>168</v>
      </c>
      <c r="G25" t="s">
        <v>599</v>
      </c>
      <c r="H25" s="99">
        <v>5</v>
      </c>
      <c r="I25" t="s">
        <v>426</v>
      </c>
      <c r="J25" s="4">
        <v>31</v>
      </c>
      <c r="K25" t="s">
        <v>426</v>
      </c>
      <c r="L25" s="100">
        <v>1</v>
      </c>
      <c r="M25" t="s">
        <v>426</v>
      </c>
      <c r="O25" s="10">
        <v>5</v>
      </c>
      <c r="P25" t="s">
        <v>426</v>
      </c>
    </row>
    <row r="26" spans="1:18" hidden="1" x14ac:dyDescent="0.3">
      <c r="A26" t="s">
        <v>79</v>
      </c>
      <c r="B26" t="s">
        <v>14</v>
      </c>
      <c r="C26" t="s">
        <v>152</v>
      </c>
      <c r="D26" t="s">
        <v>172</v>
      </c>
      <c r="E26" s="1" t="s">
        <v>170</v>
      </c>
      <c r="F26" t="s">
        <v>171</v>
      </c>
      <c r="G26" t="s">
        <v>599</v>
      </c>
      <c r="H26" s="99">
        <v>3.4</v>
      </c>
      <c r="I26" t="s">
        <v>427</v>
      </c>
      <c r="J26" s="4">
        <v>20</v>
      </c>
      <c r="K26" t="s">
        <v>427</v>
      </c>
      <c r="L26" s="100">
        <v>1</v>
      </c>
      <c r="M26" t="s">
        <v>427</v>
      </c>
      <c r="O26" s="10">
        <v>14</v>
      </c>
      <c r="P26" s="6" t="s">
        <v>428</v>
      </c>
    </row>
    <row r="27" spans="1:18" hidden="1" x14ac:dyDescent="0.3">
      <c r="A27" t="s">
        <v>79</v>
      </c>
      <c r="B27" t="s">
        <v>14</v>
      </c>
      <c r="C27" t="s">
        <v>152</v>
      </c>
      <c r="D27" t="s">
        <v>173</v>
      </c>
      <c r="E27" s="1" t="s">
        <v>429</v>
      </c>
      <c r="F27" t="s">
        <v>430</v>
      </c>
      <c r="G27" t="s">
        <v>599</v>
      </c>
      <c r="H27" s="99">
        <v>4</v>
      </c>
      <c r="I27" t="s">
        <v>431</v>
      </c>
      <c r="J27" s="4">
        <v>22</v>
      </c>
      <c r="K27" t="s">
        <v>431</v>
      </c>
      <c r="L27" s="100">
        <v>2</v>
      </c>
      <c r="M27" t="s">
        <v>431</v>
      </c>
      <c r="O27" s="10">
        <v>23</v>
      </c>
      <c r="P27" s="6" t="s">
        <v>432</v>
      </c>
    </row>
    <row r="28" spans="1:18" hidden="1" x14ac:dyDescent="0.3">
      <c r="A28" t="s">
        <v>79</v>
      </c>
      <c r="B28" t="s">
        <v>14</v>
      </c>
      <c r="C28" t="s">
        <v>152</v>
      </c>
      <c r="D28" t="s">
        <v>174</v>
      </c>
      <c r="E28" s="1" t="s">
        <v>536</v>
      </c>
      <c r="F28" t="s">
        <v>537</v>
      </c>
      <c r="G28" t="s">
        <v>599</v>
      </c>
      <c r="H28" s="99">
        <v>4.5</v>
      </c>
      <c r="I28" t="s">
        <v>476</v>
      </c>
      <c r="J28" s="4">
        <v>26</v>
      </c>
      <c r="K28" t="s">
        <v>480</v>
      </c>
      <c r="L28" s="100">
        <v>1</v>
      </c>
      <c r="M28" t="s">
        <v>480</v>
      </c>
      <c r="O28" s="10">
        <v>5</v>
      </c>
      <c r="P28" t="s">
        <v>480</v>
      </c>
    </row>
    <row r="29" spans="1:18" hidden="1" x14ac:dyDescent="0.3">
      <c r="A29" t="s">
        <v>79</v>
      </c>
      <c r="B29" t="s">
        <v>14</v>
      </c>
      <c r="C29" t="s">
        <v>152</v>
      </c>
      <c r="D29" t="s">
        <v>174</v>
      </c>
      <c r="E29" s="1" t="s">
        <v>175</v>
      </c>
      <c r="F29" t="s">
        <v>176</v>
      </c>
      <c r="G29" t="s">
        <v>598</v>
      </c>
      <c r="H29" s="99">
        <v>5.7</v>
      </c>
      <c r="I29" t="s">
        <v>433</v>
      </c>
      <c r="J29" s="4">
        <v>29</v>
      </c>
      <c r="K29" t="s">
        <v>433</v>
      </c>
      <c r="L29" s="100">
        <v>1</v>
      </c>
      <c r="M29" t="s">
        <v>433</v>
      </c>
      <c r="O29" s="10">
        <v>10</v>
      </c>
      <c r="P29" t="s">
        <v>433</v>
      </c>
    </row>
    <row r="30" spans="1:18" hidden="1" x14ac:dyDescent="0.3">
      <c r="A30" t="s">
        <v>84</v>
      </c>
      <c r="B30" t="s">
        <v>181</v>
      </c>
      <c r="C30" t="s">
        <v>275</v>
      </c>
      <c r="D30" t="s">
        <v>281</v>
      </c>
      <c r="E30" s="1" t="s">
        <v>280</v>
      </c>
      <c r="F30" t="s">
        <v>282</v>
      </c>
      <c r="G30" t="s">
        <v>599</v>
      </c>
      <c r="H30" s="99">
        <v>2.5</v>
      </c>
      <c r="I30" t="s">
        <v>548</v>
      </c>
      <c r="J30" s="4" t="s">
        <v>380</v>
      </c>
      <c r="L30" s="100">
        <v>3</v>
      </c>
      <c r="M30" t="s">
        <v>474</v>
      </c>
      <c r="O30" s="10">
        <v>12</v>
      </c>
      <c r="P30" t="s">
        <v>480</v>
      </c>
    </row>
    <row r="31" spans="1:18" hidden="1" x14ac:dyDescent="0.3">
      <c r="A31" t="s">
        <v>84</v>
      </c>
      <c r="B31" t="s">
        <v>181</v>
      </c>
      <c r="C31" t="s">
        <v>275</v>
      </c>
      <c r="D31" t="s">
        <v>283</v>
      </c>
      <c r="E31" s="1" t="s">
        <v>291</v>
      </c>
      <c r="F31" t="s">
        <v>292</v>
      </c>
      <c r="G31" t="s">
        <v>598</v>
      </c>
      <c r="H31" s="99" t="s">
        <v>380</v>
      </c>
      <c r="J31" s="4" t="s">
        <v>380</v>
      </c>
      <c r="L31" s="100">
        <v>3</v>
      </c>
      <c r="M31" t="s">
        <v>480</v>
      </c>
      <c r="O31" s="11" t="s">
        <v>380</v>
      </c>
    </row>
    <row r="32" spans="1:18" hidden="1" x14ac:dyDescent="0.3">
      <c r="A32" t="s">
        <v>84</v>
      </c>
      <c r="B32" t="s">
        <v>181</v>
      </c>
      <c r="C32" t="s">
        <v>275</v>
      </c>
      <c r="D32" t="s">
        <v>283</v>
      </c>
      <c r="E32" s="1" t="s">
        <v>302</v>
      </c>
      <c r="F32" t="s">
        <v>303</v>
      </c>
      <c r="G32" t="s">
        <v>599</v>
      </c>
      <c r="H32" s="99">
        <v>4</v>
      </c>
      <c r="I32" t="s">
        <v>343</v>
      </c>
      <c r="J32" s="4" t="s">
        <v>380</v>
      </c>
      <c r="L32" s="100">
        <v>2.5</v>
      </c>
      <c r="M32" t="s">
        <v>582</v>
      </c>
      <c r="O32" s="10">
        <v>12</v>
      </c>
      <c r="P32" t="s">
        <v>571</v>
      </c>
      <c r="Q32">
        <v>0.188</v>
      </c>
      <c r="R32" t="s">
        <v>343</v>
      </c>
    </row>
    <row r="33" spans="1:16" hidden="1" x14ac:dyDescent="0.3">
      <c r="A33" t="s">
        <v>84</v>
      </c>
      <c r="B33" t="s">
        <v>181</v>
      </c>
      <c r="C33" t="s">
        <v>275</v>
      </c>
      <c r="D33" t="s">
        <v>283</v>
      </c>
      <c r="E33" s="1" t="s">
        <v>546</v>
      </c>
      <c r="F33" t="s">
        <v>547</v>
      </c>
      <c r="G33" t="s">
        <v>599</v>
      </c>
      <c r="H33" s="99">
        <v>2.8</v>
      </c>
      <c r="I33" t="s">
        <v>480</v>
      </c>
      <c r="J33" s="4" t="s">
        <v>380</v>
      </c>
      <c r="L33" s="100">
        <v>3</v>
      </c>
      <c r="M33" t="s">
        <v>480</v>
      </c>
      <c r="O33" s="11">
        <v>9</v>
      </c>
      <c r="P33" t="s">
        <v>480</v>
      </c>
    </row>
    <row r="34" spans="1:16" hidden="1" x14ac:dyDescent="0.3">
      <c r="A34" t="s">
        <v>84</v>
      </c>
      <c r="B34" t="s">
        <v>181</v>
      </c>
      <c r="C34" t="s">
        <v>275</v>
      </c>
      <c r="D34" t="s">
        <v>284</v>
      </c>
      <c r="E34" s="1" t="s">
        <v>299</v>
      </c>
      <c r="F34" t="s">
        <v>297</v>
      </c>
      <c r="G34" t="s">
        <v>599</v>
      </c>
      <c r="H34" s="99" t="s">
        <v>380</v>
      </c>
      <c r="J34" s="4" t="s">
        <v>380</v>
      </c>
      <c r="L34" s="100">
        <v>4</v>
      </c>
      <c r="M34" t="s">
        <v>480</v>
      </c>
      <c r="O34" s="11" t="s">
        <v>380</v>
      </c>
    </row>
    <row r="35" spans="1:16" hidden="1" x14ac:dyDescent="0.3">
      <c r="A35" t="s">
        <v>84</v>
      </c>
      <c r="B35" t="s">
        <v>181</v>
      </c>
      <c r="C35" t="s">
        <v>275</v>
      </c>
      <c r="D35" t="s">
        <v>285</v>
      </c>
      <c r="E35" s="1" t="s">
        <v>296</v>
      </c>
      <c r="F35" t="s">
        <v>295</v>
      </c>
      <c r="G35" t="s">
        <v>599</v>
      </c>
      <c r="H35" s="99">
        <v>2.7</v>
      </c>
      <c r="I35" t="s">
        <v>476</v>
      </c>
      <c r="J35" s="4">
        <v>18</v>
      </c>
      <c r="K35" t="s">
        <v>480</v>
      </c>
      <c r="L35" s="100">
        <v>4</v>
      </c>
      <c r="M35" t="s">
        <v>480</v>
      </c>
      <c r="O35" s="11">
        <v>15</v>
      </c>
      <c r="P35" t="s">
        <v>581</v>
      </c>
    </row>
    <row r="36" spans="1:16" hidden="1" x14ac:dyDescent="0.3">
      <c r="A36" t="s">
        <v>84</v>
      </c>
      <c r="B36" t="s">
        <v>181</v>
      </c>
      <c r="C36" t="s">
        <v>276</v>
      </c>
      <c r="D36" t="s">
        <v>279</v>
      </c>
      <c r="E36" s="1" t="s">
        <v>549</v>
      </c>
      <c r="F36" t="s">
        <v>550</v>
      </c>
      <c r="G36" t="s">
        <v>598</v>
      </c>
      <c r="H36" s="99">
        <v>3</v>
      </c>
      <c r="I36" t="s">
        <v>480</v>
      </c>
      <c r="J36" s="4">
        <v>26</v>
      </c>
      <c r="K36" t="s">
        <v>480</v>
      </c>
      <c r="L36" s="100">
        <v>2</v>
      </c>
      <c r="M36" t="s">
        <v>480</v>
      </c>
      <c r="O36" s="11" t="s">
        <v>380</v>
      </c>
    </row>
    <row r="37" spans="1:16" hidden="1" x14ac:dyDescent="0.3">
      <c r="A37" t="s">
        <v>84</v>
      </c>
      <c r="B37" t="s">
        <v>181</v>
      </c>
      <c r="C37" t="s">
        <v>276</v>
      </c>
      <c r="D37" t="s">
        <v>279</v>
      </c>
      <c r="E37" s="1" t="s">
        <v>277</v>
      </c>
      <c r="F37" t="s">
        <v>278</v>
      </c>
      <c r="G37" t="s">
        <v>599</v>
      </c>
      <c r="H37" s="99">
        <v>3</v>
      </c>
      <c r="I37" t="s">
        <v>476</v>
      </c>
      <c r="J37" s="4">
        <v>28</v>
      </c>
      <c r="K37" t="s">
        <v>480</v>
      </c>
      <c r="L37" s="100">
        <v>2.6</v>
      </c>
      <c r="M37" t="s">
        <v>480</v>
      </c>
      <c r="O37" s="10">
        <v>20</v>
      </c>
      <c r="P37" t="s">
        <v>480</v>
      </c>
    </row>
    <row r="38" spans="1:16" hidden="1" x14ac:dyDescent="0.3">
      <c r="A38" t="s">
        <v>84</v>
      </c>
      <c r="B38" t="s">
        <v>181</v>
      </c>
      <c r="C38" t="s">
        <v>275</v>
      </c>
      <c r="D38" t="s">
        <v>286</v>
      </c>
      <c r="E38" s="1" t="s">
        <v>545</v>
      </c>
      <c r="F38" t="s">
        <v>544</v>
      </c>
      <c r="G38" t="s">
        <v>599</v>
      </c>
      <c r="H38" s="99">
        <v>3</v>
      </c>
      <c r="I38" t="s">
        <v>480</v>
      </c>
      <c r="J38" s="4" t="s">
        <v>380</v>
      </c>
      <c r="L38" s="100">
        <v>2.4</v>
      </c>
      <c r="M38" t="s">
        <v>480</v>
      </c>
      <c r="O38" s="11" t="s">
        <v>380</v>
      </c>
    </row>
    <row r="39" spans="1:16" hidden="1" x14ac:dyDescent="0.3">
      <c r="A39" t="s">
        <v>84</v>
      </c>
      <c r="B39" t="s">
        <v>181</v>
      </c>
      <c r="C39" t="s">
        <v>275</v>
      </c>
      <c r="D39" t="s">
        <v>286</v>
      </c>
      <c r="E39" s="1" t="s">
        <v>293</v>
      </c>
      <c r="F39" t="s">
        <v>294</v>
      </c>
      <c r="G39" t="s">
        <v>599</v>
      </c>
      <c r="H39" s="99">
        <v>3</v>
      </c>
      <c r="I39" t="s">
        <v>480</v>
      </c>
      <c r="J39" s="4" t="s">
        <v>380</v>
      </c>
      <c r="L39" s="100">
        <v>4.5</v>
      </c>
      <c r="M39" t="s">
        <v>480</v>
      </c>
      <c r="O39" s="11">
        <v>12</v>
      </c>
      <c r="P39" t="s">
        <v>480</v>
      </c>
    </row>
    <row r="40" spans="1:16" hidden="1" x14ac:dyDescent="0.3">
      <c r="A40" t="s">
        <v>84</v>
      </c>
      <c r="B40" t="s">
        <v>181</v>
      </c>
      <c r="C40" t="s">
        <v>275</v>
      </c>
      <c r="D40" t="s">
        <v>286</v>
      </c>
      <c r="E40" s="1" t="s">
        <v>301</v>
      </c>
      <c r="F40" t="s">
        <v>300</v>
      </c>
      <c r="G40" t="s">
        <v>598</v>
      </c>
      <c r="H40" s="99" t="s">
        <v>380</v>
      </c>
      <c r="J40" s="4" t="s">
        <v>380</v>
      </c>
      <c r="L40" s="100">
        <v>3</v>
      </c>
      <c r="M40" t="s">
        <v>480</v>
      </c>
      <c r="O40" s="11" t="s">
        <v>380</v>
      </c>
    </row>
    <row r="41" spans="1:16" hidden="1" x14ac:dyDescent="0.3">
      <c r="A41" t="s">
        <v>84</v>
      </c>
      <c r="B41" t="s">
        <v>181</v>
      </c>
      <c r="C41" t="s">
        <v>275</v>
      </c>
      <c r="D41" t="s">
        <v>287</v>
      </c>
      <c r="E41" s="1" t="s">
        <v>288</v>
      </c>
      <c r="F41" t="s">
        <v>289</v>
      </c>
      <c r="G41" t="s">
        <v>599</v>
      </c>
      <c r="H41" s="99" t="s">
        <v>380</v>
      </c>
      <c r="J41" s="4" t="s">
        <v>380</v>
      </c>
      <c r="L41" s="100">
        <v>3</v>
      </c>
      <c r="M41" t="s">
        <v>480</v>
      </c>
      <c r="O41" s="11" t="s">
        <v>380</v>
      </c>
    </row>
    <row r="42" spans="1:16" hidden="1" x14ac:dyDescent="0.3">
      <c r="A42" t="s">
        <v>84</v>
      </c>
      <c r="B42" t="s">
        <v>181</v>
      </c>
      <c r="C42" t="s">
        <v>275</v>
      </c>
      <c r="D42" t="s">
        <v>290</v>
      </c>
      <c r="E42" s="1" t="s">
        <v>304</v>
      </c>
      <c r="F42" t="s">
        <v>305</v>
      </c>
      <c r="G42" t="s">
        <v>599</v>
      </c>
      <c r="H42" s="99">
        <v>3</v>
      </c>
      <c r="I42" t="s">
        <v>480</v>
      </c>
      <c r="J42" s="4">
        <v>18</v>
      </c>
      <c r="K42" t="s">
        <v>480</v>
      </c>
      <c r="L42" s="100">
        <v>2.6</v>
      </c>
      <c r="M42" t="s">
        <v>480</v>
      </c>
      <c r="O42" s="11">
        <v>26</v>
      </c>
      <c r="P42" t="s">
        <v>480</v>
      </c>
    </row>
    <row r="43" spans="1:16" x14ac:dyDescent="0.3">
      <c r="A43" t="s">
        <v>245</v>
      </c>
      <c r="B43" t="s">
        <v>14</v>
      </c>
      <c r="C43" t="s">
        <v>243</v>
      </c>
      <c r="D43" t="s">
        <v>244</v>
      </c>
      <c r="E43" s="1" t="s">
        <v>267</v>
      </c>
      <c r="F43" t="s">
        <v>268</v>
      </c>
      <c r="G43" t="s">
        <v>599</v>
      </c>
      <c r="H43" s="99">
        <v>6</v>
      </c>
      <c r="I43" t="s">
        <v>470</v>
      </c>
      <c r="J43" s="4">
        <v>34</v>
      </c>
      <c r="K43" t="s">
        <v>470</v>
      </c>
      <c r="L43" s="100">
        <v>0.5</v>
      </c>
      <c r="M43" t="s">
        <v>480</v>
      </c>
      <c r="O43" s="11" t="s">
        <v>380</v>
      </c>
    </row>
    <row r="44" spans="1:16" x14ac:dyDescent="0.3">
      <c r="A44" t="s">
        <v>245</v>
      </c>
      <c r="B44" t="s">
        <v>14</v>
      </c>
      <c r="C44" t="s">
        <v>243</v>
      </c>
      <c r="D44" t="s">
        <v>244</v>
      </c>
      <c r="E44" s="1" t="s">
        <v>587</v>
      </c>
      <c r="F44" t="s">
        <v>588</v>
      </c>
      <c r="G44" t="s">
        <v>599</v>
      </c>
      <c r="H44" s="99">
        <v>5</v>
      </c>
      <c r="I44" t="s">
        <v>480</v>
      </c>
      <c r="J44" s="4">
        <v>35</v>
      </c>
      <c r="K44" t="s">
        <v>480</v>
      </c>
      <c r="L44" s="100">
        <v>0.5</v>
      </c>
      <c r="M44" t="s">
        <v>480</v>
      </c>
      <c r="O44" s="11" t="s">
        <v>380</v>
      </c>
    </row>
    <row r="45" spans="1:16" x14ac:dyDescent="0.3">
      <c r="A45" t="s">
        <v>245</v>
      </c>
      <c r="B45" t="s">
        <v>14</v>
      </c>
      <c r="C45" t="s">
        <v>246</v>
      </c>
      <c r="D45" t="s">
        <v>247</v>
      </c>
      <c r="E45" s="1" t="s">
        <v>467</v>
      </c>
      <c r="F45" t="s">
        <v>468</v>
      </c>
      <c r="G45" t="s">
        <v>599</v>
      </c>
      <c r="H45" s="99">
        <v>4</v>
      </c>
      <c r="I45" t="s">
        <v>469</v>
      </c>
      <c r="J45" s="4">
        <v>32</v>
      </c>
      <c r="K45" t="s">
        <v>469</v>
      </c>
      <c r="L45" s="100">
        <v>1</v>
      </c>
      <c r="M45" t="s">
        <v>469</v>
      </c>
      <c r="O45" s="11">
        <v>10</v>
      </c>
      <c r="P45" t="s">
        <v>469</v>
      </c>
    </row>
    <row r="46" spans="1:16" hidden="1" x14ac:dyDescent="0.3">
      <c r="A46" t="s">
        <v>116</v>
      </c>
      <c r="B46" t="s">
        <v>14</v>
      </c>
      <c r="C46" t="s">
        <v>29</v>
      </c>
      <c r="D46" t="s">
        <v>28</v>
      </c>
      <c r="E46" s="1" t="s">
        <v>31</v>
      </c>
      <c r="F46" t="s">
        <v>30</v>
      </c>
      <c r="G46" t="s">
        <v>599</v>
      </c>
      <c r="H46" s="99" t="s">
        <v>380</v>
      </c>
      <c r="I46" t="s">
        <v>381</v>
      </c>
      <c r="J46" s="5" t="s">
        <v>380</v>
      </c>
      <c r="K46" t="s">
        <v>381</v>
      </c>
      <c r="L46" s="99" t="s">
        <v>380</v>
      </c>
      <c r="M46" t="s">
        <v>381</v>
      </c>
      <c r="O46" s="10" t="s">
        <v>380</v>
      </c>
    </row>
    <row r="47" spans="1:16" hidden="1" x14ac:dyDescent="0.3">
      <c r="A47" t="s">
        <v>116</v>
      </c>
      <c r="B47" t="s">
        <v>14</v>
      </c>
      <c r="C47" t="s">
        <v>29</v>
      </c>
      <c r="D47" t="s">
        <v>28</v>
      </c>
      <c r="E47" s="1" t="s">
        <v>137</v>
      </c>
      <c r="F47" t="s">
        <v>136</v>
      </c>
      <c r="G47" t="s">
        <v>599</v>
      </c>
      <c r="H47" s="99" t="s">
        <v>380</v>
      </c>
      <c r="I47" t="s">
        <v>381</v>
      </c>
      <c r="J47" s="5" t="s">
        <v>380</v>
      </c>
      <c r="K47" t="s">
        <v>381</v>
      </c>
      <c r="L47" s="99" t="s">
        <v>380</v>
      </c>
      <c r="M47" t="s">
        <v>381</v>
      </c>
      <c r="O47" s="10" t="s">
        <v>380</v>
      </c>
    </row>
    <row r="48" spans="1:16" x14ac:dyDescent="0.3">
      <c r="A48" t="s">
        <v>116</v>
      </c>
      <c r="B48" t="s">
        <v>14</v>
      </c>
      <c r="C48" t="s">
        <v>29</v>
      </c>
      <c r="D48" t="s">
        <v>27</v>
      </c>
      <c r="E48" s="1" t="s">
        <v>147</v>
      </c>
      <c r="F48" t="s">
        <v>148</v>
      </c>
      <c r="G48" t="s">
        <v>599</v>
      </c>
      <c r="H48" s="99">
        <v>6</v>
      </c>
      <c r="I48" t="s">
        <v>390</v>
      </c>
      <c r="J48" s="5" t="s">
        <v>380</v>
      </c>
      <c r="K48" t="s">
        <v>381</v>
      </c>
      <c r="L48" s="99">
        <v>1</v>
      </c>
      <c r="M48" t="s">
        <v>480</v>
      </c>
      <c r="O48" s="10" t="s">
        <v>380</v>
      </c>
    </row>
    <row r="49" spans="1:18" hidden="1" x14ac:dyDescent="0.3">
      <c r="A49" t="s">
        <v>116</v>
      </c>
      <c r="B49" t="s">
        <v>14</v>
      </c>
      <c r="C49" t="s">
        <v>29</v>
      </c>
      <c r="D49" t="s">
        <v>27</v>
      </c>
      <c r="E49" s="1" t="s">
        <v>138</v>
      </c>
      <c r="F49" t="s">
        <v>139</v>
      </c>
      <c r="G49" t="s">
        <v>599</v>
      </c>
      <c r="H49" s="99" t="s">
        <v>380</v>
      </c>
      <c r="I49" t="s">
        <v>381</v>
      </c>
      <c r="J49" s="4" t="s">
        <v>380</v>
      </c>
      <c r="K49" t="s">
        <v>381</v>
      </c>
      <c r="L49" s="100">
        <v>1</v>
      </c>
      <c r="M49" t="s">
        <v>385</v>
      </c>
      <c r="O49" s="10" t="s">
        <v>380</v>
      </c>
    </row>
    <row r="50" spans="1:18" hidden="1" x14ac:dyDescent="0.3">
      <c r="A50" t="s">
        <v>116</v>
      </c>
      <c r="B50" t="s">
        <v>14</v>
      </c>
      <c r="C50" t="s">
        <v>29</v>
      </c>
      <c r="D50" t="s">
        <v>27</v>
      </c>
      <c r="E50" s="1" t="s">
        <v>145</v>
      </c>
      <c r="F50" t="s">
        <v>146</v>
      </c>
      <c r="G50" t="s">
        <v>599</v>
      </c>
      <c r="H50" s="99" t="s">
        <v>380</v>
      </c>
      <c r="I50" t="s">
        <v>389</v>
      </c>
      <c r="J50" s="4">
        <v>19</v>
      </c>
      <c r="K50" t="s">
        <v>389</v>
      </c>
      <c r="L50" s="100">
        <v>1</v>
      </c>
      <c r="M50" t="s">
        <v>389</v>
      </c>
      <c r="O50" s="10" t="s">
        <v>380</v>
      </c>
    </row>
    <row r="51" spans="1:18" hidden="1" x14ac:dyDescent="0.3">
      <c r="A51" t="s">
        <v>116</v>
      </c>
      <c r="B51" t="s">
        <v>14</v>
      </c>
      <c r="C51" t="s">
        <v>29</v>
      </c>
      <c r="D51" t="s">
        <v>27</v>
      </c>
      <c r="E51" s="1" t="s">
        <v>142</v>
      </c>
      <c r="F51" t="s">
        <v>388</v>
      </c>
      <c r="G51" t="s">
        <v>599</v>
      </c>
      <c r="H51" s="99" t="s">
        <v>380</v>
      </c>
      <c r="I51" t="s">
        <v>381</v>
      </c>
      <c r="J51" s="5" t="s">
        <v>380</v>
      </c>
      <c r="K51" t="s">
        <v>381</v>
      </c>
      <c r="L51" s="99">
        <v>1</v>
      </c>
      <c r="M51" t="s">
        <v>480</v>
      </c>
      <c r="O51" s="10" t="s">
        <v>380</v>
      </c>
    </row>
    <row r="52" spans="1:18" hidden="1" x14ac:dyDescent="0.3">
      <c r="A52" t="s">
        <v>116</v>
      </c>
      <c r="B52" t="s">
        <v>14</v>
      </c>
      <c r="C52" t="s">
        <v>29</v>
      </c>
      <c r="D52" t="s">
        <v>27</v>
      </c>
      <c r="E52" s="1" t="s">
        <v>512</v>
      </c>
      <c r="F52" t="s">
        <v>513</v>
      </c>
      <c r="G52" t="s">
        <v>599</v>
      </c>
      <c r="H52" s="99">
        <v>5</v>
      </c>
      <c r="I52" t="s">
        <v>476</v>
      </c>
      <c r="J52" s="4" t="s">
        <v>380</v>
      </c>
      <c r="L52" s="99">
        <v>1</v>
      </c>
      <c r="M52" t="s">
        <v>480</v>
      </c>
      <c r="O52" s="10">
        <v>7</v>
      </c>
      <c r="P52" t="s">
        <v>480</v>
      </c>
    </row>
    <row r="53" spans="1:18" hidden="1" x14ac:dyDescent="0.3">
      <c r="A53" t="s">
        <v>116</v>
      </c>
      <c r="B53" t="s">
        <v>14</v>
      </c>
      <c r="C53" t="s">
        <v>29</v>
      </c>
      <c r="D53" t="s">
        <v>27</v>
      </c>
      <c r="E53" s="1" t="s">
        <v>265</v>
      </c>
      <c r="F53" t="s">
        <v>266</v>
      </c>
      <c r="G53" t="s">
        <v>599</v>
      </c>
      <c r="H53" s="99">
        <v>7</v>
      </c>
      <c r="I53" t="s">
        <v>387</v>
      </c>
      <c r="J53" s="4">
        <v>18</v>
      </c>
      <c r="K53" t="s">
        <v>387</v>
      </c>
      <c r="L53" s="100">
        <v>1</v>
      </c>
      <c r="M53" t="s">
        <v>387</v>
      </c>
      <c r="O53" s="10">
        <v>6</v>
      </c>
      <c r="P53" t="s">
        <v>387</v>
      </c>
    </row>
    <row r="54" spans="1:18" hidden="1" x14ac:dyDescent="0.3">
      <c r="A54" t="s">
        <v>116</v>
      </c>
      <c r="B54" t="s">
        <v>14</v>
      </c>
      <c r="C54" t="s">
        <v>29</v>
      </c>
      <c r="D54" t="s">
        <v>27</v>
      </c>
      <c r="E54" s="1" t="s">
        <v>25</v>
      </c>
      <c r="F54" t="s">
        <v>26</v>
      </c>
      <c r="G54" t="s">
        <v>599</v>
      </c>
      <c r="H54" s="99">
        <v>6.5</v>
      </c>
      <c r="I54" t="s">
        <v>343</v>
      </c>
      <c r="J54" s="4">
        <v>40</v>
      </c>
      <c r="K54" t="s">
        <v>383</v>
      </c>
      <c r="L54" s="100">
        <v>1</v>
      </c>
      <c r="M54" t="s">
        <v>384</v>
      </c>
      <c r="O54" s="10">
        <v>7</v>
      </c>
      <c r="P54" t="s">
        <v>571</v>
      </c>
      <c r="Q54">
        <v>9.4E-2</v>
      </c>
      <c r="R54" t="s">
        <v>343</v>
      </c>
    </row>
    <row r="55" spans="1:18" hidden="1" x14ac:dyDescent="0.3">
      <c r="A55" t="s">
        <v>116</v>
      </c>
      <c r="B55" t="s">
        <v>14</v>
      </c>
      <c r="C55" t="s">
        <v>29</v>
      </c>
      <c r="D55" t="s">
        <v>27</v>
      </c>
      <c r="E55" s="1" t="s">
        <v>514</v>
      </c>
      <c r="F55" t="s">
        <v>515</v>
      </c>
      <c r="G55" t="s">
        <v>599</v>
      </c>
      <c r="H55" s="99">
        <v>5</v>
      </c>
      <c r="I55" t="s">
        <v>476</v>
      </c>
      <c r="J55" s="4" t="s">
        <v>380</v>
      </c>
      <c r="L55" s="99">
        <v>1</v>
      </c>
      <c r="M55" t="s">
        <v>480</v>
      </c>
      <c r="O55" s="10">
        <v>7</v>
      </c>
      <c r="P55" t="s">
        <v>480</v>
      </c>
    </row>
    <row r="56" spans="1:18" x14ac:dyDescent="0.3">
      <c r="A56" t="s">
        <v>116</v>
      </c>
      <c r="B56" t="s">
        <v>14</v>
      </c>
      <c r="C56" t="s">
        <v>29</v>
      </c>
      <c r="D56" t="s">
        <v>27</v>
      </c>
      <c r="E56" s="1" t="s">
        <v>140</v>
      </c>
      <c r="F56" t="s">
        <v>141</v>
      </c>
      <c r="G56" t="s">
        <v>598</v>
      </c>
      <c r="H56" s="99" t="s">
        <v>380</v>
      </c>
      <c r="I56" t="s">
        <v>381</v>
      </c>
      <c r="J56" s="5" t="s">
        <v>380</v>
      </c>
      <c r="K56" t="s">
        <v>381</v>
      </c>
      <c r="L56" s="99">
        <v>1</v>
      </c>
      <c r="M56" t="s">
        <v>480</v>
      </c>
      <c r="O56" s="10" t="s">
        <v>380</v>
      </c>
    </row>
    <row r="57" spans="1:18" hidden="1" x14ac:dyDescent="0.3">
      <c r="A57" t="s">
        <v>116</v>
      </c>
      <c r="B57" t="s">
        <v>14</v>
      </c>
      <c r="C57" t="s">
        <v>29</v>
      </c>
      <c r="D57" t="s">
        <v>27</v>
      </c>
      <c r="E57" s="1" t="s">
        <v>262</v>
      </c>
      <c r="F57" t="s">
        <v>263</v>
      </c>
      <c r="G57" t="s">
        <v>599</v>
      </c>
      <c r="H57" s="99">
        <v>5.5</v>
      </c>
      <c r="I57" t="s">
        <v>476</v>
      </c>
      <c r="J57" s="4" t="s">
        <v>380</v>
      </c>
      <c r="K57" t="s">
        <v>381</v>
      </c>
      <c r="L57" s="100">
        <v>0.5</v>
      </c>
      <c r="M57" t="s">
        <v>386</v>
      </c>
      <c r="O57" s="10">
        <v>7</v>
      </c>
      <c r="P57" t="s">
        <v>571</v>
      </c>
    </row>
    <row r="58" spans="1:18" hidden="1" x14ac:dyDescent="0.3">
      <c r="A58" t="s">
        <v>116</v>
      </c>
      <c r="B58" t="s">
        <v>14</v>
      </c>
      <c r="C58" t="s">
        <v>29</v>
      </c>
      <c r="D58" t="s">
        <v>27</v>
      </c>
      <c r="E58" s="1" t="s">
        <v>143</v>
      </c>
      <c r="F58" t="s">
        <v>144</v>
      </c>
      <c r="G58" t="s">
        <v>599</v>
      </c>
      <c r="H58" s="99" t="s">
        <v>380</v>
      </c>
      <c r="I58" t="s">
        <v>381</v>
      </c>
      <c r="J58" s="5" t="s">
        <v>380</v>
      </c>
      <c r="K58" t="s">
        <v>381</v>
      </c>
      <c r="L58" s="99">
        <v>1</v>
      </c>
      <c r="M58" t="s">
        <v>480</v>
      </c>
      <c r="O58" s="10" t="s">
        <v>380</v>
      </c>
    </row>
    <row r="59" spans="1:18" hidden="1" x14ac:dyDescent="0.3">
      <c r="A59" t="s">
        <v>69</v>
      </c>
      <c r="B59" t="s">
        <v>14</v>
      </c>
      <c r="C59" t="s">
        <v>248</v>
      </c>
      <c r="D59" t="s">
        <v>249</v>
      </c>
      <c r="E59" s="1" t="s">
        <v>250</v>
      </c>
      <c r="F59" t="s">
        <v>251</v>
      </c>
      <c r="G59" t="s">
        <v>598</v>
      </c>
      <c r="H59" s="99">
        <v>3.5</v>
      </c>
      <c r="I59" t="s">
        <v>471</v>
      </c>
      <c r="J59" s="4" t="s">
        <v>358</v>
      </c>
      <c r="K59" t="s">
        <v>480</v>
      </c>
      <c r="L59" s="100">
        <v>1</v>
      </c>
      <c r="M59" t="s">
        <v>471</v>
      </c>
      <c r="O59" s="11">
        <v>10</v>
      </c>
      <c r="P59" t="s">
        <v>577</v>
      </c>
    </row>
    <row r="60" spans="1:18" hidden="1" x14ac:dyDescent="0.3">
      <c r="A60" t="s">
        <v>69</v>
      </c>
      <c r="B60" t="s">
        <v>14</v>
      </c>
      <c r="C60" t="s">
        <v>248</v>
      </c>
      <c r="D60" t="s">
        <v>249</v>
      </c>
      <c r="E60" s="1" t="s">
        <v>542</v>
      </c>
      <c r="F60" t="s">
        <v>543</v>
      </c>
      <c r="G60" t="s">
        <v>599</v>
      </c>
      <c r="H60" s="99">
        <v>4</v>
      </c>
      <c r="I60" t="s">
        <v>480</v>
      </c>
      <c r="J60" s="4">
        <v>30</v>
      </c>
      <c r="K60" t="s">
        <v>480</v>
      </c>
      <c r="L60" s="100">
        <v>1</v>
      </c>
      <c r="M60" t="s">
        <v>480</v>
      </c>
      <c r="O60" s="11">
        <v>6</v>
      </c>
      <c r="P60" t="s">
        <v>480</v>
      </c>
    </row>
    <row r="61" spans="1:18" hidden="1" x14ac:dyDescent="0.3">
      <c r="A61" t="s">
        <v>69</v>
      </c>
      <c r="B61" t="s">
        <v>14</v>
      </c>
      <c r="C61" t="s">
        <v>248</v>
      </c>
      <c r="D61" t="s">
        <v>252</v>
      </c>
      <c r="E61" s="1" t="s">
        <v>253</v>
      </c>
      <c r="F61" t="s">
        <v>254</v>
      </c>
      <c r="G61" t="s">
        <v>599</v>
      </c>
      <c r="H61" s="99">
        <v>5</v>
      </c>
      <c r="I61" t="s">
        <v>472</v>
      </c>
      <c r="J61" s="4">
        <v>40</v>
      </c>
      <c r="K61" t="s">
        <v>472</v>
      </c>
      <c r="L61" s="100">
        <v>1</v>
      </c>
      <c r="M61" t="s">
        <v>472</v>
      </c>
      <c r="O61" s="11" t="s">
        <v>380</v>
      </c>
    </row>
    <row r="62" spans="1:18" hidden="1" x14ac:dyDescent="0.3">
      <c r="A62" t="s">
        <v>69</v>
      </c>
      <c r="B62" t="s">
        <v>14</v>
      </c>
      <c r="C62" t="s">
        <v>248</v>
      </c>
      <c r="D62" t="s">
        <v>255</v>
      </c>
      <c r="E62" s="1" t="s">
        <v>256</v>
      </c>
      <c r="F62" t="s">
        <v>257</v>
      </c>
      <c r="G62" t="s">
        <v>599</v>
      </c>
      <c r="H62" s="99">
        <v>4</v>
      </c>
      <c r="I62" t="s">
        <v>473</v>
      </c>
      <c r="J62" s="4" t="s">
        <v>413</v>
      </c>
      <c r="K62" t="s">
        <v>480</v>
      </c>
      <c r="L62" s="100">
        <v>2</v>
      </c>
      <c r="M62" t="s">
        <v>473</v>
      </c>
      <c r="O62" s="11">
        <v>6</v>
      </c>
      <c r="P62" t="s">
        <v>473</v>
      </c>
    </row>
    <row r="63" spans="1:18" x14ac:dyDescent="0.3">
      <c r="A63" t="s">
        <v>69</v>
      </c>
      <c r="B63" t="s">
        <v>14</v>
      </c>
      <c r="C63" t="s">
        <v>248</v>
      </c>
      <c r="D63" t="s">
        <v>255</v>
      </c>
      <c r="E63" s="1" t="s">
        <v>551</v>
      </c>
      <c r="F63" t="s">
        <v>552</v>
      </c>
      <c r="G63" t="s">
        <v>599</v>
      </c>
      <c r="H63" s="99">
        <v>3</v>
      </c>
      <c r="I63" t="s">
        <v>480</v>
      </c>
      <c r="J63" s="4" t="s">
        <v>358</v>
      </c>
      <c r="K63" t="s">
        <v>480</v>
      </c>
      <c r="L63" s="100">
        <v>2</v>
      </c>
      <c r="M63" t="s">
        <v>480</v>
      </c>
      <c r="O63" s="11">
        <v>15</v>
      </c>
      <c r="P63" t="s">
        <v>571</v>
      </c>
    </row>
    <row r="64" spans="1:18" hidden="1" x14ac:dyDescent="0.3">
      <c r="A64" t="s">
        <v>81</v>
      </c>
      <c r="B64" t="s">
        <v>181</v>
      </c>
      <c r="C64" t="s">
        <v>182</v>
      </c>
      <c r="D64" t="s">
        <v>211</v>
      </c>
      <c r="E64" s="1" t="s">
        <v>212</v>
      </c>
      <c r="F64" t="s">
        <v>213</v>
      </c>
      <c r="G64" t="s">
        <v>599</v>
      </c>
      <c r="H64" s="99">
        <v>5</v>
      </c>
      <c r="I64" t="s">
        <v>476</v>
      </c>
      <c r="J64" s="4" t="s">
        <v>380</v>
      </c>
      <c r="K64" t="s">
        <v>381</v>
      </c>
      <c r="L64" s="100">
        <v>1</v>
      </c>
      <c r="M64" t="s">
        <v>450</v>
      </c>
      <c r="O64" s="10">
        <v>3</v>
      </c>
      <c r="P64" t="s">
        <v>480</v>
      </c>
    </row>
    <row r="65" spans="1:16" hidden="1" x14ac:dyDescent="0.3">
      <c r="A65" t="s">
        <v>81</v>
      </c>
      <c r="B65" t="s">
        <v>181</v>
      </c>
      <c r="C65" t="s">
        <v>182</v>
      </c>
      <c r="D65" t="s">
        <v>214</v>
      </c>
      <c r="E65" s="1" t="s">
        <v>216</v>
      </c>
      <c r="F65" t="s">
        <v>215</v>
      </c>
      <c r="G65" t="s">
        <v>599</v>
      </c>
      <c r="H65" s="99">
        <v>3</v>
      </c>
      <c r="I65" t="s">
        <v>451</v>
      </c>
      <c r="J65" s="4">
        <v>6</v>
      </c>
      <c r="K65" t="s">
        <v>451</v>
      </c>
      <c r="L65" s="100">
        <v>2.7</v>
      </c>
      <c r="M65" t="s">
        <v>451</v>
      </c>
      <c r="O65" s="10" t="s">
        <v>380</v>
      </c>
    </row>
    <row r="66" spans="1:16" hidden="1" x14ac:dyDescent="0.3">
      <c r="A66" t="s">
        <v>81</v>
      </c>
      <c r="B66" t="s">
        <v>181</v>
      </c>
      <c r="C66" t="s">
        <v>182</v>
      </c>
      <c r="D66" t="s">
        <v>76</v>
      </c>
      <c r="E66" s="1" t="s">
        <v>452</v>
      </c>
      <c r="F66" t="s">
        <v>217</v>
      </c>
      <c r="G66" t="s">
        <v>599</v>
      </c>
      <c r="H66" s="99">
        <v>4</v>
      </c>
      <c r="I66" t="s">
        <v>454</v>
      </c>
      <c r="J66" s="4">
        <v>25</v>
      </c>
      <c r="K66" t="s">
        <v>455</v>
      </c>
      <c r="L66" s="100">
        <v>3</v>
      </c>
      <c r="M66" t="s">
        <v>453</v>
      </c>
      <c r="O66" s="10">
        <v>10</v>
      </c>
      <c r="P66" t="s">
        <v>454</v>
      </c>
    </row>
    <row r="67" spans="1:16" hidden="1" x14ac:dyDescent="0.3">
      <c r="A67" t="s">
        <v>81</v>
      </c>
      <c r="B67" t="s">
        <v>181</v>
      </c>
      <c r="C67" t="s">
        <v>182</v>
      </c>
      <c r="D67" t="s">
        <v>76</v>
      </c>
      <c r="E67" s="1" t="s">
        <v>241</v>
      </c>
      <c r="F67" t="s">
        <v>242</v>
      </c>
      <c r="G67" t="s">
        <v>599</v>
      </c>
      <c r="H67" s="99">
        <v>5.25</v>
      </c>
      <c r="I67" t="s">
        <v>460</v>
      </c>
      <c r="J67" s="4">
        <v>32</v>
      </c>
      <c r="K67" t="s">
        <v>460</v>
      </c>
      <c r="L67" s="100">
        <v>3</v>
      </c>
      <c r="M67" t="s">
        <v>460</v>
      </c>
      <c r="O67" s="10">
        <v>9</v>
      </c>
      <c r="P67" t="s">
        <v>480</v>
      </c>
    </row>
    <row r="68" spans="1:16" hidden="1" x14ac:dyDescent="0.3">
      <c r="A68" t="s">
        <v>81</v>
      </c>
      <c r="B68" t="s">
        <v>181</v>
      </c>
      <c r="C68" t="s">
        <v>182</v>
      </c>
      <c r="D68" t="s">
        <v>76</v>
      </c>
      <c r="E68" s="1" t="s">
        <v>528</v>
      </c>
      <c r="F68" t="s">
        <v>529</v>
      </c>
      <c r="G68" t="s">
        <v>599</v>
      </c>
      <c r="H68" s="99">
        <v>5.4</v>
      </c>
      <c r="I68" t="s">
        <v>476</v>
      </c>
      <c r="J68" s="4">
        <v>24</v>
      </c>
      <c r="K68" t="s">
        <v>480</v>
      </c>
      <c r="L68" s="100">
        <v>2</v>
      </c>
      <c r="M68" t="s">
        <v>480</v>
      </c>
      <c r="O68" s="10">
        <v>13</v>
      </c>
      <c r="P68" t="s">
        <v>480</v>
      </c>
    </row>
    <row r="69" spans="1:16" hidden="1" x14ac:dyDescent="0.3">
      <c r="A69" t="s">
        <v>81</v>
      </c>
      <c r="B69" t="s">
        <v>181</v>
      </c>
      <c r="C69" t="s">
        <v>182</v>
      </c>
      <c r="D69" t="s">
        <v>76</v>
      </c>
      <c r="E69" s="1" t="s">
        <v>233</v>
      </c>
      <c r="F69" t="s">
        <v>234</v>
      </c>
      <c r="G69" t="s">
        <v>599</v>
      </c>
      <c r="H69" s="99">
        <v>5</v>
      </c>
      <c r="I69" t="s">
        <v>457</v>
      </c>
      <c r="J69" s="4">
        <v>19</v>
      </c>
      <c r="K69" t="s">
        <v>457</v>
      </c>
      <c r="L69" s="100">
        <v>3</v>
      </c>
      <c r="M69" t="s">
        <v>457</v>
      </c>
      <c r="O69" s="10" t="s">
        <v>380</v>
      </c>
    </row>
    <row r="70" spans="1:16" hidden="1" x14ac:dyDescent="0.3">
      <c r="A70" t="s">
        <v>81</v>
      </c>
      <c r="B70" t="s">
        <v>181</v>
      </c>
      <c r="C70" t="s">
        <v>182</v>
      </c>
      <c r="D70" t="s">
        <v>76</v>
      </c>
      <c r="E70" s="1" t="s">
        <v>235</v>
      </c>
      <c r="F70" t="s">
        <v>236</v>
      </c>
      <c r="G70" t="s">
        <v>599</v>
      </c>
      <c r="H70" s="99">
        <v>4</v>
      </c>
      <c r="I70" t="s">
        <v>476</v>
      </c>
      <c r="J70" s="4">
        <v>28</v>
      </c>
      <c r="K70" t="s">
        <v>458</v>
      </c>
      <c r="L70" s="100">
        <v>2.4</v>
      </c>
      <c r="M70" t="s">
        <v>480</v>
      </c>
      <c r="O70" s="10">
        <v>19</v>
      </c>
      <c r="P70" t="s">
        <v>480</v>
      </c>
    </row>
    <row r="71" spans="1:16" hidden="1" x14ac:dyDescent="0.3">
      <c r="A71" t="s">
        <v>81</v>
      </c>
      <c r="B71" t="s">
        <v>181</v>
      </c>
      <c r="C71" t="s">
        <v>182</v>
      </c>
      <c r="D71" t="s">
        <v>76</v>
      </c>
      <c r="E71" s="1" t="s">
        <v>240</v>
      </c>
      <c r="F71" t="s">
        <v>239</v>
      </c>
      <c r="G71" t="s">
        <v>598</v>
      </c>
      <c r="H71" s="99" t="s">
        <v>380</v>
      </c>
      <c r="J71" s="4" t="s">
        <v>380</v>
      </c>
      <c r="L71" s="100">
        <v>3</v>
      </c>
      <c r="M71" t="s">
        <v>461</v>
      </c>
      <c r="O71" s="10" t="s">
        <v>380</v>
      </c>
    </row>
    <row r="72" spans="1:16" hidden="1" x14ac:dyDescent="0.3">
      <c r="A72" t="s">
        <v>81</v>
      </c>
      <c r="B72" t="s">
        <v>181</v>
      </c>
      <c r="C72" t="s">
        <v>182</v>
      </c>
      <c r="D72" t="s">
        <v>76</v>
      </c>
      <c r="E72" s="1" t="s">
        <v>532</v>
      </c>
      <c r="F72" t="s">
        <v>533</v>
      </c>
      <c r="G72" t="s">
        <v>599</v>
      </c>
      <c r="H72" s="99">
        <v>3.7</v>
      </c>
      <c r="I72" t="s">
        <v>476</v>
      </c>
      <c r="J72" s="4" t="s">
        <v>380</v>
      </c>
      <c r="L72" s="100">
        <v>1.9</v>
      </c>
      <c r="M72" t="s">
        <v>480</v>
      </c>
      <c r="O72" s="10">
        <v>15</v>
      </c>
      <c r="P72" t="s">
        <v>480</v>
      </c>
    </row>
    <row r="73" spans="1:16" hidden="1" x14ac:dyDescent="0.3">
      <c r="A73" t="s">
        <v>81</v>
      </c>
      <c r="B73" t="s">
        <v>181</v>
      </c>
      <c r="C73" t="s">
        <v>182</v>
      </c>
      <c r="D73" t="s">
        <v>76</v>
      </c>
      <c r="E73" s="1" t="s">
        <v>237</v>
      </c>
      <c r="F73" t="s">
        <v>238</v>
      </c>
      <c r="G73" t="s">
        <v>599</v>
      </c>
      <c r="H73" s="99">
        <v>4</v>
      </c>
      <c r="I73" t="s">
        <v>459</v>
      </c>
      <c r="J73" s="4">
        <v>31</v>
      </c>
      <c r="K73" t="s">
        <v>459</v>
      </c>
      <c r="L73" s="100">
        <v>3</v>
      </c>
      <c r="M73" t="s">
        <v>459</v>
      </c>
      <c r="O73" s="10" t="s">
        <v>380</v>
      </c>
    </row>
    <row r="74" spans="1:16" hidden="1" x14ac:dyDescent="0.3">
      <c r="A74" t="s">
        <v>81</v>
      </c>
      <c r="B74" t="s">
        <v>181</v>
      </c>
      <c r="C74" t="s">
        <v>182</v>
      </c>
      <c r="D74" t="s">
        <v>76</v>
      </c>
      <c r="E74" s="1" t="s">
        <v>77</v>
      </c>
      <c r="F74" t="s">
        <v>78</v>
      </c>
      <c r="G74" t="s">
        <v>599</v>
      </c>
      <c r="H74" s="99" t="s">
        <v>380</v>
      </c>
      <c r="I74" t="s">
        <v>381</v>
      </c>
      <c r="J74" s="4" t="s">
        <v>380</v>
      </c>
      <c r="K74" t="s">
        <v>381</v>
      </c>
      <c r="L74" s="100">
        <v>3</v>
      </c>
      <c r="M74" t="s">
        <v>456</v>
      </c>
      <c r="O74" s="10" t="s">
        <v>380</v>
      </c>
    </row>
    <row r="75" spans="1:16" hidden="1" x14ac:dyDescent="0.3">
      <c r="A75" t="s">
        <v>81</v>
      </c>
      <c r="B75" t="s">
        <v>181</v>
      </c>
      <c r="C75" t="s">
        <v>182</v>
      </c>
      <c r="D75" t="s">
        <v>76</v>
      </c>
      <c r="E75" s="1" t="s">
        <v>530</v>
      </c>
      <c r="F75" t="s">
        <v>531</v>
      </c>
      <c r="G75" t="s">
        <v>599</v>
      </c>
      <c r="H75" s="99">
        <v>5</v>
      </c>
      <c r="I75" t="s">
        <v>476</v>
      </c>
      <c r="J75" s="4">
        <v>28</v>
      </c>
      <c r="K75" t="s">
        <v>480</v>
      </c>
      <c r="L75" s="100">
        <v>3</v>
      </c>
      <c r="M75" t="s">
        <v>480</v>
      </c>
      <c r="O75" s="10">
        <v>10</v>
      </c>
      <c r="P75" t="s">
        <v>480</v>
      </c>
    </row>
    <row r="76" spans="1:16" hidden="1" x14ac:dyDescent="0.3">
      <c r="A76" t="s">
        <v>81</v>
      </c>
      <c r="B76" t="s">
        <v>181</v>
      </c>
      <c r="C76" t="s">
        <v>182</v>
      </c>
      <c r="D76" t="s">
        <v>230</v>
      </c>
      <c r="E76" s="1" t="s">
        <v>231</v>
      </c>
      <c r="F76" t="s">
        <v>232</v>
      </c>
      <c r="G76" t="s">
        <v>599</v>
      </c>
      <c r="H76" s="99">
        <v>2.5</v>
      </c>
      <c r="I76" t="s">
        <v>480</v>
      </c>
      <c r="J76" s="4">
        <v>19</v>
      </c>
      <c r="K76" t="s">
        <v>480</v>
      </c>
      <c r="L76" s="100">
        <v>1</v>
      </c>
      <c r="M76" t="s">
        <v>480</v>
      </c>
      <c r="O76" s="10">
        <v>14</v>
      </c>
      <c r="P76" s="6" t="s">
        <v>463</v>
      </c>
    </row>
    <row r="77" spans="1:16" hidden="1" x14ac:dyDescent="0.3">
      <c r="A77" t="s">
        <v>81</v>
      </c>
      <c r="B77" t="s">
        <v>181</v>
      </c>
      <c r="C77" t="s">
        <v>182</v>
      </c>
      <c r="D77" t="s">
        <v>227</v>
      </c>
      <c r="E77" s="1" t="s">
        <v>228</v>
      </c>
      <c r="F77" t="s">
        <v>229</v>
      </c>
      <c r="G77" t="s">
        <v>599</v>
      </c>
      <c r="H77" s="99" t="s">
        <v>380</v>
      </c>
      <c r="J77" s="4" t="s">
        <v>380</v>
      </c>
      <c r="L77" s="100">
        <v>3</v>
      </c>
      <c r="M77" t="s">
        <v>464</v>
      </c>
      <c r="O77" s="10" t="s">
        <v>380</v>
      </c>
    </row>
    <row r="78" spans="1:16" hidden="1" x14ac:dyDescent="0.3">
      <c r="A78" t="s">
        <v>81</v>
      </c>
      <c r="B78" t="s">
        <v>181</v>
      </c>
      <c r="C78" t="s">
        <v>182</v>
      </c>
      <c r="D78" t="s">
        <v>224</v>
      </c>
      <c r="E78" s="1" t="s">
        <v>225</v>
      </c>
      <c r="F78" t="s">
        <v>226</v>
      </c>
      <c r="G78" t="s">
        <v>599</v>
      </c>
      <c r="H78" s="99">
        <v>4.5</v>
      </c>
      <c r="I78" t="s">
        <v>465</v>
      </c>
      <c r="J78" s="4">
        <v>18</v>
      </c>
      <c r="K78" t="s">
        <v>480</v>
      </c>
      <c r="L78" s="100">
        <v>2</v>
      </c>
      <c r="M78" s="6" t="s">
        <v>480</v>
      </c>
      <c r="O78" s="10">
        <v>7</v>
      </c>
      <c r="P78" t="s">
        <v>480</v>
      </c>
    </row>
    <row r="79" spans="1:16" hidden="1" x14ac:dyDescent="0.3">
      <c r="A79" t="s">
        <v>81</v>
      </c>
      <c r="B79" t="s">
        <v>181</v>
      </c>
      <c r="C79" t="s">
        <v>182</v>
      </c>
      <c r="D79" t="s">
        <v>221</v>
      </c>
      <c r="E79" s="1" t="s">
        <v>222</v>
      </c>
      <c r="F79" t="s">
        <v>223</v>
      </c>
      <c r="G79" t="s">
        <v>599</v>
      </c>
      <c r="H79" s="99" t="s">
        <v>380</v>
      </c>
      <c r="J79" s="4" t="s">
        <v>380</v>
      </c>
      <c r="L79" s="100">
        <v>3</v>
      </c>
      <c r="M79" t="s">
        <v>466</v>
      </c>
      <c r="O79" s="10" t="s">
        <v>380</v>
      </c>
    </row>
    <row r="80" spans="1:16" hidden="1" x14ac:dyDescent="0.3">
      <c r="A80" t="s">
        <v>81</v>
      </c>
      <c r="B80" t="s">
        <v>181</v>
      </c>
      <c r="C80" t="s">
        <v>182</v>
      </c>
      <c r="D80" t="s">
        <v>218</v>
      </c>
      <c r="E80" s="1" t="s">
        <v>219</v>
      </c>
      <c r="F80" t="s">
        <v>220</v>
      </c>
      <c r="G80" t="s">
        <v>599</v>
      </c>
      <c r="H80" s="99">
        <v>2</v>
      </c>
      <c r="J80" s="4" t="s">
        <v>380</v>
      </c>
      <c r="K80" t="s">
        <v>381</v>
      </c>
      <c r="L80" s="100">
        <v>2.5</v>
      </c>
      <c r="O80" s="10">
        <v>11</v>
      </c>
    </row>
    <row r="81" spans="1:18" hidden="1" x14ac:dyDescent="0.3">
      <c r="A81" t="s">
        <v>74</v>
      </c>
      <c r="B81" t="s">
        <v>14</v>
      </c>
      <c r="C81" t="s">
        <v>29</v>
      </c>
      <c r="D81" t="s">
        <v>32</v>
      </c>
      <c r="E81" s="1" t="s">
        <v>33</v>
      </c>
      <c r="F81" t="s">
        <v>34</v>
      </c>
      <c r="G81" t="s">
        <v>599</v>
      </c>
      <c r="H81" s="99">
        <v>6.5</v>
      </c>
      <c r="I81" t="s">
        <v>343</v>
      </c>
      <c r="J81" s="4" t="s">
        <v>358</v>
      </c>
      <c r="K81" t="s">
        <v>355</v>
      </c>
      <c r="L81" s="100">
        <v>1</v>
      </c>
      <c r="M81" t="s">
        <v>355</v>
      </c>
      <c r="O81" s="10">
        <v>7</v>
      </c>
      <c r="P81" t="s">
        <v>571</v>
      </c>
      <c r="Q81">
        <v>7.5999999999999998E-2</v>
      </c>
      <c r="R81" t="s">
        <v>343</v>
      </c>
    </row>
    <row r="82" spans="1:18" x14ac:dyDescent="0.3">
      <c r="A82" t="s">
        <v>74</v>
      </c>
      <c r="B82" t="s">
        <v>14</v>
      </c>
      <c r="C82" t="s">
        <v>29</v>
      </c>
      <c r="D82" t="s">
        <v>32</v>
      </c>
      <c r="E82" s="1" t="s">
        <v>129</v>
      </c>
      <c r="F82" t="s">
        <v>130</v>
      </c>
      <c r="G82" t="s">
        <v>598</v>
      </c>
      <c r="H82" s="99">
        <v>6</v>
      </c>
      <c r="I82" t="s">
        <v>343</v>
      </c>
      <c r="J82" s="4">
        <v>34</v>
      </c>
      <c r="K82" t="s">
        <v>367</v>
      </c>
      <c r="L82" s="100">
        <v>1</v>
      </c>
      <c r="M82" t="s">
        <v>366</v>
      </c>
      <c r="O82" s="10">
        <v>8</v>
      </c>
      <c r="P82" t="s">
        <v>571</v>
      </c>
      <c r="Q82">
        <v>8.7999999999999995E-2</v>
      </c>
      <c r="R82" t="s">
        <v>343</v>
      </c>
    </row>
    <row r="83" spans="1:18" hidden="1" x14ac:dyDescent="0.3">
      <c r="A83" t="s">
        <v>74</v>
      </c>
      <c r="B83" t="s">
        <v>14</v>
      </c>
      <c r="C83" t="s">
        <v>29</v>
      </c>
      <c r="D83" t="s">
        <v>32</v>
      </c>
      <c r="E83" s="1" t="s">
        <v>134</v>
      </c>
      <c r="F83" t="s">
        <v>135</v>
      </c>
      <c r="G83" t="s">
        <v>599</v>
      </c>
      <c r="H83" s="99">
        <v>4</v>
      </c>
      <c r="I83" t="s">
        <v>343</v>
      </c>
      <c r="J83" s="4">
        <v>29</v>
      </c>
      <c r="K83" t="s">
        <v>368</v>
      </c>
      <c r="L83" s="100">
        <v>1</v>
      </c>
      <c r="M83" t="s">
        <v>368</v>
      </c>
      <c r="O83" s="10">
        <v>8</v>
      </c>
      <c r="P83" t="s">
        <v>571</v>
      </c>
      <c r="Q83">
        <v>0.105</v>
      </c>
      <c r="R83" t="s">
        <v>343</v>
      </c>
    </row>
    <row r="84" spans="1:18" x14ac:dyDescent="0.3">
      <c r="A84" t="s">
        <v>74</v>
      </c>
      <c r="B84" t="s">
        <v>14</v>
      </c>
      <c r="C84" t="s">
        <v>29</v>
      </c>
      <c r="D84" t="s">
        <v>36</v>
      </c>
      <c r="E84" s="1" t="s">
        <v>132</v>
      </c>
      <c r="F84" t="s">
        <v>133</v>
      </c>
      <c r="G84" t="s">
        <v>599</v>
      </c>
      <c r="H84" s="99">
        <v>8.9</v>
      </c>
      <c r="I84" t="s">
        <v>377</v>
      </c>
      <c r="J84" s="4">
        <v>26</v>
      </c>
      <c r="K84" t="s">
        <v>377</v>
      </c>
      <c r="L84" s="100">
        <v>1</v>
      </c>
      <c r="M84" t="s">
        <v>377</v>
      </c>
      <c r="O84" s="10">
        <v>7.6</v>
      </c>
      <c r="P84" t="s">
        <v>521</v>
      </c>
    </row>
    <row r="85" spans="1:18" hidden="1" x14ac:dyDescent="0.3">
      <c r="A85" t="s">
        <v>74</v>
      </c>
      <c r="B85" t="s">
        <v>14</v>
      </c>
      <c r="C85" t="s">
        <v>29</v>
      </c>
      <c r="D85" t="s">
        <v>36</v>
      </c>
      <c r="E85" s="1" t="s">
        <v>37</v>
      </c>
      <c r="F85" t="s">
        <v>38</v>
      </c>
      <c r="G85" t="s">
        <v>598</v>
      </c>
      <c r="H85" s="99">
        <v>7.7</v>
      </c>
      <c r="I85" t="s">
        <v>377</v>
      </c>
      <c r="J85" s="4">
        <v>25</v>
      </c>
      <c r="K85" t="s">
        <v>378</v>
      </c>
      <c r="L85" s="100">
        <v>1</v>
      </c>
      <c r="M85" t="s">
        <v>377</v>
      </c>
      <c r="O85" s="10">
        <v>8</v>
      </c>
      <c r="P85" t="s">
        <v>377</v>
      </c>
    </row>
    <row r="86" spans="1:18" hidden="1" x14ac:dyDescent="0.3">
      <c r="A86" t="s">
        <v>74</v>
      </c>
      <c r="B86" t="s">
        <v>14</v>
      </c>
      <c r="C86" t="s">
        <v>29</v>
      </c>
      <c r="D86" t="s">
        <v>39</v>
      </c>
      <c r="E86" s="1" t="s">
        <v>40</v>
      </c>
      <c r="F86" t="s">
        <v>41</v>
      </c>
      <c r="G86" t="s">
        <v>599</v>
      </c>
      <c r="H86" s="99">
        <v>10</v>
      </c>
      <c r="I86" t="s">
        <v>369</v>
      </c>
      <c r="J86" s="4">
        <v>34</v>
      </c>
      <c r="K86" t="s">
        <v>370</v>
      </c>
      <c r="L86" s="100">
        <v>1</v>
      </c>
      <c r="M86" t="s">
        <v>370</v>
      </c>
      <c r="O86" s="10">
        <v>3</v>
      </c>
      <c r="P86" t="s">
        <v>480</v>
      </c>
    </row>
    <row r="87" spans="1:18" hidden="1" x14ac:dyDescent="0.3">
      <c r="A87" t="s">
        <v>74</v>
      </c>
      <c r="B87" t="s">
        <v>14</v>
      </c>
      <c r="C87" t="s">
        <v>29</v>
      </c>
      <c r="D87" t="s">
        <v>42</v>
      </c>
      <c r="E87" s="1" t="s">
        <v>371</v>
      </c>
      <c r="F87" t="s">
        <v>372</v>
      </c>
      <c r="G87" t="s">
        <v>599</v>
      </c>
      <c r="H87" s="99">
        <v>8</v>
      </c>
      <c r="I87" t="s">
        <v>343</v>
      </c>
      <c r="J87" s="4">
        <v>35.4</v>
      </c>
      <c r="K87" t="s">
        <v>373</v>
      </c>
      <c r="L87" s="100">
        <v>0.75</v>
      </c>
      <c r="M87" t="s">
        <v>374</v>
      </c>
      <c r="O87" s="10">
        <v>11</v>
      </c>
      <c r="P87" t="s">
        <v>571</v>
      </c>
      <c r="Q87">
        <v>5.5E-2</v>
      </c>
      <c r="R87" t="s">
        <v>343</v>
      </c>
    </row>
    <row r="88" spans="1:18" x14ac:dyDescent="0.3">
      <c r="A88" t="s">
        <v>74</v>
      </c>
      <c r="B88" t="s">
        <v>14</v>
      </c>
      <c r="C88" t="s">
        <v>29</v>
      </c>
      <c r="D88" t="s">
        <v>42</v>
      </c>
      <c r="E88" s="1" t="s">
        <v>507</v>
      </c>
      <c r="F88" t="s">
        <v>508</v>
      </c>
      <c r="G88" t="s">
        <v>598</v>
      </c>
      <c r="H88" s="99">
        <v>7</v>
      </c>
      <c r="I88" t="s">
        <v>476</v>
      </c>
      <c r="J88" s="4" t="s">
        <v>380</v>
      </c>
      <c r="L88" s="100">
        <v>1</v>
      </c>
      <c r="M88" t="s">
        <v>480</v>
      </c>
      <c r="O88" s="10">
        <v>4</v>
      </c>
      <c r="P88" t="s">
        <v>480</v>
      </c>
    </row>
    <row r="89" spans="1:18" hidden="1" x14ac:dyDescent="0.3">
      <c r="A89" t="s">
        <v>74</v>
      </c>
      <c r="B89" t="s">
        <v>14</v>
      </c>
      <c r="C89" t="s">
        <v>29</v>
      </c>
      <c r="D89" t="s">
        <v>43</v>
      </c>
      <c r="E89" s="1" t="s">
        <v>131</v>
      </c>
      <c r="F89" t="s">
        <v>608</v>
      </c>
      <c r="G89" t="s">
        <v>599</v>
      </c>
      <c r="H89" s="99">
        <v>6.6</v>
      </c>
      <c r="I89" t="s">
        <v>343</v>
      </c>
      <c r="J89" s="4">
        <v>17</v>
      </c>
      <c r="K89" t="s">
        <v>382</v>
      </c>
      <c r="L89" s="100">
        <v>1</v>
      </c>
      <c r="M89" t="s">
        <v>348</v>
      </c>
      <c r="O89" s="10">
        <v>5</v>
      </c>
      <c r="P89" t="s">
        <v>571</v>
      </c>
      <c r="Q89">
        <v>9.0999999999999998E-2</v>
      </c>
      <c r="R89" t="s">
        <v>343</v>
      </c>
    </row>
    <row r="90" spans="1:18" hidden="1" x14ac:dyDescent="0.3">
      <c r="A90" t="s">
        <v>74</v>
      </c>
      <c r="B90" t="s">
        <v>14</v>
      </c>
      <c r="C90" t="s">
        <v>29</v>
      </c>
      <c r="D90" t="s">
        <v>43</v>
      </c>
      <c r="E90" s="1" t="s">
        <v>44</v>
      </c>
      <c r="F90" t="s">
        <v>45</v>
      </c>
      <c r="G90" t="s">
        <v>599</v>
      </c>
      <c r="H90" s="99">
        <v>6.5</v>
      </c>
      <c r="I90" t="s">
        <v>343</v>
      </c>
      <c r="J90" s="4" t="s">
        <v>380</v>
      </c>
      <c r="K90" t="s">
        <v>381</v>
      </c>
      <c r="L90" s="100">
        <v>1</v>
      </c>
      <c r="M90" t="s">
        <v>379</v>
      </c>
      <c r="O90" s="10">
        <v>6</v>
      </c>
      <c r="P90" t="s">
        <v>571</v>
      </c>
      <c r="Q90">
        <v>7.5999999999999998E-2</v>
      </c>
      <c r="R90" t="s">
        <v>343</v>
      </c>
    </row>
    <row r="91" spans="1:18" x14ac:dyDescent="0.3">
      <c r="A91" t="s">
        <v>74</v>
      </c>
      <c r="B91" t="s">
        <v>14</v>
      </c>
      <c r="C91" t="s">
        <v>29</v>
      </c>
      <c r="D91" t="s">
        <v>46</v>
      </c>
      <c r="E91" s="1" t="s">
        <v>47</v>
      </c>
      <c r="F91" t="s">
        <v>48</v>
      </c>
      <c r="G91" t="s">
        <v>599</v>
      </c>
      <c r="H91" s="99">
        <v>5</v>
      </c>
      <c r="I91" t="s">
        <v>375</v>
      </c>
      <c r="J91" s="4">
        <v>23</v>
      </c>
      <c r="K91" t="s">
        <v>348</v>
      </c>
      <c r="L91" s="100">
        <v>1</v>
      </c>
      <c r="M91" t="s">
        <v>348</v>
      </c>
      <c r="O91" s="10">
        <v>20</v>
      </c>
      <c r="P91" t="s">
        <v>575</v>
      </c>
    </row>
    <row r="92" spans="1:18" hidden="1" x14ac:dyDescent="0.3">
      <c r="A92" t="s">
        <v>74</v>
      </c>
      <c r="B92" t="s">
        <v>14</v>
      </c>
      <c r="C92" t="s">
        <v>29</v>
      </c>
      <c r="D92" t="s">
        <v>46</v>
      </c>
      <c r="E92" s="1" t="s">
        <v>258</v>
      </c>
      <c r="F92" t="s">
        <v>259</v>
      </c>
      <c r="G92" t="s">
        <v>599</v>
      </c>
      <c r="H92" s="99">
        <v>5</v>
      </c>
      <c r="I92" t="s">
        <v>343</v>
      </c>
      <c r="J92" s="4">
        <v>20</v>
      </c>
      <c r="K92" t="s">
        <v>376</v>
      </c>
      <c r="L92" s="100">
        <v>1</v>
      </c>
      <c r="M92" t="s">
        <v>376</v>
      </c>
      <c r="O92" s="10">
        <v>8</v>
      </c>
      <c r="P92" t="s">
        <v>571</v>
      </c>
      <c r="Q92">
        <v>0.11</v>
      </c>
      <c r="R92" t="s">
        <v>343</v>
      </c>
    </row>
    <row r="93" spans="1:18" hidden="1" x14ac:dyDescent="0.3">
      <c r="A93" t="s">
        <v>74</v>
      </c>
      <c r="B93" t="s">
        <v>14</v>
      </c>
      <c r="C93" t="s">
        <v>29</v>
      </c>
      <c r="D93" t="s">
        <v>46</v>
      </c>
      <c r="E93" s="1" t="s">
        <v>524</v>
      </c>
      <c r="F93" t="s">
        <v>525</v>
      </c>
      <c r="G93" t="s">
        <v>599</v>
      </c>
      <c r="H93" s="99">
        <v>6</v>
      </c>
      <c r="I93" t="s">
        <v>476</v>
      </c>
      <c r="J93" s="4" t="s">
        <v>380</v>
      </c>
      <c r="L93" s="100">
        <v>1</v>
      </c>
      <c r="M93" t="s">
        <v>480</v>
      </c>
      <c r="O93" s="10">
        <v>7</v>
      </c>
      <c r="P93" t="s">
        <v>480</v>
      </c>
    </row>
    <row r="94" spans="1:18" hidden="1" x14ac:dyDescent="0.3">
      <c r="A94" t="s">
        <v>74</v>
      </c>
      <c r="B94" t="s">
        <v>14</v>
      </c>
      <c r="C94" t="s">
        <v>29</v>
      </c>
      <c r="D94" t="s">
        <v>46</v>
      </c>
      <c r="E94" s="1" t="s">
        <v>526</v>
      </c>
      <c r="F94" t="s">
        <v>527</v>
      </c>
      <c r="G94" t="s">
        <v>599</v>
      </c>
      <c r="H94" s="99">
        <v>5.5</v>
      </c>
      <c r="I94" t="s">
        <v>476</v>
      </c>
      <c r="J94" s="4" t="s">
        <v>380</v>
      </c>
      <c r="L94" s="100">
        <v>1</v>
      </c>
      <c r="M94" t="s">
        <v>480</v>
      </c>
      <c r="O94" s="10">
        <v>10</v>
      </c>
      <c r="P94" t="s">
        <v>480</v>
      </c>
    </row>
    <row r="95" spans="1:18" x14ac:dyDescent="0.3">
      <c r="A95" t="s">
        <v>74</v>
      </c>
      <c r="B95" t="s">
        <v>14</v>
      </c>
      <c r="C95" t="s">
        <v>29</v>
      </c>
      <c r="D95" t="s">
        <v>46</v>
      </c>
      <c r="E95" s="1" t="s">
        <v>522</v>
      </c>
      <c r="F95" t="s">
        <v>523</v>
      </c>
      <c r="G95" t="s">
        <v>598</v>
      </c>
      <c r="H95" s="99">
        <v>6</v>
      </c>
      <c r="I95" t="s">
        <v>476</v>
      </c>
      <c r="J95" s="4" t="s">
        <v>380</v>
      </c>
      <c r="L95" s="100">
        <v>1</v>
      </c>
      <c r="M95" t="s">
        <v>480</v>
      </c>
      <c r="O95" s="10">
        <v>6</v>
      </c>
      <c r="P95" t="s">
        <v>480</v>
      </c>
    </row>
    <row r="96" spans="1:18" x14ac:dyDescent="0.3">
      <c r="A96" t="s">
        <v>73</v>
      </c>
      <c r="B96" t="s">
        <v>14</v>
      </c>
      <c r="C96" t="s">
        <v>29</v>
      </c>
      <c r="D96" t="s">
        <v>49</v>
      </c>
      <c r="E96" s="1" t="s">
        <v>50</v>
      </c>
      <c r="F96" t="s">
        <v>51</v>
      </c>
      <c r="G96" t="s">
        <v>599</v>
      </c>
      <c r="H96" s="99" t="s">
        <v>380</v>
      </c>
      <c r="I96" t="s">
        <v>381</v>
      </c>
      <c r="J96" s="4" t="s">
        <v>380</v>
      </c>
      <c r="K96" t="s">
        <v>381</v>
      </c>
      <c r="L96" s="100">
        <v>1</v>
      </c>
      <c r="M96" t="s">
        <v>400</v>
      </c>
      <c r="O96" s="10">
        <v>7</v>
      </c>
      <c r="P96" t="s">
        <v>571</v>
      </c>
    </row>
    <row r="97" spans="1:18" hidden="1" x14ac:dyDescent="0.3">
      <c r="A97" t="s">
        <v>73</v>
      </c>
      <c r="B97" t="s">
        <v>14</v>
      </c>
      <c r="C97" t="s">
        <v>29</v>
      </c>
      <c r="D97" t="s">
        <v>52</v>
      </c>
      <c r="E97" s="1" t="s">
        <v>53</v>
      </c>
      <c r="F97" t="s">
        <v>54</v>
      </c>
      <c r="G97" t="s">
        <v>599</v>
      </c>
      <c r="H97" s="99">
        <v>6</v>
      </c>
      <c r="I97" t="s">
        <v>401</v>
      </c>
      <c r="J97" s="4">
        <v>24</v>
      </c>
      <c r="K97" t="s">
        <v>401</v>
      </c>
      <c r="L97" s="100">
        <v>1</v>
      </c>
      <c r="M97" t="s">
        <v>401</v>
      </c>
      <c r="O97" s="10">
        <v>5</v>
      </c>
      <c r="P97" t="s">
        <v>520</v>
      </c>
    </row>
    <row r="98" spans="1:18" hidden="1" x14ac:dyDescent="0.3">
      <c r="A98" t="s">
        <v>73</v>
      </c>
      <c r="B98" t="s">
        <v>14</v>
      </c>
      <c r="C98" t="s">
        <v>29</v>
      </c>
      <c r="D98" t="s">
        <v>57</v>
      </c>
      <c r="E98" s="1" t="s">
        <v>55</v>
      </c>
      <c r="F98" t="s">
        <v>56</v>
      </c>
      <c r="G98" t="s">
        <v>599</v>
      </c>
      <c r="H98" s="99">
        <v>6</v>
      </c>
      <c r="I98" t="s">
        <v>402</v>
      </c>
      <c r="J98" s="4">
        <v>25</v>
      </c>
      <c r="K98" t="s">
        <v>480</v>
      </c>
      <c r="L98" s="100">
        <v>1</v>
      </c>
      <c r="M98" t="s">
        <v>402</v>
      </c>
      <c r="O98" s="10">
        <v>15</v>
      </c>
      <c r="P98" t="s">
        <v>571</v>
      </c>
    </row>
    <row r="99" spans="1:18" hidden="1" x14ac:dyDescent="0.3">
      <c r="A99" t="s">
        <v>73</v>
      </c>
      <c r="B99" t="s">
        <v>14</v>
      </c>
      <c r="C99" t="s">
        <v>29</v>
      </c>
      <c r="D99" t="s">
        <v>60</v>
      </c>
      <c r="E99" s="1" t="s">
        <v>58</v>
      </c>
      <c r="F99" t="s">
        <v>59</v>
      </c>
      <c r="G99" t="s">
        <v>599</v>
      </c>
      <c r="H99" s="99" t="s">
        <v>380</v>
      </c>
      <c r="I99" t="s">
        <v>381</v>
      </c>
      <c r="J99" s="4" t="s">
        <v>380</v>
      </c>
      <c r="K99" t="s">
        <v>381</v>
      </c>
      <c r="L99" s="100" t="s">
        <v>380</v>
      </c>
      <c r="M99" t="s">
        <v>381</v>
      </c>
      <c r="O99" s="10">
        <v>6</v>
      </c>
      <c r="P99" t="s">
        <v>576</v>
      </c>
    </row>
    <row r="100" spans="1:18" hidden="1" x14ac:dyDescent="0.3">
      <c r="A100" t="s">
        <v>73</v>
      </c>
      <c r="B100" t="s">
        <v>14</v>
      </c>
      <c r="C100" t="s">
        <v>29</v>
      </c>
      <c r="D100" t="s">
        <v>61</v>
      </c>
      <c r="E100" s="1" t="s">
        <v>518</v>
      </c>
      <c r="F100" t="s">
        <v>519</v>
      </c>
      <c r="G100" t="s">
        <v>598</v>
      </c>
      <c r="H100" s="99">
        <v>5</v>
      </c>
      <c r="I100" t="s">
        <v>476</v>
      </c>
      <c r="J100" s="4" t="s">
        <v>380</v>
      </c>
      <c r="L100" s="100">
        <v>1</v>
      </c>
      <c r="M100" t="s">
        <v>480</v>
      </c>
      <c r="O100" s="10">
        <v>16</v>
      </c>
      <c r="P100" t="s">
        <v>571</v>
      </c>
    </row>
    <row r="101" spans="1:18" x14ac:dyDescent="0.3">
      <c r="A101" t="s">
        <v>73</v>
      </c>
      <c r="B101" t="s">
        <v>14</v>
      </c>
      <c r="C101" t="s">
        <v>29</v>
      </c>
      <c r="D101" t="s">
        <v>61</v>
      </c>
      <c r="E101" s="1" t="s">
        <v>62</v>
      </c>
      <c r="F101" t="s">
        <v>63</v>
      </c>
      <c r="G101" t="s">
        <v>599</v>
      </c>
      <c r="H101" s="99">
        <v>4.5</v>
      </c>
      <c r="I101" t="s">
        <v>343</v>
      </c>
      <c r="J101" s="4">
        <v>21</v>
      </c>
      <c r="K101" t="s">
        <v>403</v>
      </c>
      <c r="L101" s="100">
        <v>1</v>
      </c>
      <c r="M101" t="s">
        <v>403</v>
      </c>
      <c r="O101" s="10">
        <v>16</v>
      </c>
      <c r="P101" t="s">
        <v>571</v>
      </c>
      <c r="Q101">
        <v>0.14599999999999999</v>
      </c>
      <c r="R101" t="s">
        <v>343</v>
      </c>
    </row>
    <row r="102" spans="1:18" x14ac:dyDescent="0.3">
      <c r="A102" t="s">
        <v>73</v>
      </c>
      <c r="B102" t="s">
        <v>14</v>
      </c>
      <c r="C102" t="s">
        <v>29</v>
      </c>
      <c r="D102" t="s">
        <v>61</v>
      </c>
      <c r="E102" s="1" t="s">
        <v>516</v>
      </c>
      <c r="F102" t="s">
        <v>517</v>
      </c>
      <c r="G102" t="s">
        <v>598</v>
      </c>
      <c r="H102" s="99" t="s">
        <v>380</v>
      </c>
      <c r="J102" s="4" t="s">
        <v>380</v>
      </c>
      <c r="L102" s="100">
        <v>1</v>
      </c>
      <c r="M102" t="s">
        <v>480</v>
      </c>
      <c r="O102" s="10">
        <v>16</v>
      </c>
      <c r="P102" t="s">
        <v>480</v>
      </c>
    </row>
    <row r="103" spans="1:18" hidden="1" x14ac:dyDescent="0.3">
      <c r="A103" t="s">
        <v>73</v>
      </c>
      <c r="B103" t="s">
        <v>14</v>
      </c>
      <c r="C103" t="s">
        <v>29</v>
      </c>
      <c r="D103" t="s">
        <v>509</v>
      </c>
      <c r="E103" s="1" t="s">
        <v>510</v>
      </c>
      <c r="F103" t="s">
        <v>511</v>
      </c>
      <c r="G103" t="s">
        <v>599</v>
      </c>
      <c r="H103" s="99">
        <v>5</v>
      </c>
      <c r="I103" t="s">
        <v>476</v>
      </c>
      <c r="J103" s="4" t="s">
        <v>380</v>
      </c>
      <c r="L103" s="100">
        <v>1</v>
      </c>
      <c r="M103" t="s">
        <v>480</v>
      </c>
      <c r="O103" s="10">
        <v>7</v>
      </c>
      <c r="P103" t="s">
        <v>480</v>
      </c>
    </row>
    <row r="104" spans="1:18" hidden="1" x14ac:dyDescent="0.3">
      <c r="A104" t="s">
        <v>73</v>
      </c>
      <c r="B104" t="s">
        <v>14</v>
      </c>
      <c r="C104" t="s">
        <v>29</v>
      </c>
      <c r="D104" t="s">
        <v>64</v>
      </c>
      <c r="E104" s="1" t="s">
        <v>269</v>
      </c>
      <c r="F104" t="s">
        <v>270</v>
      </c>
      <c r="G104" t="s">
        <v>599</v>
      </c>
      <c r="H104" s="99">
        <v>3</v>
      </c>
      <c r="I104" t="s">
        <v>404</v>
      </c>
      <c r="J104" s="4">
        <v>18</v>
      </c>
      <c r="K104" t="s">
        <v>405</v>
      </c>
      <c r="L104" s="100">
        <v>1</v>
      </c>
      <c r="M104" t="s">
        <v>404</v>
      </c>
      <c r="O104" s="10">
        <v>19</v>
      </c>
      <c r="P104" t="s">
        <v>571</v>
      </c>
    </row>
    <row r="105" spans="1:18" hidden="1" x14ac:dyDescent="0.3">
      <c r="A105" t="s">
        <v>73</v>
      </c>
      <c r="B105" t="s">
        <v>14</v>
      </c>
      <c r="C105" t="s">
        <v>29</v>
      </c>
      <c r="D105" t="s">
        <v>65</v>
      </c>
      <c r="E105" s="1" t="s">
        <v>66</v>
      </c>
      <c r="F105" t="s">
        <v>67</v>
      </c>
      <c r="G105" t="s">
        <v>599</v>
      </c>
      <c r="H105" s="99" t="s">
        <v>380</v>
      </c>
      <c r="I105" t="s">
        <v>381</v>
      </c>
      <c r="J105" s="4">
        <v>15</v>
      </c>
      <c r="K105" t="s">
        <v>407</v>
      </c>
      <c r="L105" s="100">
        <v>1</v>
      </c>
      <c r="M105" t="s">
        <v>406</v>
      </c>
      <c r="O105" s="10">
        <v>10</v>
      </c>
      <c r="P105" t="s">
        <v>480</v>
      </c>
    </row>
    <row r="106" spans="1:18" hidden="1" x14ac:dyDescent="0.3">
      <c r="A106" t="s">
        <v>71</v>
      </c>
      <c r="B106" t="s">
        <v>14</v>
      </c>
      <c r="C106" t="s">
        <v>100</v>
      </c>
      <c r="D106" t="s">
        <v>103</v>
      </c>
      <c r="E106" s="1" t="s">
        <v>484</v>
      </c>
      <c r="F106" t="s">
        <v>485</v>
      </c>
      <c r="G106" t="s">
        <v>598</v>
      </c>
      <c r="H106" s="99">
        <v>5</v>
      </c>
      <c r="I106" t="s">
        <v>476</v>
      </c>
      <c r="J106" s="4" t="s">
        <v>380</v>
      </c>
      <c r="L106" s="100">
        <v>1</v>
      </c>
      <c r="M106" t="s">
        <v>480</v>
      </c>
      <c r="O106" s="10">
        <v>5</v>
      </c>
      <c r="P106" t="s">
        <v>480</v>
      </c>
    </row>
    <row r="107" spans="1:18" hidden="1" x14ac:dyDescent="0.3">
      <c r="A107" t="s">
        <v>71</v>
      </c>
      <c r="B107" t="s">
        <v>14</v>
      </c>
      <c r="C107" t="s">
        <v>100</v>
      </c>
      <c r="D107" t="s">
        <v>103</v>
      </c>
      <c r="E107" s="1" t="s">
        <v>101</v>
      </c>
      <c r="F107" t="s">
        <v>102</v>
      </c>
      <c r="G107" t="s">
        <v>599</v>
      </c>
      <c r="H107" s="99">
        <v>5</v>
      </c>
      <c r="I107" t="s">
        <v>475</v>
      </c>
      <c r="J107" s="4">
        <v>27</v>
      </c>
      <c r="K107" t="s">
        <v>409</v>
      </c>
      <c r="L107" s="100">
        <v>0.67</v>
      </c>
      <c r="M107" t="s">
        <v>408</v>
      </c>
      <c r="O107" s="12">
        <v>7</v>
      </c>
      <c r="P107" t="s">
        <v>480</v>
      </c>
    </row>
    <row r="108" spans="1:18" hidden="1" x14ac:dyDescent="0.3">
      <c r="A108" t="s">
        <v>71</v>
      </c>
      <c r="B108" t="s">
        <v>14</v>
      </c>
      <c r="C108" t="s">
        <v>100</v>
      </c>
      <c r="D108" t="s">
        <v>104</v>
      </c>
      <c r="E108" s="1" t="s">
        <v>490</v>
      </c>
      <c r="F108" t="s">
        <v>491</v>
      </c>
      <c r="G108" t="s">
        <v>599</v>
      </c>
      <c r="H108" s="99">
        <v>2.5</v>
      </c>
      <c r="I108" t="s">
        <v>476</v>
      </c>
      <c r="J108" s="4" t="s">
        <v>380</v>
      </c>
      <c r="L108" s="101">
        <v>1.5</v>
      </c>
      <c r="M108" t="s">
        <v>480</v>
      </c>
      <c r="O108" s="10">
        <v>25</v>
      </c>
      <c r="P108" t="s">
        <v>480</v>
      </c>
    </row>
    <row r="109" spans="1:18" hidden="1" x14ac:dyDescent="0.3">
      <c r="A109" t="s">
        <v>71</v>
      </c>
      <c r="B109" t="s">
        <v>14</v>
      </c>
      <c r="C109" t="s">
        <v>100</v>
      </c>
      <c r="D109" t="s">
        <v>104</v>
      </c>
      <c r="E109" s="1" t="s">
        <v>486</v>
      </c>
      <c r="F109" t="s">
        <v>487</v>
      </c>
      <c r="G109" t="s">
        <v>599</v>
      </c>
      <c r="H109" s="99">
        <v>6</v>
      </c>
      <c r="I109" t="s">
        <v>476</v>
      </c>
      <c r="J109" s="4" t="s">
        <v>380</v>
      </c>
      <c r="L109" s="100">
        <v>2</v>
      </c>
      <c r="M109" t="s">
        <v>480</v>
      </c>
      <c r="O109" s="10">
        <v>14</v>
      </c>
      <c r="P109" t="s">
        <v>480</v>
      </c>
    </row>
    <row r="110" spans="1:18" hidden="1" x14ac:dyDescent="0.3">
      <c r="A110" t="s">
        <v>71</v>
      </c>
      <c r="B110" t="s">
        <v>14</v>
      </c>
      <c r="C110" t="s">
        <v>100</v>
      </c>
      <c r="D110" t="s">
        <v>104</v>
      </c>
      <c r="E110" s="1" t="s">
        <v>488</v>
      </c>
      <c r="F110" t="s">
        <v>489</v>
      </c>
      <c r="G110" t="s">
        <v>598</v>
      </c>
      <c r="H110" s="99">
        <v>5</v>
      </c>
      <c r="I110" t="s">
        <v>476</v>
      </c>
      <c r="J110" s="4" t="s">
        <v>380</v>
      </c>
      <c r="L110" s="100">
        <v>2</v>
      </c>
      <c r="M110" t="s">
        <v>480</v>
      </c>
      <c r="O110" s="10">
        <v>14</v>
      </c>
      <c r="P110" t="s">
        <v>480</v>
      </c>
    </row>
    <row r="111" spans="1:18" x14ac:dyDescent="0.3">
      <c r="A111" t="s">
        <v>71</v>
      </c>
      <c r="B111" t="s">
        <v>14</v>
      </c>
      <c r="C111" t="s">
        <v>100</v>
      </c>
      <c r="D111" t="s">
        <v>104</v>
      </c>
      <c r="E111" s="1" t="s">
        <v>105</v>
      </c>
      <c r="F111" t="s">
        <v>106</v>
      </c>
      <c r="G111" t="s">
        <v>598</v>
      </c>
      <c r="H111" s="99">
        <v>5</v>
      </c>
      <c r="I111" t="s">
        <v>411</v>
      </c>
      <c r="J111" s="4" t="s">
        <v>380</v>
      </c>
      <c r="K111" t="s">
        <v>381</v>
      </c>
      <c r="L111" s="100">
        <v>2</v>
      </c>
      <c r="M111" t="s">
        <v>410</v>
      </c>
      <c r="O111" s="10">
        <v>16</v>
      </c>
      <c r="P111" t="s">
        <v>571</v>
      </c>
    </row>
    <row r="112" spans="1:18" hidden="1" x14ac:dyDescent="0.3">
      <c r="A112" t="s">
        <v>71</v>
      </c>
      <c r="B112" t="s">
        <v>14</v>
      </c>
      <c r="C112" t="s">
        <v>100</v>
      </c>
      <c r="D112" t="s">
        <v>107</v>
      </c>
      <c r="E112" s="1" t="s">
        <v>108</v>
      </c>
      <c r="F112" t="s">
        <v>109</v>
      </c>
      <c r="G112" t="s">
        <v>599</v>
      </c>
      <c r="H112" s="99">
        <v>3</v>
      </c>
      <c r="I112" t="s">
        <v>343</v>
      </c>
      <c r="J112" s="4">
        <v>9</v>
      </c>
      <c r="K112" t="s">
        <v>415</v>
      </c>
      <c r="L112" s="100">
        <v>2</v>
      </c>
      <c r="M112" t="s">
        <v>412</v>
      </c>
      <c r="O112" s="10">
        <v>13</v>
      </c>
      <c r="P112" t="s">
        <v>476</v>
      </c>
      <c r="Q112">
        <v>0.13500000000000001</v>
      </c>
      <c r="R112" t="s">
        <v>343</v>
      </c>
    </row>
    <row r="113" spans="1:16" hidden="1" x14ac:dyDescent="0.3">
      <c r="A113" t="s">
        <v>71</v>
      </c>
      <c r="B113" t="s">
        <v>14</v>
      </c>
      <c r="C113" t="s">
        <v>100</v>
      </c>
      <c r="D113" t="s">
        <v>110</v>
      </c>
      <c r="E113" s="1" t="s">
        <v>481</v>
      </c>
      <c r="F113" t="s">
        <v>482</v>
      </c>
      <c r="G113" t="s">
        <v>599</v>
      </c>
      <c r="H113" s="99">
        <v>4.5</v>
      </c>
      <c r="I113" t="s">
        <v>476</v>
      </c>
      <c r="J113" s="4" t="s">
        <v>380</v>
      </c>
      <c r="L113" s="100">
        <v>1.9</v>
      </c>
      <c r="M113" t="s">
        <v>480</v>
      </c>
      <c r="O113" s="10">
        <v>11</v>
      </c>
      <c r="P113" t="s">
        <v>480</v>
      </c>
    </row>
    <row r="114" spans="1:16" hidden="1" x14ac:dyDescent="0.3">
      <c r="A114" t="s">
        <v>71</v>
      </c>
      <c r="B114" t="s">
        <v>14</v>
      </c>
      <c r="C114" t="s">
        <v>100</v>
      </c>
      <c r="D114" t="s">
        <v>110</v>
      </c>
      <c r="E114" s="1" t="s">
        <v>477</v>
      </c>
      <c r="F114" t="s">
        <v>478</v>
      </c>
      <c r="G114" t="s">
        <v>598</v>
      </c>
      <c r="H114" s="99">
        <v>4</v>
      </c>
      <c r="I114" t="s">
        <v>476</v>
      </c>
      <c r="J114" s="4" t="s">
        <v>380</v>
      </c>
      <c r="L114" s="100">
        <v>2</v>
      </c>
      <c r="M114" t="s">
        <v>480</v>
      </c>
      <c r="O114" s="10" t="s">
        <v>380</v>
      </c>
    </row>
    <row r="115" spans="1:16" ht="22.05" hidden="1" customHeight="1" x14ac:dyDescent="0.3">
      <c r="A115" t="s">
        <v>71</v>
      </c>
      <c r="B115" t="s">
        <v>14</v>
      </c>
      <c r="C115" t="s">
        <v>100</v>
      </c>
      <c r="D115" t="s">
        <v>110</v>
      </c>
      <c r="E115" s="1" t="s">
        <v>111</v>
      </c>
      <c r="F115" t="s">
        <v>112</v>
      </c>
      <c r="G115" t="s">
        <v>598</v>
      </c>
      <c r="H115" s="99">
        <v>2</v>
      </c>
      <c r="I115" t="s">
        <v>414</v>
      </c>
      <c r="J115" s="4">
        <v>10</v>
      </c>
      <c r="K115" t="s">
        <v>416</v>
      </c>
      <c r="L115" s="100">
        <v>2</v>
      </c>
      <c r="M115" t="s">
        <v>414</v>
      </c>
      <c r="O115" s="10">
        <v>20</v>
      </c>
      <c r="P115" t="s">
        <v>476</v>
      </c>
    </row>
    <row r="116" spans="1:16" hidden="1" x14ac:dyDescent="0.3">
      <c r="A116" t="s">
        <v>71</v>
      </c>
      <c r="B116" t="s">
        <v>14</v>
      </c>
      <c r="C116" t="s">
        <v>100</v>
      </c>
      <c r="D116" t="s">
        <v>114</v>
      </c>
      <c r="E116" s="1" t="s">
        <v>113</v>
      </c>
      <c r="F116" t="s">
        <v>115</v>
      </c>
      <c r="G116" t="s">
        <v>599</v>
      </c>
      <c r="H116" s="99">
        <v>6.1</v>
      </c>
      <c r="I116" t="s">
        <v>418</v>
      </c>
      <c r="J116" s="4">
        <v>26</v>
      </c>
      <c r="K116" t="s">
        <v>417</v>
      </c>
      <c r="L116" s="100">
        <v>2</v>
      </c>
      <c r="M116" t="s">
        <v>417</v>
      </c>
      <c r="O116" s="10" t="s">
        <v>380</v>
      </c>
    </row>
    <row r="117" spans="1:16" hidden="1" x14ac:dyDescent="0.3">
      <c r="A117" t="s">
        <v>82</v>
      </c>
      <c r="B117" t="s">
        <v>181</v>
      </c>
      <c r="C117" t="s">
        <v>339</v>
      </c>
      <c r="D117" t="s">
        <v>340</v>
      </c>
      <c r="E117" s="1" t="s">
        <v>341</v>
      </c>
      <c r="F117" t="s">
        <v>342</v>
      </c>
      <c r="G117" t="s">
        <v>598</v>
      </c>
      <c r="H117" s="99">
        <v>1</v>
      </c>
      <c r="I117" t="s">
        <v>555</v>
      </c>
      <c r="J117" s="4">
        <v>6</v>
      </c>
      <c r="K117" t="s">
        <v>555</v>
      </c>
      <c r="L117" s="100">
        <v>8</v>
      </c>
      <c r="M117" t="s">
        <v>555</v>
      </c>
      <c r="O117" s="11" t="s">
        <v>380</v>
      </c>
      <c r="P117" t="s">
        <v>555</v>
      </c>
    </row>
    <row r="118" spans="1:16" hidden="1" x14ac:dyDescent="0.3">
      <c r="A118" t="s">
        <v>85</v>
      </c>
      <c r="B118" t="s">
        <v>181</v>
      </c>
      <c r="C118" t="s">
        <v>306</v>
      </c>
      <c r="D118" t="s">
        <v>307</v>
      </c>
      <c r="E118" s="1" t="s">
        <v>308</v>
      </c>
      <c r="F118" t="s">
        <v>309</v>
      </c>
      <c r="G118" t="s">
        <v>599</v>
      </c>
      <c r="H118" s="99">
        <v>1</v>
      </c>
      <c r="I118" t="s">
        <v>556</v>
      </c>
      <c r="J118" s="4">
        <v>22</v>
      </c>
      <c r="K118" t="s">
        <v>556</v>
      </c>
      <c r="L118" s="100">
        <v>8</v>
      </c>
      <c r="M118" t="s">
        <v>556</v>
      </c>
      <c r="O118" s="11">
        <v>21</v>
      </c>
      <c r="P118" t="s">
        <v>556</v>
      </c>
    </row>
    <row r="119" spans="1:16" hidden="1" x14ac:dyDescent="0.3">
      <c r="A119" t="s">
        <v>85</v>
      </c>
      <c r="B119" t="s">
        <v>181</v>
      </c>
      <c r="C119" t="s">
        <v>306</v>
      </c>
      <c r="D119" t="s">
        <v>310</v>
      </c>
      <c r="E119" s="1" t="s">
        <v>311</v>
      </c>
      <c r="F119" t="s">
        <v>312</v>
      </c>
      <c r="G119" t="s">
        <v>599</v>
      </c>
      <c r="H119" s="99">
        <v>3</v>
      </c>
      <c r="I119" t="s">
        <v>557</v>
      </c>
      <c r="J119" s="4">
        <v>17</v>
      </c>
      <c r="K119" t="s">
        <v>557</v>
      </c>
      <c r="L119" s="100">
        <v>8.9</v>
      </c>
      <c r="M119" t="s">
        <v>557</v>
      </c>
      <c r="O119" s="11">
        <v>38</v>
      </c>
      <c r="P119" t="s">
        <v>557</v>
      </c>
    </row>
    <row r="120" spans="1:16" x14ac:dyDescent="0.3">
      <c r="A120" t="s">
        <v>85</v>
      </c>
      <c r="B120" t="s">
        <v>181</v>
      </c>
      <c r="C120" t="s">
        <v>306</v>
      </c>
      <c r="D120" t="s">
        <v>313</v>
      </c>
      <c r="E120" s="1" t="s">
        <v>314</v>
      </c>
      <c r="F120" t="s">
        <v>315</v>
      </c>
      <c r="G120" t="s">
        <v>599</v>
      </c>
      <c r="H120" s="99">
        <v>2</v>
      </c>
      <c r="I120" t="s">
        <v>558</v>
      </c>
      <c r="J120" s="4">
        <v>20</v>
      </c>
      <c r="K120" t="s">
        <v>558</v>
      </c>
      <c r="L120" s="100">
        <v>7</v>
      </c>
      <c r="M120" t="s">
        <v>558</v>
      </c>
      <c r="O120" s="11">
        <v>25</v>
      </c>
      <c r="P120" t="s">
        <v>558</v>
      </c>
    </row>
    <row r="121" spans="1:16" hidden="1" x14ac:dyDescent="0.3">
      <c r="A121" t="s">
        <v>85</v>
      </c>
      <c r="B121" t="s">
        <v>181</v>
      </c>
      <c r="C121" t="s">
        <v>326</v>
      </c>
      <c r="D121" t="s">
        <v>327</v>
      </c>
      <c r="E121" s="1" t="s">
        <v>334</v>
      </c>
      <c r="F121" t="s">
        <v>335</v>
      </c>
      <c r="G121" t="s">
        <v>599</v>
      </c>
      <c r="H121" s="99">
        <v>7</v>
      </c>
      <c r="I121" t="s">
        <v>559</v>
      </c>
      <c r="J121" s="4">
        <v>35</v>
      </c>
      <c r="K121" t="s">
        <v>559</v>
      </c>
      <c r="L121" s="100">
        <v>2</v>
      </c>
      <c r="M121" t="s">
        <v>559</v>
      </c>
      <c r="O121" s="11">
        <v>8</v>
      </c>
      <c r="P121" t="s">
        <v>559</v>
      </c>
    </row>
    <row r="122" spans="1:16" hidden="1" x14ac:dyDescent="0.3">
      <c r="A122" t="s">
        <v>85</v>
      </c>
      <c r="B122" t="s">
        <v>181</v>
      </c>
      <c r="C122" t="s">
        <v>306</v>
      </c>
      <c r="D122" t="s">
        <v>318</v>
      </c>
      <c r="E122" s="1" t="s">
        <v>316</v>
      </c>
      <c r="F122" t="s">
        <v>317</v>
      </c>
      <c r="G122" t="s">
        <v>599</v>
      </c>
      <c r="H122" s="99">
        <v>5</v>
      </c>
      <c r="I122" t="s">
        <v>560</v>
      </c>
      <c r="J122" s="4">
        <v>17</v>
      </c>
      <c r="K122" t="s">
        <v>560</v>
      </c>
      <c r="L122" s="100">
        <v>5.5</v>
      </c>
      <c r="M122" t="s">
        <v>560</v>
      </c>
      <c r="O122" s="11">
        <v>17</v>
      </c>
      <c r="P122" t="s">
        <v>560</v>
      </c>
    </row>
    <row r="123" spans="1:16" x14ac:dyDescent="0.3">
      <c r="A123" t="s">
        <v>85</v>
      </c>
      <c r="B123" t="s">
        <v>181</v>
      </c>
      <c r="C123" t="s">
        <v>306</v>
      </c>
      <c r="D123" t="s">
        <v>319</v>
      </c>
      <c r="E123" s="1" t="s">
        <v>330</v>
      </c>
      <c r="F123" t="s">
        <v>331</v>
      </c>
      <c r="G123" t="s">
        <v>599</v>
      </c>
      <c r="H123" s="99">
        <v>2.5</v>
      </c>
      <c r="I123" t="s">
        <v>562</v>
      </c>
      <c r="J123" s="4" t="s">
        <v>561</v>
      </c>
      <c r="K123" t="s">
        <v>562</v>
      </c>
      <c r="L123" s="100">
        <v>7.6</v>
      </c>
      <c r="M123" t="s">
        <v>562</v>
      </c>
      <c r="O123" s="11" t="s">
        <v>380</v>
      </c>
    </row>
    <row r="124" spans="1:16" hidden="1" x14ac:dyDescent="0.3">
      <c r="A124" t="s">
        <v>85</v>
      </c>
      <c r="B124" t="s">
        <v>181</v>
      </c>
      <c r="C124" t="s">
        <v>306</v>
      </c>
      <c r="D124" t="s">
        <v>320</v>
      </c>
      <c r="E124" s="1" t="s">
        <v>332</v>
      </c>
      <c r="F124" t="s">
        <v>333</v>
      </c>
      <c r="G124" t="s">
        <v>599</v>
      </c>
      <c r="H124" s="99">
        <v>3</v>
      </c>
      <c r="I124" t="s">
        <v>563</v>
      </c>
      <c r="J124" s="4">
        <v>12</v>
      </c>
      <c r="K124" t="s">
        <v>563</v>
      </c>
      <c r="L124" s="100">
        <v>11.5</v>
      </c>
      <c r="M124" t="s">
        <v>563</v>
      </c>
      <c r="O124" s="11">
        <v>19</v>
      </c>
      <c r="P124" t="s">
        <v>563</v>
      </c>
    </row>
    <row r="125" spans="1:16" hidden="1" x14ac:dyDescent="0.3">
      <c r="A125" t="s">
        <v>85</v>
      </c>
      <c r="B125" t="s">
        <v>181</v>
      </c>
      <c r="C125" t="s">
        <v>328</v>
      </c>
      <c r="D125" t="s">
        <v>329</v>
      </c>
      <c r="E125" s="1" t="s">
        <v>338</v>
      </c>
      <c r="F125" t="s">
        <v>564</v>
      </c>
      <c r="G125" t="s">
        <v>599</v>
      </c>
      <c r="H125" s="99">
        <v>2</v>
      </c>
      <c r="I125" t="s">
        <v>565</v>
      </c>
      <c r="J125" s="4">
        <v>12</v>
      </c>
      <c r="K125" t="s">
        <v>565</v>
      </c>
      <c r="L125" s="100">
        <v>2.95</v>
      </c>
      <c r="M125" t="s">
        <v>565</v>
      </c>
      <c r="O125" s="11" t="s">
        <v>380</v>
      </c>
    </row>
    <row r="126" spans="1:16" hidden="1" x14ac:dyDescent="0.3">
      <c r="A126" t="s">
        <v>85</v>
      </c>
      <c r="B126" t="s">
        <v>181</v>
      </c>
      <c r="C126" t="s">
        <v>306</v>
      </c>
      <c r="D126" t="s">
        <v>321</v>
      </c>
      <c r="E126" s="1" t="s">
        <v>322</v>
      </c>
      <c r="F126" t="s">
        <v>323</v>
      </c>
      <c r="G126" t="s">
        <v>599</v>
      </c>
      <c r="H126" s="99">
        <v>2.5</v>
      </c>
      <c r="I126" t="s">
        <v>566</v>
      </c>
      <c r="J126" s="4">
        <v>25</v>
      </c>
      <c r="K126" t="s">
        <v>566</v>
      </c>
      <c r="L126" s="100">
        <v>6</v>
      </c>
      <c r="M126" t="s">
        <v>566</v>
      </c>
      <c r="O126" s="11">
        <v>25</v>
      </c>
      <c r="P126" t="s">
        <v>566</v>
      </c>
    </row>
    <row r="127" spans="1:16" x14ac:dyDescent="0.3">
      <c r="A127" t="s">
        <v>85</v>
      </c>
      <c r="B127" t="s">
        <v>181</v>
      </c>
      <c r="C127" t="s">
        <v>306</v>
      </c>
      <c r="D127" t="s">
        <v>324</v>
      </c>
      <c r="E127" s="1" t="s">
        <v>336</v>
      </c>
      <c r="F127" t="s">
        <v>337</v>
      </c>
      <c r="G127" t="s">
        <v>599</v>
      </c>
      <c r="H127" s="99">
        <v>3</v>
      </c>
      <c r="I127" t="s">
        <v>567</v>
      </c>
      <c r="J127" s="4">
        <v>35</v>
      </c>
      <c r="K127" t="s">
        <v>567</v>
      </c>
      <c r="L127" s="100">
        <v>4.2</v>
      </c>
      <c r="M127" t="s">
        <v>567</v>
      </c>
      <c r="O127" s="11">
        <v>17</v>
      </c>
      <c r="P127" t="s">
        <v>567</v>
      </c>
    </row>
    <row r="128" spans="1:16" hidden="1" x14ac:dyDescent="0.3">
      <c r="A128" t="s">
        <v>85</v>
      </c>
      <c r="B128" t="s">
        <v>181</v>
      </c>
      <c r="C128" t="s">
        <v>306</v>
      </c>
      <c r="D128" t="s">
        <v>325</v>
      </c>
      <c r="E128" s="1" t="s">
        <v>568</v>
      </c>
      <c r="F128" t="s">
        <v>569</v>
      </c>
      <c r="G128" t="s">
        <v>599</v>
      </c>
      <c r="H128" s="99">
        <v>2</v>
      </c>
      <c r="I128" t="s">
        <v>570</v>
      </c>
      <c r="J128" s="4">
        <v>20</v>
      </c>
      <c r="K128" t="s">
        <v>570</v>
      </c>
      <c r="L128" s="100">
        <v>8</v>
      </c>
      <c r="M128" t="s">
        <v>570</v>
      </c>
      <c r="O128" s="11" t="s">
        <v>380</v>
      </c>
    </row>
    <row r="129" spans="1:18" hidden="1" x14ac:dyDescent="0.3">
      <c r="A129" t="s">
        <v>80</v>
      </c>
      <c r="B129" t="s">
        <v>14</v>
      </c>
      <c r="C129" t="s">
        <v>177</v>
      </c>
      <c r="D129" t="s">
        <v>178</v>
      </c>
      <c r="E129" s="1" t="s">
        <v>179</v>
      </c>
      <c r="F129" t="s">
        <v>346</v>
      </c>
      <c r="G129" t="s">
        <v>599</v>
      </c>
      <c r="H129" s="99">
        <v>8</v>
      </c>
      <c r="I129" t="s">
        <v>343</v>
      </c>
      <c r="J129" s="4">
        <v>28.8</v>
      </c>
      <c r="K129" t="s">
        <v>434</v>
      </c>
      <c r="L129" s="100">
        <v>2</v>
      </c>
      <c r="M129" t="s">
        <v>435</v>
      </c>
      <c r="O129" s="10">
        <v>6</v>
      </c>
      <c r="P129" t="s">
        <v>571</v>
      </c>
      <c r="Q129">
        <v>0.12</v>
      </c>
      <c r="R129" t="s">
        <v>343</v>
      </c>
    </row>
    <row r="130" spans="1:18" hidden="1" x14ac:dyDescent="0.3">
      <c r="A130" t="s">
        <v>80</v>
      </c>
      <c r="B130" t="s">
        <v>14</v>
      </c>
      <c r="C130" t="s">
        <v>177</v>
      </c>
      <c r="D130" t="s">
        <v>178</v>
      </c>
      <c r="E130" s="1" t="s">
        <v>589</v>
      </c>
      <c r="F130" t="s">
        <v>590</v>
      </c>
      <c r="G130" t="s">
        <v>599</v>
      </c>
      <c r="H130" s="99">
        <v>6.8</v>
      </c>
      <c r="I130" t="s">
        <v>480</v>
      </c>
      <c r="J130" s="4" t="s">
        <v>380</v>
      </c>
      <c r="L130" s="100">
        <v>2</v>
      </c>
      <c r="M130" t="s">
        <v>480</v>
      </c>
      <c r="O130" s="10">
        <v>7</v>
      </c>
      <c r="P130" t="s">
        <v>480</v>
      </c>
    </row>
    <row r="131" spans="1:18" hidden="1" x14ac:dyDescent="0.3">
      <c r="A131" t="s">
        <v>80</v>
      </c>
      <c r="B131" t="s">
        <v>14</v>
      </c>
      <c r="C131" t="s">
        <v>177</v>
      </c>
      <c r="D131" t="s">
        <v>180</v>
      </c>
      <c r="E131" s="1" t="s">
        <v>437</v>
      </c>
      <c r="F131" t="s">
        <v>436</v>
      </c>
      <c r="G131" t="s">
        <v>599</v>
      </c>
      <c r="H131" s="99">
        <v>4</v>
      </c>
      <c r="I131" t="s">
        <v>438</v>
      </c>
      <c r="J131" s="4">
        <v>18</v>
      </c>
      <c r="K131" t="s">
        <v>438</v>
      </c>
      <c r="L131" s="100">
        <v>2</v>
      </c>
      <c r="M131" t="s">
        <v>438</v>
      </c>
      <c r="O131" s="10">
        <v>11</v>
      </c>
      <c r="P131" t="s">
        <v>438</v>
      </c>
    </row>
    <row r="132" spans="1:18" hidden="1" x14ac:dyDescent="0.3">
      <c r="A132" t="s">
        <v>72</v>
      </c>
      <c r="B132" t="s">
        <v>14</v>
      </c>
      <c r="C132" t="s">
        <v>86</v>
      </c>
      <c r="D132" t="s">
        <v>87</v>
      </c>
      <c r="E132" s="1" t="s">
        <v>271</v>
      </c>
      <c r="F132" t="s">
        <v>272</v>
      </c>
      <c r="G132" t="s">
        <v>599</v>
      </c>
      <c r="H132" s="99">
        <v>4.5</v>
      </c>
      <c r="I132" t="s">
        <v>343</v>
      </c>
      <c r="J132" s="4" t="s">
        <v>380</v>
      </c>
      <c r="K132" t="s">
        <v>381</v>
      </c>
      <c r="L132" s="100">
        <v>1</v>
      </c>
      <c r="M132" t="s">
        <v>399</v>
      </c>
      <c r="O132" s="10">
        <v>10</v>
      </c>
      <c r="P132" t="s">
        <v>571</v>
      </c>
      <c r="Q132">
        <v>0.19900000000000001</v>
      </c>
      <c r="R132" t="s">
        <v>343</v>
      </c>
    </row>
    <row r="133" spans="1:18" hidden="1" x14ac:dyDescent="0.3">
      <c r="A133" t="s">
        <v>72</v>
      </c>
      <c r="B133" t="s">
        <v>14</v>
      </c>
      <c r="C133" t="s">
        <v>86</v>
      </c>
      <c r="D133" t="s">
        <v>87</v>
      </c>
      <c r="E133" s="1" t="s">
        <v>591</v>
      </c>
      <c r="F133" t="s">
        <v>592</v>
      </c>
      <c r="G133" t="s">
        <v>598</v>
      </c>
      <c r="H133" s="99" t="s">
        <v>380</v>
      </c>
      <c r="J133" s="4" t="s">
        <v>380</v>
      </c>
      <c r="L133" s="100">
        <v>1</v>
      </c>
      <c r="M133" t="s">
        <v>480</v>
      </c>
      <c r="O133" s="10">
        <v>10</v>
      </c>
      <c r="P133" t="s">
        <v>571</v>
      </c>
    </row>
    <row r="134" spans="1:18" hidden="1" x14ac:dyDescent="0.3">
      <c r="A134" t="s">
        <v>72</v>
      </c>
      <c r="B134" t="s">
        <v>14</v>
      </c>
      <c r="C134" t="s">
        <v>86</v>
      </c>
      <c r="D134" t="s">
        <v>273</v>
      </c>
      <c r="E134" s="1" t="s">
        <v>274</v>
      </c>
      <c r="F134" t="s">
        <v>583</v>
      </c>
      <c r="G134" t="s">
        <v>599</v>
      </c>
      <c r="H134" s="99" t="s">
        <v>380</v>
      </c>
      <c r="I134" t="s">
        <v>381</v>
      </c>
      <c r="J134" s="5" t="s">
        <v>380</v>
      </c>
      <c r="K134" t="s">
        <v>381</v>
      </c>
      <c r="L134" s="100">
        <v>1</v>
      </c>
      <c r="M134" t="s">
        <v>394</v>
      </c>
      <c r="O134" s="10" t="s">
        <v>380</v>
      </c>
    </row>
    <row r="135" spans="1:18" x14ac:dyDescent="0.3">
      <c r="A135" t="s">
        <v>72</v>
      </c>
      <c r="B135" t="s">
        <v>14</v>
      </c>
      <c r="C135" t="s">
        <v>88</v>
      </c>
      <c r="D135" t="s">
        <v>89</v>
      </c>
      <c r="E135" s="1" t="s">
        <v>90</v>
      </c>
      <c r="F135" t="s">
        <v>91</v>
      </c>
      <c r="G135" t="s">
        <v>599</v>
      </c>
      <c r="H135" s="99">
        <v>4.5</v>
      </c>
      <c r="I135" t="s">
        <v>391</v>
      </c>
      <c r="J135" s="4">
        <v>27</v>
      </c>
      <c r="K135" t="s">
        <v>392</v>
      </c>
      <c r="L135" s="100">
        <v>1</v>
      </c>
      <c r="M135" t="s">
        <v>392</v>
      </c>
      <c r="O135" s="10">
        <v>12</v>
      </c>
      <c r="P135" t="s">
        <v>392</v>
      </c>
    </row>
    <row r="136" spans="1:18" hidden="1" x14ac:dyDescent="0.3">
      <c r="A136" t="s">
        <v>72</v>
      </c>
      <c r="B136" t="s">
        <v>14</v>
      </c>
      <c r="C136" t="s">
        <v>88</v>
      </c>
      <c r="D136" t="s">
        <v>89</v>
      </c>
      <c r="E136" s="1" t="s">
        <v>149</v>
      </c>
      <c r="F136" t="s">
        <v>150</v>
      </c>
      <c r="G136" t="s">
        <v>599</v>
      </c>
      <c r="H136" s="99">
        <v>6.9</v>
      </c>
      <c r="I136" t="s">
        <v>393</v>
      </c>
      <c r="J136" s="4">
        <v>36</v>
      </c>
      <c r="K136" t="s">
        <v>480</v>
      </c>
      <c r="L136" s="100">
        <v>1</v>
      </c>
      <c r="M136" t="s">
        <v>393</v>
      </c>
      <c r="O136" s="10">
        <v>7</v>
      </c>
      <c r="P136" t="s">
        <v>480</v>
      </c>
    </row>
    <row r="137" spans="1:18" hidden="1" x14ac:dyDescent="0.3">
      <c r="A137" t="s">
        <v>72</v>
      </c>
      <c r="B137" t="s">
        <v>14</v>
      </c>
      <c r="C137" t="s">
        <v>88</v>
      </c>
      <c r="D137" t="s">
        <v>89</v>
      </c>
      <c r="E137" s="1" t="s">
        <v>614</v>
      </c>
      <c r="F137" t="s">
        <v>615</v>
      </c>
      <c r="G137" t="s">
        <v>599</v>
      </c>
      <c r="H137" s="99">
        <v>5</v>
      </c>
      <c r="I137" t="s">
        <v>616</v>
      </c>
      <c r="J137" s="4">
        <v>25</v>
      </c>
      <c r="K137" t="s">
        <v>616</v>
      </c>
      <c r="L137" s="100">
        <v>1</v>
      </c>
      <c r="M137" t="s">
        <v>480</v>
      </c>
      <c r="O137" s="10">
        <v>7</v>
      </c>
      <c r="P137" t="s">
        <v>616</v>
      </c>
    </row>
    <row r="138" spans="1:18" x14ac:dyDescent="0.3">
      <c r="A138" t="s">
        <v>72</v>
      </c>
      <c r="B138" t="s">
        <v>14</v>
      </c>
      <c r="C138" t="s">
        <v>86</v>
      </c>
      <c r="D138" t="s">
        <v>92</v>
      </c>
      <c r="E138" s="1" t="s">
        <v>395</v>
      </c>
      <c r="F138" t="s">
        <v>93</v>
      </c>
      <c r="G138" t="s">
        <v>599</v>
      </c>
      <c r="H138" s="99" t="s">
        <v>380</v>
      </c>
      <c r="I138" t="s">
        <v>381</v>
      </c>
      <c r="J138" s="5" t="s">
        <v>380</v>
      </c>
      <c r="K138" t="s">
        <v>381</v>
      </c>
      <c r="L138" s="99" t="s">
        <v>380</v>
      </c>
      <c r="M138" t="s">
        <v>381</v>
      </c>
      <c r="O138" s="12" t="s">
        <v>380</v>
      </c>
    </row>
    <row r="139" spans="1:18" hidden="1" x14ac:dyDescent="0.3">
      <c r="A139" t="s">
        <v>72</v>
      </c>
      <c r="B139" t="s">
        <v>14</v>
      </c>
      <c r="C139" t="s">
        <v>86</v>
      </c>
      <c r="D139" t="s">
        <v>94</v>
      </c>
      <c r="E139" s="1" t="s">
        <v>95</v>
      </c>
      <c r="F139" t="s">
        <v>96</v>
      </c>
      <c r="G139" t="s">
        <v>599</v>
      </c>
      <c r="H139" s="99">
        <v>4</v>
      </c>
      <c r="I139" t="s">
        <v>398</v>
      </c>
      <c r="J139" s="4">
        <v>10.4</v>
      </c>
      <c r="K139" t="s">
        <v>398</v>
      </c>
      <c r="L139" s="100">
        <v>1</v>
      </c>
      <c r="M139" t="s">
        <v>397</v>
      </c>
      <c r="O139" s="10">
        <v>9</v>
      </c>
      <c r="P139" t="s">
        <v>480</v>
      </c>
    </row>
    <row r="140" spans="1:18" hidden="1" x14ac:dyDescent="0.3">
      <c r="A140" t="s">
        <v>72</v>
      </c>
      <c r="B140" t="s">
        <v>14</v>
      </c>
      <c r="C140" t="s">
        <v>86</v>
      </c>
      <c r="D140" t="s">
        <v>98</v>
      </c>
      <c r="E140" s="1" t="s">
        <v>97</v>
      </c>
      <c r="F140" t="s">
        <v>99</v>
      </c>
      <c r="G140" t="s">
        <v>599</v>
      </c>
      <c r="H140" s="99">
        <v>3</v>
      </c>
      <c r="I140" t="s">
        <v>396</v>
      </c>
      <c r="J140" s="4">
        <v>21</v>
      </c>
      <c r="K140" t="s">
        <v>396</v>
      </c>
      <c r="L140" s="100">
        <v>1</v>
      </c>
      <c r="M140" t="s">
        <v>396</v>
      </c>
      <c r="O140" s="10">
        <v>11</v>
      </c>
      <c r="P140" t="s">
        <v>571</v>
      </c>
    </row>
    <row r="141" spans="1:18" hidden="1" x14ac:dyDescent="0.3">
      <c r="A141" t="s">
        <v>83</v>
      </c>
      <c r="B141" t="s">
        <v>181</v>
      </c>
      <c r="C141" t="s">
        <v>182</v>
      </c>
      <c r="D141" t="s">
        <v>184</v>
      </c>
      <c r="E141" s="1" t="s">
        <v>534</v>
      </c>
      <c r="F141" t="s">
        <v>535</v>
      </c>
      <c r="G141" t="s">
        <v>598</v>
      </c>
      <c r="H141" s="99">
        <v>3</v>
      </c>
      <c r="I141" t="s">
        <v>476</v>
      </c>
      <c r="J141" s="4">
        <v>25</v>
      </c>
      <c r="K141" t="s">
        <v>480</v>
      </c>
      <c r="L141" s="100">
        <v>1</v>
      </c>
      <c r="M141" t="s">
        <v>480</v>
      </c>
      <c r="O141" s="10">
        <v>25</v>
      </c>
      <c r="P141" t="s">
        <v>480</v>
      </c>
    </row>
    <row r="142" spans="1:18" hidden="1" x14ac:dyDescent="0.3">
      <c r="A142" t="s">
        <v>83</v>
      </c>
      <c r="B142" t="s">
        <v>181</v>
      </c>
      <c r="C142" t="s">
        <v>182</v>
      </c>
      <c r="D142" t="s">
        <v>184</v>
      </c>
      <c r="E142" s="1" t="s">
        <v>185</v>
      </c>
      <c r="F142" t="s">
        <v>186</v>
      </c>
      <c r="G142" t="s">
        <v>599</v>
      </c>
      <c r="H142" s="99">
        <v>3</v>
      </c>
      <c r="I142" t="s">
        <v>480</v>
      </c>
      <c r="J142" s="4">
        <v>27</v>
      </c>
      <c r="K142" t="s">
        <v>480</v>
      </c>
      <c r="L142" s="100">
        <v>1</v>
      </c>
      <c r="M142" t="s">
        <v>439</v>
      </c>
      <c r="O142" s="10">
        <v>11</v>
      </c>
      <c r="P142" t="s">
        <v>439</v>
      </c>
    </row>
    <row r="143" spans="1:18" hidden="1" x14ac:dyDescent="0.3">
      <c r="A143" t="s">
        <v>83</v>
      </c>
      <c r="B143" t="s">
        <v>181</v>
      </c>
      <c r="C143" t="s">
        <v>182</v>
      </c>
      <c r="D143" t="s">
        <v>187</v>
      </c>
      <c r="E143" s="1" t="s">
        <v>188</v>
      </c>
      <c r="F143" t="s">
        <v>189</v>
      </c>
      <c r="G143" t="s">
        <v>599</v>
      </c>
      <c r="H143" s="99">
        <v>3</v>
      </c>
      <c r="I143" t="s">
        <v>440</v>
      </c>
      <c r="J143" s="4">
        <v>17</v>
      </c>
      <c r="K143" t="s">
        <v>440</v>
      </c>
      <c r="L143" s="100">
        <v>2.6</v>
      </c>
      <c r="M143" t="s">
        <v>440</v>
      </c>
      <c r="O143" s="10">
        <v>25</v>
      </c>
      <c r="P143" t="s">
        <v>440</v>
      </c>
    </row>
    <row r="144" spans="1:18" hidden="1" x14ac:dyDescent="0.3">
      <c r="A144" t="s">
        <v>83</v>
      </c>
      <c r="B144" t="s">
        <v>181</v>
      </c>
      <c r="C144" t="s">
        <v>182</v>
      </c>
      <c r="D144" t="s">
        <v>192</v>
      </c>
      <c r="E144" s="1" t="s">
        <v>190</v>
      </c>
      <c r="F144" t="s">
        <v>191</v>
      </c>
      <c r="G144" t="s">
        <v>599</v>
      </c>
      <c r="H144" s="99">
        <v>5</v>
      </c>
      <c r="I144" t="s">
        <v>441</v>
      </c>
      <c r="J144" s="4">
        <v>16</v>
      </c>
      <c r="K144" t="s">
        <v>441</v>
      </c>
      <c r="L144" s="100">
        <v>3</v>
      </c>
      <c r="M144" t="s">
        <v>441</v>
      </c>
      <c r="O144" s="10" t="s">
        <v>380</v>
      </c>
    </row>
    <row r="145" spans="1:18" hidden="1" x14ac:dyDescent="0.3">
      <c r="A145" t="s">
        <v>83</v>
      </c>
      <c r="B145" t="s">
        <v>181</v>
      </c>
      <c r="C145" t="s">
        <v>182</v>
      </c>
      <c r="D145" t="s">
        <v>193</v>
      </c>
      <c r="E145" s="1" t="s">
        <v>194</v>
      </c>
      <c r="F145" t="s">
        <v>195</v>
      </c>
      <c r="G145" t="s">
        <v>599</v>
      </c>
      <c r="H145" s="99">
        <v>5</v>
      </c>
      <c r="I145" t="s">
        <v>442</v>
      </c>
      <c r="J145" s="4">
        <v>37</v>
      </c>
      <c r="K145" t="s">
        <v>480</v>
      </c>
      <c r="L145" s="100">
        <v>1</v>
      </c>
      <c r="M145" t="s">
        <v>442</v>
      </c>
      <c r="O145" s="10" t="s">
        <v>380</v>
      </c>
    </row>
    <row r="146" spans="1:18" hidden="1" x14ac:dyDescent="0.3">
      <c r="A146" t="s">
        <v>83</v>
      </c>
      <c r="B146" t="s">
        <v>181</v>
      </c>
      <c r="C146" t="s">
        <v>182</v>
      </c>
      <c r="D146" t="s">
        <v>196</v>
      </c>
      <c r="E146" s="1" t="s">
        <v>443</v>
      </c>
      <c r="F146" t="s">
        <v>197</v>
      </c>
      <c r="G146" t="s">
        <v>599</v>
      </c>
      <c r="H146" s="99">
        <v>3</v>
      </c>
      <c r="I146" t="s">
        <v>343</v>
      </c>
      <c r="J146" s="4">
        <v>30</v>
      </c>
      <c r="K146" t="s">
        <v>480</v>
      </c>
      <c r="L146" s="100">
        <v>2</v>
      </c>
      <c r="M146" t="s">
        <v>444</v>
      </c>
      <c r="O146" s="10">
        <v>12</v>
      </c>
      <c r="P146" t="s">
        <v>571</v>
      </c>
      <c r="Q146">
        <v>0.161</v>
      </c>
      <c r="R146" t="s">
        <v>343</v>
      </c>
    </row>
    <row r="147" spans="1:18" hidden="1" x14ac:dyDescent="0.3">
      <c r="A147" t="s">
        <v>83</v>
      </c>
      <c r="B147" t="s">
        <v>181</v>
      </c>
      <c r="C147" t="s">
        <v>182</v>
      </c>
      <c r="D147" t="s">
        <v>198</v>
      </c>
      <c r="E147" s="1" t="s">
        <v>199</v>
      </c>
      <c r="F147" t="s">
        <v>200</v>
      </c>
      <c r="G147" t="s">
        <v>599</v>
      </c>
      <c r="H147" s="99" t="s">
        <v>380</v>
      </c>
      <c r="I147" t="s">
        <v>381</v>
      </c>
      <c r="J147" s="4" t="s">
        <v>380</v>
      </c>
      <c r="K147" t="s">
        <v>381</v>
      </c>
      <c r="L147" s="100">
        <v>2</v>
      </c>
      <c r="M147" t="s">
        <v>445</v>
      </c>
      <c r="O147" s="10" t="s">
        <v>380</v>
      </c>
    </row>
    <row r="148" spans="1:18" hidden="1" x14ac:dyDescent="0.3">
      <c r="A148" t="s">
        <v>83</v>
      </c>
      <c r="B148" t="s">
        <v>181</v>
      </c>
      <c r="C148" t="s">
        <v>182</v>
      </c>
      <c r="D148" t="s">
        <v>201</v>
      </c>
      <c r="E148" s="1" t="s">
        <v>202</v>
      </c>
      <c r="F148" t="s">
        <v>203</v>
      </c>
      <c r="G148" t="s">
        <v>599</v>
      </c>
      <c r="H148" s="99">
        <v>6</v>
      </c>
      <c r="I148" t="s">
        <v>446</v>
      </c>
      <c r="J148" s="4">
        <v>34</v>
      </c>
      <c r="K148" t="s">
        <v>446</v>
      </c>
      <c r="L148" s="100">
        <v>1</v>
      </c>
      <c r="M148" t="s">
        <v>446</v>
      </c>
      <c r="O148" s="10">
        <v>10</v>
      </c>
      <c r="P148" t="s">
        <v>446</v>
      </c>
    </row>
    <row r="149" spans="1:18" hidden="1" x14ac:dyDescent="0.3">
      <c r="A149" t="s">
        <v>83</v>
      </c>
      <c r="B149" t="s">
        <v>181</v>
      </c>
      <c r="C149" t="s">
        <v>182</v>
      </c>
      <c r="D149" t="s">
        <v>204</v>
      </c>
      <c r="E149" s="1" t="s">
        <v>553</v>
      </c>
      <c r="F149" t="s">
        <v>554</v>
      </c>
      <c r="G149" t="s">
        <v>599</v>
      </c>
      <c r="H149" s="99">
        <v>4</v>
      </c>
      <c r="I149" t="s">
        <v>480</v>
      </c>
      <c r="J149" s="4">
        <v>18</v>
      </c>
      <c r="K149" t="s">
        <v>480</v>
      </c>
      <c r="L149" s="100">
        <v>1</v>
      </c>
      <c r="M149" t="s">
        <v>480</v>
      </c>
      <c r="O149" s="10">
        <v>17</v>
      </c>
      <c r="P149" t="s">
        <v>480</v>
      </c>
    </row>
    <row r="150" spans="1:18" hidden="1" x14ac:dyDescent="0.3">
      <c r="A150" t="s">
        <v>83</v>
      </c>
      <c r="B150" t="s">
        <v>181</v>
      </c>
      <c r="C150" t="s">
        <v>182</v>
      </c>
      <c r="D150" t="s">
        <v>204</v>
      </c>
      <c r="E150" s="1" t="s">
        <v>260</v>
      </c>
      <c r="F150" t="s">
        <v>261</v>
      </c>
      <c r="G150" t="s">
        <v>598</v>
      </c>
      <c r="H150" s="99" t="s">
        <v>380</v>
      </c>
      <c r="I150" t="s">
        <v>381</v>
      </c>
      <c r="J150" s="4" t="s">
        <v>380</v>
      </c>
      <c r="K150" t="s">
        <v>381</v>
      </c>
      <c r="L150" s="100">
        <v>1.5</v>
      </c>
      <c r="M150" t="s">
        <v>447</v>
      </c>
      <c r="O150" s="10" t="s">
        <v>380</v>
      </c>
    </row>
    <row r="151" spans="1:18" hidden="1" x14ac:dyDescent="0.3">
      <c r="A151" t="s">
        <v>83</v>
      </c>
      <c r="B151" t="s">
        <v>181</v>
      </c>
      <c r="C151" t="s">
        <v>182</v>
      </c>
      <c r="D151" t="s">
        <v>205</v>
      </c>
      <c r="E151" s="1" t="s">
        <v>206</v>
      </c>
      <c r="F151" t="s">
        <v>207</v>
      </c>
      <c r="G151" t="s">
        <v>599</v>
      </c>
      <c r="H151" s="99">
        <v>3</v>
      </c>
      <c r="I151" t="s">
        <v>448</v>
      </c>
      <c r="J151" s="4">
        <v>24</v>
      </c>
      <c r="K151" t="s">
        <v>448</v>
      </c>
      <c r="L151" s="100">
        <v>3</v>
      </c>
      <c r="M151" t="s">
        <v>448</v>
      </c>
      <c r="O151" s="10">
        <v>7</v>
      </c>
      <c r="P151" s="6" t="s">
        <v>480</v>
      </c>
    </row>
    <row r="152" spans="1:18" hidden="1" x14ac:dyDescent="0.3">
      <c r="A152" t="s">
        <v>83</v>
      </c>
      <c r="B152" t="s">
        <v>181</v>
      </c>
      <c r="C152" t="s">
        <v>182</v>
      </c>
      <c r="D152" t="s">
        <v>208</v>
      </c>
      <c r="E152" s="1" t="s">
        <v>209</v>
      </c>
      <c r="F152" t="s">
        <v>210</v>
      </c>
      <c r="G152" t="s">
        <v>599</v>
      </c>
      <c r="H152" s="99">
        <v>4</v>
      </c>
      <c r="I152" t="s">
        <v>449</v>
      </c>
      <c r="J152" s="4">
        <v>30</v>
      </c>
      <c r="K152" t="s">
        <v>449</v>
      </c>
      <c r="L152" s="100">
        <v>1.6</v>
      </c>
      <c r="M152" t="s">
        <v>449</v>
      </c>
      <c r="O152" s="10">
        <v>10</v>
      </c>
      <c r="P152" t="s">
        <v>449</v>
      </c>
    </row>
    <row r="153" spans="1:18" x14ac:dyDescent="0.3">
      <c r="E153" s="1"/>
      <c r="H153" s="99"/>
      <c r="O153" s="10"/>
    </row>
    <row r="154" spans="1:18" x14ac:dyDescent="0.3">
      <c r="E154" s="1"/>
      <c r="H154" s="99"/>
      <c r="O154" s="10"/>
    </row>
    <row r="155" spans="1:18" x14ac:dyDescent="0.3">
      <c r="E155" s="1"/>
      <c r="H155" s="99"/>
      <c r="O155" s="10"/>
    </row>
    <row r="156" spans="1:18" x14ac:dyDescent="0.3">
      <c r="E156" s="1"/>
      <c r="H156" s="99"/>
      <c r="O156" s="10"/>
    </row>
    <row r="157" spans="1:18" x14ac:dyDescent="0.3">
      <c r="E157" s="1"/>
      <c r="H157" s="99"/>
      <c r="O157" s="10"/>
    </row>
    <row r="158" spans="1:18" x14ac:dyDescent="0.3">
      <c r="E158" s="1"/>
      <c r="H158" s="99"/>
      <c r="O158" s="10"/>
    </row>
    <row r="159" spans="1:18" x14ac:dyDescent="0.3">
      <c r="E159" s="1"/>
    </row>
  </sheetData>
  <autoFilter ref="A1:R152" xr:uid="{CE5C12E6-E429-4FC9-B915-EF0DA9195391}">
    <filterColumn colId="5">
      <filters>
        <filter val="Amsterdam albatross"/>
        <filter val="Atlantic petrel"/>
        <filter val="Balearic shearwater"/>
        <filter val="Common eider"/>
        <filter val="Cory's shearwater"/>
        <filter val="European storm petrel"/>
        <filter val="Fairy prion"/>
        <filter val="Great frigatebird"/>
        <filter val="Juan Fernandez petrel"/>
        <filter val="Kerguelen petrel"/>
        <filter val="Long-tailed duck"/>
        <filter val="Magnificent frigatebird"/>
        <filter val="Masked booby"/>
        <filter val="Polynesian storm petrel"/>
        <filter val="Red-tailed tropicbird"/>
        <filter val="Salvin's prion"/>
        <filter val="Short-tailed shearwater"/>
        <filter val="Sooty shearwater"/>
        <filter val="Southern giant petrel"/>
        <filter val="Southern rockhopper penguin"/>
        <filter val="Surf scoter"/>
        <filter val="Wandering albatross"/>
      </filters>
    </filterColumn>
    <sortState xmlns:xlrd2="http://schemas.microsoft.com/office/spreadsheetml/2017/richdata2" ref="A2:R150">
      <sortCondition ref="G1:G152"/>
    </sortState>
  </autoFilter>
  <sortState xmlns:xlrd2="http://schemas.microsoft.com/office/spreadsheetml/2017/richdata2" ref="A2:R159">
    <sortCondition ref="A2:A159"/>
    <sortCondition ref="D2:D159"/>
  </sortState>
  <hyperlinks>
    <hyperlink ref="P26" r:id="rId1" display="https://doi-org.uoelibrary.idm.oclc.org/10.2173/bow.casauk.01" xr:uid="{301040FA-924C-421C-81E9-5829FA462229}"/>
    <hyperlink ref="P27" r:id="rId2" display="https://doi-org.uoelibrary.idm.oclc.org/10.2173/bow.ancmur.01" xr:uid="{DC1101E5-23A0-4B7F-8698-29FA3AC780A5}"/>
    <hyperlink ref="P151" r:id="rId3" display="https://doi-org.uoelibrary.idm.oclc.org/10.2173/bow.leater1.01" xr:uid="{1FF0D632-7A0B-4EA5-86DC-0E5C4D15ADCB}"/>
    <hyperlink ref="P76" r:id="rId4" display="https://doi-org.uoelibrary.idm.oclc.org/10.2173/bow.ivogul.01" xr:uid="{2136E9BD-A564-4076-9D41-CA51F85376F3}"/>
  </hyperlinks>
  <pageMargins left="0.7" right="0.7" top="0.75" bottom="0.75" header="0.3" footer="0.3"/>
  <pageSetup paperSize="9" orientation="portrait" r:id="rId5"/>
  <legacyDrawing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8FBEDE-AC7D-4627-99CA-EEF25E515165}">
  <dimension ref="A1:I121"/>
  <sheetViews>
    <sheetView topLeftCell="A2" workbookViewId="0">
      <selection activeCell="C18" sqref="C18"/>
    </sheetView>
  </sheetViews>
  <sheetFormatPr defaultRowHeight="14.4" x14ac:dyDescent="0.3"/>
  <cols>
    <col min="1" max="1" width="22.21875" customWidth="1"/>
    <col min="2" max="2" width="19.33203125" customWidth="1"/>
    <col min="5" max="5" width="22.5546875" customWidth="1"/>
  </cols>
  <sheetData>
    <row r="1" spans="1:9" ht="43.2" x14ac:dyDescent="0.3">
      <c r="A1" s="2" t="s">
        <v>3</v>
      </c>
      <c r="B1" s="13" t="s">
        <v>479</v>
      </c>
      <c r="E1" s="2" t="s">
        <v>618</v>
      </c>
    </row>
    <row r="2" spans="1:9" x14ac:dyDescent="0.3">
      <c r="A2" t="s">
        <v>309</v>
      </c>
      <c r="B2" s="5">
        <v>1</v>
      </c>
      <c r="E2" t="s">
        <v>619</v>
      </c>
      <c r="F2">
        <v>120</v>
      </c>
    </row>
    <row r="3" spans="1:9" x14ac:dyDescent="0.3">
      <c r="A3" t="s">
        <v>220</v>
      </c>
      <c r="B3" s="5">
        <v>2</v>
      </c>
      <c r="E3" t="s">
        <v>617</v>
      </c>
      <c r="F3">
        <f>COUNTIF(B2:B121,"UNK")</f>
        <v>17</v>
      </c>
      <c r="H3" t="s">
        <v>630</v>
      </c>
      <c r="I3" s="56">
        <f>F3/F2</f>
        <v>0.14166666666666666</v>
      </c>
    </row>
    <row r="4" spans="1:9" x14ac:dyDescent="0.3">
      <c r="A4" t="s">
        <v>315</v>
      </c>
      <c r="B4" s="5">
        <v>2</v>
      </c>
      <c r="E4" t="s">
        <v>620</v>
      </c>
      <c r="F4">
        <v>1</v>
      </c>
    </row>
    <row r="5" spans="1:9" x14ac:dyDescent="0.3">
      <c r="A5" t="s">
        <v>564</v>
      </c>
      <c r="B5" s="5">
        <v>2</v>
      </c>
      <c r="E5" t="s">
        <v>621</v>
      </c>
      <c r="F5">
        <v>11.5</v>
      </c>
    </row>
    <row r="6" spans="1:9" x14ac:dyDescent="0.3">
      <c r="A6" t="s">
        <v>569</v>
      </c>
      <c r="B6" s="5">
        <v>2</v>
      </c>
      <c r="E6" t="s">
        <v>594</v>
      </c>
      <c r="F6" s="51">
        <f>AVERAGE(B2:B104)</f>
        <v>4.8092233009708742</v>
      </c>
    </row>
    <row r="7" spans="1:9" x14ac:dyDescent="0.3">
      <c r="A7" t="s">
        <v>282</v>
      </c>
      <c r="B7" s="5">
        <v>2.5</v>
      </c>
      <c r="E7" t="s">
        <v>595</v>
      </c>
      <c r="F7" s="7">
        <f>MEDIAN(B2:B104)</f>
        <v>4.5</v>
      </c>
    </row>
    <row r="8" spans="1:9" x14ac:dyDescent="0.3">
      <c r="A8" t="s">
        <v>232</v>
      </c>
      <c r="B8" s="5">
        <v>2.5</v>
      </c>
      <c r="E8" t="s">
        <v>622</v>
      </c>
      <c r="F8">
        <f>_xlfn.STDEV.S(B2:B104)</f>
        <v>2.0599441689180757</v>
      </c>
    </row>
    <row r="9" spans="1:9" x14ac:dyDescent="0.3">
      <c r="A9" t="s">
        <v>491</v>
      </c>
      <c r="B9" s="5">
        <v>2.5</v>
      </c>
      <c r="E9" t="s">
        <v>623</v>
      </c>
      <c r="F9" s="53">
        <f>F6-F8</f>
        <v>2.7492791320527985</v>
      </c>
    </row>
    <row r="10" spans="1:9" x14ac:dyDescent="0.3">
      <c r="A10" t="s">
        <v>331</v>
      </c>
      <c r="B10" s="5">
        <v>2.5</v>
      </c>
      <c r="E10" t="s">
        <v>624</v>
      </c>
      <c r="F10" s="53">
        <f>F6+F8</f>
        <v>6.86916746988895</v>
      </c>
    </row>
    <row r="11" spans="1:9" x14ac:dyDescent="0.3">
      <c r="A11" t="s">
        <v>323</v>
      </c>
      <c r="B11" s="5">
        <v>2.5</v>
      </c>
    </row>
    <row r="12" spans="1:9" x14ac:dyDescent="0.3">
      <c r="A12" t="s">
        <v>295</v>
      </c>
      <c r="B12" s="5">
        <v>2.7</v>
      </c>
      <c r="E12" t="s">
        <v>625</v>
      </c>
      <c r="F12" s="52">
        <f>_xlfn.PERCENTILE.EXC(B2:B104,0.3333)</f>
        <v>4</v>
      </c>
    </row>
    <row r="13" spans="1:9" x14ac:dyDescent="0.3">
      <c r="A13" t="s">
        <v>547</v>
      </c>
      <c r="B13" s="5">
        <v>2.8</v>
      </c>
      <c r="E13" t="s">
        <v>626</v>
      </c>
      <c r="F13" s="52">
        <f>_xlfn.PERCENTILE.EXC(B3:B105,0.6666)</f>
        <v>5</v>
      </c>
    </row>
    <row r="14" spans="1:9" x14ac:dyDescent="0.3">
      <c r="A14" t="s">
        <v>155</v>
      </c>
      <c r="B14" s="5">
        <v>3</v>
      </c>
    </row>
    <row r="15" spans="1:9" x14ac:dyDescent="0.3">
      <c r="A15" t="s">
        <v>580</v>
      </c>
      <c r="B15" s="5">
        <v>3</v>
      </c>
    </row>
    <row r="16" spans="1:9" x14ac:dyDescent="0.3">
      <c r="A16" t="s">
        <v>607</v>
      </c>
      <c r="B16" s="5">
        <v>3</v>
      </c>
    </row>
    <row r="17" spans="1:2" x14ac:dyDescent="0.3">
      <c r="A17" t="s">
        <v>278</v>
      </c>
      <c r="B17" s="5">
        <v>3</v>
      </c>
    </row>
    <row r="18" spans="1:2" x14ac:dyDescent="0.3">
      <c r="A18" t="s">
        <v>544</v>
      </c>
      <c r="B18" s="5">
        <v>3</v>
      </c>
    </row>
    <row r="19" spans="1:2" x14ac:dyDescent="0.3">
      <c r="A19" t="s">
        <v>294</v>
      </c>
      <c r="B19" s="5">
        <v>3</v>
      </c>
    </row>
    <row r="20" spans="1:2" x14ac:dyDescent="0.3">
      <c r="A20" t="s">
        <v>305</v>
      </c>
      <c r="B20" s="5">
        <v>3</v>
      </c>
    </row>
    <row r="21" spans="1:2" x14ac:dyDescent="0.3">
      <c r="A21" t="s">
        <v>552</v>
      </c>
      <c r="B21" s="5">
        <v>3</v>
      </c>
    </row>
    <row r="22" spans="1:2" x14ac:dyDescent="0.3">
      <c r="A22" t="s">
        <v>215</v>
      </c>
      <c r="B22" s="5">
        <v>3</v>
      </c>
    </row>
    <row r="23" spans="1:2" x14ac:dyDescent="0.3">
      <c r="A23" t="s">
        <v>270</v>
      </c>
      <c r="B23" s="5">
        <v>3</v>
      </c>
    </row>
    <row r="24" spans="1:2" x14ac:dyDescent="0.3">
      <c r="A24" t="s">
        <v>109</v>
      </c>
      <c r="B24" s="5">
        <v>3</v>
      </c>
    </row>
    <row r="25" spans="1:2" x14ac:dyDescent="0.3">
      <c r="A25" t="s">
        <v>312</v>
      </c>
      <c r="B25" s="5">
        <v>3</v>
      </c>
    </row>
    <row r="26" spans="1:2" x14ac:dyDescent="0.3">
      <c r="A26" t="s">
        <v>333</v>
      </c>
      <c r="B26" s="5">
        <v>3</v>
      </c>
    </row>
    <row r="27" spans="1:2" x14ac:dyDescent="0.3">
      <c r="A27" t="s">
        <v>337</v>
      </c>
      <c r="B27" s="5">
        <v>3</v>
      </c>
    </row>
    <row r="28" spans="1:2" x14ac:dyDescent="0.3">
      <c r="A28" t="s">
        <v>99</v>
      </c>
      <c r="B28" s="5">
        <v>3</v>
      </c>
    </row>
    <row r="29" spans="1:2" x14ac:dyDescent="0.3">
      <c r="A29" t="s">
        <v>186</v>
      </c>
      <c r="B29" s="5">
        <v>3</v>
      </c>
    </row>
    <row r="30" spans="1:2" x14ac:dyDescent="0.3">
      <c r="A30" t="s">
        <v>189</v>
      </c>
      <c r="B30" s="5">
        <v>3</v>
      </c>
    </row>
    <row r="31" spans="1:2" x14ac:dyDescent="0.3">
      <c r="A31" t="s">
        <v>197</v>
      </c>
      <c r="B31" s="5">
        <v>3</v>
      </c>
    </row>
    <row r="32" spans="1:2" x14ac:dyDescent="0.3">
      <c r="A32" t="s">
        <v>207</v>
      </c>
      <c r="B32" s="5">
        <v>3</v>
      </c>
    </row>
    <row r="33" spans="1:2" x14ac:dyDescent="0.3">
      <c r="A33" t="s">
        <v>171</v>
      </c>
      <c r="B33" s="5">
        <v>3.4</v>
      </c>
    </row>
    <row r="34" spans="1:2" x14ac:dyDescent="0.3">
      <c r="A34" t="s">
        <v>533</v>
      </c>
      <c r="B34" s="5">
        <v>3.7</v>
      </c>
    </row>
    <row r="35" spans="1:2" x14ac:dyDescent="0.3">
      <c r="A35" t="s">
        <v>158</v>
      </c>
      <c r="B35" s="5">
        <v>4</v>
      </c>
    </row>
    <row r="36" spans="1:2" x14ac:dyDescent="0.3">
      <c r="A36" t="s">
        <v>163</v>
      </c>
      <c r="B36" s="5">
        <v>4</v>
      </c>
    </row>
    <row r="37" spans="1:2" x14ac:dyDescent="0.3">
      <c r="A37" t="s">
        <v>430</v>
      </c>
      <c r="B37" s="5">
        <v>4</v>
      </c>
    </row>
    <row r="38" spans="1:2" x14ac:dyDescent="0.3">
      <c r="A38" t="s">
        <v>303</v>
      </c>
      <c r="B38" s="5">
        <v>4</v>
      </c>
    </row>
    <row r="39" spans="1:2" x14ac:dyDescent="0.3">
      <c r="A39" t="s">
        <v>468</v>
      </c>
      <c r="B39" s="5">
        <v>4</v>
      </c>
    </row>
    <row r="40" spans="1:2" x14ac:dyDescent="0.3">
      <c r="A40" t="s">
        <v>543</v>
      </c>
      <c r="B40" s="5">
        <v>4</v>
      </c>
    </row>
    <row r="41" spans="1:2" x14ac:dyDescent="0.3">
      <c r="A41" t="s">
        <v>257</v>
      </c>
      <c r="B41" s="5">
        <v>4</v>
      </c>
    </row>
    <row r="42" spans="1:2" x14ac:dyDescent="0.3">
      <c r="A42" t="s">
        <v>217</v>
      </c>
      <c r="B42" s="5">
        <v>4</v>
      </c>
    </row>
    <row r="43" spans="1:2" x14ac:dyDescent="0.3">
      <c r="A43" t="s">
        <v>236</v>
      </c>
      <c r="B43" s="5">
        <v>4</v>
      </c>
    </row>
    <row r="44" spans="1:2" x14ac:dyDescent="0.3">
      <c r="A44" t="s">
        <v>238</v>
      </c>
      <c r="B44" s="5">
        <v>4</v>
      </c>
    </row>
    <row r="45" spans="1:2" x14ac:dyDescent="0.3">
      <c r="A45" t="s">
        <v>135</v>
      </c>
      <c r="B45" s="5">
        <v>4</v>
      </c>
    </row>
    <row r="46" spans="1:2" x14ac:dyDescent="0.3">
      <c r="A46" t="s">
        <v>436</v>
      </c>
      <c r="B46" s="5">
        <v>4</v>
      </c>
    </row>
    <row r="47" spans="1:2" x14ac:dyDescent="0.3">
      <c r="A47" t="s">
        <v>96</v>
      </c>
      <c r="B47" s="5">
        <v>4</v>
      </c>
    </row>
    <row r="48" spans="1:2" x14ac:dyDescent="0.3">
      <c r="A48" t="s">
        <v>554</v>
      </c>
      <c r="B48" s="5">
        <v>4</v>
      </c>
    </row>
    <row r="49" spans="1:2" x14ac:dyDescent="0.3">
      <c r="A49" t="s">
        <v>210</v>
      </c>
      <c r="B49" s="5">
        <v>4</v>
      </c>
    </row>
    <row r="50" spans="1:2" x14ac:dyDescent="0.3">
      <c r="A50" t="s">
        <v>537</v>
      </c>
      <c r="B50" s="5">
        <v>4.5</v>
      </c>
    </row>
    <row r="51" spans="1:2" x14ac:dyDescent="0.3">
      <c r="A51" t="s">
        <v>226</v>
      </c>
      <c r="B51" s="5">
        <v>4.5</v>
      </c>
    </row>
    <row r="52" spans="1:2" x14ac:dyDescent="0.3">
      <c r="A52" t="s">
        <v>63</v>
      </c>
      <c r="B52" s="5">
        <v>4.5</v>
      </c>
    </row>
    <row r="53" spans="1:2" x14ac:dyDescent="0.3">
      <c r="A53" t="s">
        <v>482</v>
      </c>
      <c r="B53" s="5">
        <v>4.5</v>
      </c>
    </row>
    <row r="54" spans="1:2" x14ac:dyDescent="0.3">
      <c r="A54" t="s">
        <v>272</v>
      </c>
      <c r="B54" s="5">
        <v>4.5</v>
      </c>
    </row>
    <row r="55" spans="1:2" x14ac:dyDescent="0.3">
      <c r="A55" t="s">
        <v>91</v>
      </c>
      <c r="B55" s="5">
        <v>4.5</v>
      </c>
    </row>
    <row r="56" spans="1:2" x14ac:dyDescent="0.3">
      <c r="A56" t="s">
        <v>166</v>
      </c>
      <c r="B56" s="5">
        <v>5</v>
      </c>
    </row>
    <row r="57" spans="1:2" x14ac:dyDescent="0.3">
      <c r="A57" t="s">
        <v>168</v>
      </c>
      <c r="B57" s="5">
        <v>5</v>
      </c>
    </row>
    <row r="58" spans="1:2" x14ac:dyDescent="0.3">
      <c r="A58" t="s">
        <v>588</v>
      </c>
      <c r="B58" s="5">
        <v>5</v>
      </c>
    </row>
    <row r="59" spans="1:2" x14ac:dyDescent="0.3">
      <c r="A59" t="s">
        <v>513</v>
      </c>
      <c r="B59" s="5">
        <v>5</v>
      </c>
    </row>
    <row r="60" spans="1:2" x14ac:dyDescent="0.3">
      <c r="A60" t="s">
        <v>515</v>
      </c>
      <c r="B60" s="5">
        <v>5</v>
      </c>
    </row>
    <row r="61" spans="1:2" x14ac:dyDescent="0.3">
      <c r="A61" t="s">
        <v>254</v>
      </c>
      <c r="B61" s="5">
        <v>5</v>
      </c>
    </row>
    <row r="62" spans="1:2" x14ac:dyDescent="0.3">
      <c r="A62" t="s">
        <v>213</v>
      </c>
      <c r="B62" s="5">
        <v>5</v>
      </c>
    </row>
    <row r="63" spans="1:2" x14ac:dyDescent="0.3">
      <c r="A63" t="s">
        <v>234</v>
      </c>
      <c r="B63" s="5">
        <v>5</v>
      </c>
    </row>
    <row r="64" spans="1:2" x14ac:dyDescent="0.3">
      <c r="A64" t="s">
        <v>531</v>
      </c>
      <c r="B64" s="5">
        <v>5</v>
      </c>
    </row>
    <row r="65" spans="1:2" x14ac:dyDescent="0.3">
      <c r="A65" t="s">
        <v>48</v>
      </c>
      <c r="B65" s="5">
        <v>5</v>
      </c>
    </row>
    <row r="66" spans="1:2" x14ac:dyDescent="0.3">
      <c r="A66" t="s">
        <v>259</v>
      </c>
      <c r="B66" s="5">
        <v>5</v>
      </c>
    </row>
    <row r="67" spans="1:2" x14ac:dyDescent="0.3">
      <c r="A67" t="s">
        <v>511</v>
      </c>
      <c r="B67" s="5">
        <v>5</v>
      </c>
    </row>
    <row r="68" spans="1:2" x14ac:dyDescent="0.3">
      <c r="A68" t="s">
        <v>102</v>
      </c>
      <c r="B68" s="5">
        <v>5</v>
      </c>
    </row>
    <row r="69" spans="1:2" x14ac:dyDescent="0.3">
      <c r="A69" t="s">
        <v>317</v>
      </c>
      <c r="B69" s="5">
        <v>5</v>
      </c>
    </row>
    <row r="70" spans="1:2" x14ac:dyDescent="0.3">
      <c r="A70" t="s">
        <v>615</v>
      </c>
      <c r="B70" s="5">
        <v>5</v>
      </c>
    </row>
    <row r="71" spans="1:2" x14ac:dyDescent="0.3">
      <c r="A71" t="s">
        <v>191</v>
      </c>
      <c r="B71" s="5">
        <v>5</v>
      </c>
    </row>
    <row r="72" spans="1:2" x14ac:dyDescent="0.3">
      <c r="A72" t="s">
        <v>195</v>
      </c>
      <c r="B72" s="5">
        <v>5</v>
      </c>
    </row>
    <row r="73" spans="1:2" x14ac:dyDescent="0.3">
      <c r="A73" t="s">
        <v>242</v>
      </c>
      <c r="B73" s="5">
        <v>5.25</v>
      </c>
    </row>
    <row r="74" spans="1:2" x14ac:dyDescent="0.3">
      <c r="A74" t="s">
        <v>529</v>
      </c>
      <c r="B74" s="5">
        <v>5.4</v>
      </c>
    </row>
    <row r="75" spans="1:2" x14ac:dyDescent="0.3">
      <c r="A75" t="s">
        <v>263</v>
      </c>
      <c r="B75" s="5">
        <v>5.5</v>
      </c>
    </row>
    <row r="76" spans="1:2" x14ac:dyDescent="0.3">
      <c r="A76" t="s">
        <v>527</v>
      </c>
      <c r="B76" s="5">
        <v>5.5</v>
      </c>
    </row>
    <row r="77" spans="1:2" x14ac:dyDescent="0.3">
      <c r="A77" t="s">
        <v>268</v>
      </c>
      <c r="B77" s="5">
        <v>6</v>
      </c>
    </row>
    <row r="78" spans="1:2" x14ac:dyDescent="0.3">
      <c r="A78" t="s">
        <v>148</v>
      </c>
      <c r="B78" s="5">
        <v>6</v>
      </c>
    </row>
    <row r="79" spans="1:2" x14ac:dyDescent="0.3">
      <c r="A79" t="s">
        <v>525</v>
      </c>
      <c r="B79" s="5">
        <v>6</v>
      </c>
    </row>
    <row r="80" spans="1:2" x14ac:dyDescent="0.3">
      <c r="A80" t="s">
        <v>54</v>
      </c>
      <c r="B80" s="5">
        <v>6</v>
      </c>
    </row>
    <row r="81" spans="1:2" x14ac:dyDescent="0.3">
      <c r="A81" t="s">
        <v>56</v>
      </c>
      <c r="B81" s="5">
        <v>6</v>
      </c>
    </row>
    <row r="82" spans="1:2" x14ac:dyDescent="0.3">
      <c r="A82" t="s">
        <v>487</v>
      </c>
      <c r="B82" s="5">
        <v>6</v>
      </c>
    </row>
    <row r="83" spans="1:2" x14ac:dyDescent="0.3">
      <c r="A83" t="s">
        <v>203</v>
      </c>
      <c r="B83" s="5">
        <v>6</v>
      </c>
    </row>
    <row r="84" spans="1:2" x14ac:dyDescent="0.3">
      <c r="A84" t="s">
        <v>115</v>
      </c>
      <c r="B84" s="5">
        <v>6.1</v>
      </c>
    </row>
    <row r="85" spans="1:2" x14ac:dyDescent="0.3">
      <c r="A85" t="s">
        <v>26</v>
      </c>
      <c r="B85" s="5">
        <v>6.5</v>
      </c>
    </row>
    <row r="86" spans="1:2" x14ac:dyDescent="0.3">
      <c r="A86" t="s">
        <v>34</v>
      </c>
      <c r="B86" s="5">
        <v>6.5</v>
      </c>
    </row>
    <row r="87" spans="1:2" x14ac:dyDescent="0.3">
      <c r="A87" t="s">
        <v>45</v>
      </c>
      <c r="B87" s="5">
        <v>6.5</v>
      </c>
    </row>
    <row r="88" spans="1:2" x14ac:dyDescent="0.3">
      <c r="A88" t="s">
        <v>608</v>
      </c>
      <c r="B88" s="5">
        <v>6.6</v>
      </c>
    </row>
    <row r="89" spans="1:2" x14ac:dyDescent="0.3">
      <c r="A89" t="s">
        <v>590</v>
      </c>
      <c r="B89" s="5">
        <v>6.8</v>
      </c>
    </row>
    <row r="90" spans="1:2" x14ac:dyDescent="0.3">
      <c r="A90" t="s">
        <v>150</v>
      </c>
      <c r="B90" s="5">
        <v>6.9</v>
      </c>
    </row>
    <row r="91" spans="1:2" x14ac:dyDescent="0.3">
      <c r="A91" t="s">
        <v>506</v>
      </c>
      <c r="B91" s="5">
        <v>7</v>
      </c>
    </row>
    <row r="92" spans="1:2" x14ac:dyDescent="0.3">
      <c r="A92" t="s">
        <v>266</v>
      </c>
      <c r="B92" s="5">
        <v>7</v>
      </c>
    </row>
    <row r="93" spans="1:2" x14ac:dyDescent="0.3">
      <c r="A93" t="s">
        <v>335</v>
      </c>
      <c r="B93" s="5">
        <v>7</v>
      </c>
    </row>
    <row r="94" spans="1:2" x14ac:dyDescent="0.3">
      <c r="A94" t="s">
        <v>372</v>
      </c>
      <c r="B94" s="5">
        <v>8</v>
      </c>
    </row>
    <row r="95" spans="1:2" x14ac:dyDescent="0.3">
      <c r="A95" t="s">
        <v>346</v>
      </c>
      <c r="B95" s="5">
        <v>8</v>
      </c>
    </row>
    <row r="96" spans="1:2" x14ac:dyDescent="0.3">
      <c r="A96" t="s">
        <v>124</v>
      </c>
      <c r="B96" s="5">
        <v>8.3000000000000007</v>
      </c>
    </row>
    <row r="97" spans="1:2" x14ac:dyDescent="0.3">
      <c r="A97" t="s">
        <v>133</v>
      </c>
      <c r="B97" s="5">
        <v>8.9</v>
      </c>
    </row>
    <row r="98" spans="1:2" x14ac:dyDescent="0.3">
      <c r="A98" t="s">
        <v>495</v>
      </c>
      <c r="B98" s="5">
        <v>9</v>
      </c>
    </row>
    <row r="99" spans="1:2" x14ac:dyDescent="0.3">
      <c r="A99" t="s">
        <v>126</v>
      </c>
      <c r="B99" s="5">
        <v>9</v>
      </c>
    </row>
    <row r="100" spans="1:2" x14ac:dyDescent="0.3">
      <c r="A100" t="s">
        <v>24</v>
      </c>
      <c r="B100" s="5">
        <v>9</v>
      </c>
    </row>
    <row r="101" spans="1:2" x14ac:dyDescent="0.3">
      <c r="A101" t="s">
        <v>499</v>
      </c>
      <c r="B101" s="5">
        <v>10</v>
      </c>
    </row>
    <row r="102" spans="1:2" x14ac:dyDescent="0.3">
      <c r="A102" t="s">
        <v>501</v>
      </c>
      <c r="B102" s="5">
        <v>10</v>
      </c>
    </row>
    <row r="103" spans="1:2" x14ac:dyDescent="0.3">
      <c r="A103" t="s">
        <v>41</v>
      </c>
      <c r="B103" s="5">
        <v>10</v>
      </c>
    </row>
    <row r="104" spans="1:2" x14ac:dyDescent="0.3">
      <c r="A104" t="s">
        <v>18</v>
      </c>
      <c r="B104" s="5">
        <v>11.5</v>
      </c>
    </row>
    <row r="105" spans="1:2" x14ac:dyDescent="0.3">
      <c r="A105" t="s">
        <v>297</v>
      </c>
      <c r="B105" s="5" t="s">
        <v>380</v>
      </c>
    </row>
    <row r="106" spans="1:2" x14ac:dyDescent="0.3">
      <c r="A106" t="s">
        <v>289</v>
      </c>
      <c r="B106" s="5" t="s">
        <v>380</v>
      </c>
    </row>
    <row r="107" spans="1:2" x14ac:dyDescent="0.3">
      <c r="A107" t="s">
        <v>30</v>
      </c>
      <c r="B107" s="5" t="s">
        <v>380</v>
      </c>
    </row>
    <row r="108" spans="1:2" x14ac:dyDescent="0.3">
      <c r="A108" t="s">
        <v>136</v>
      </c>
      <c r="B108" s="5" t="s">
        <v>380</v>
      </c>
    </row>
    <row r="109" spans="1:2" x14ac:dyDescent="0.3">
      <c r="A109" t="s">
        <v>139</v>
      </c>
      <c r="B109" s="5" t="s">
        <v>380</v>
      </c>
    </row>
    <row r="110" spans="1:2" x14ac:dyDescent="0.3">
      <c r="A110" t="s">
        <v>146</v>
      </c>
      <c r="B110" s="5" t="s">
        <v>380</v>
      </c>
    </row>
    <row r="111" spans="1:2" x14ac:dyDescent="0.3">
      <c r="A111" t="s">
        <v>388</v>
      </c>
      <c r="B111" s="5" t="s">
        <v>380</v>
      </c>
    </row>
    <row r="112" spans="1:2" x14ac:dyDescent="0.3">
      <c r="A112" t="s">
        <v>144</v>
      </c>
      <c r="B112" s="5" t="s">
        <v>380</v>
      </c>
    </row>
    <row r="113" spans="1:2" x14ac:dyDescent="0.3">
      <c r="A113" t="s">
        <v>78</v>
      </c>
      <c r="B113" s="5" t="s">
        <v>380</v>
      </c>
    </row>
    <row r="114" spans="1:2" x14ac:dyDescent="0.3">
      <c r="A114" t="s">
        <v>229</v>
      </c>
      <c r="B114" s="5" t="s">
        <v>380</v>
      </c>
    </row>
    <row r="115" spans="1:2" x14ac:dyDescent="0.3">
      <c r="A115" t="s">
        <v>223</v>
      </c>
      <c r="B115" s="5" t="s">
        <v>380</v>
      </c>
    </row>
    <row r="116" spans="1:2" x14ac:dyDescent="0.3">
      <c r="A116" t="s">
        <v>51</v>
      </c>
      <c r="B116" s="5" t="s">
        <v>380</v>
      </c>
    </row>
    <row r="117" spans="1:2" x14ac:dyDescent="0.3">
      <c r="A117" t="s">
        <v>59</v>
      </c>
      <c r="B117" s="5" t="s">
        <v>380</v>
      </c>
    </row>
    <row r="118" spans="1:2" x14ac:dyDescent="0.3">
      <c r="A118" t="s">
        <v>67</v>
      </c>
      <c r="B118" s="5" t="s">
        <v>380</v>
      </c>
    </row>
    <row r="119" spans="1:2" x14ac:dyDescent="0.3">
      <c r="A119" t="s">
        <v>583</v>
      </c>
      <c r="B119" s="5" t="s">
        <v>380</v>
      </c>
    </row>
    <row r="120" spans="1:2" x14ac:dyDescent="0.3">
      <c r="A120" t="s">
        <v>93</v>
      </c>
      <c r="B120" s="5" t="s">
        <v>380</v>
      </c>
    </row>
    <row r="121" spans="1:2" x14ac:dyDescent="0.3">
      <c r="A121" t="s">
        <v>200</v>
      </c>
      <c r="B121" s="5" t="s">
        <v>380</v>
      </c>
    </row>
  </sheetData>
  <autoFilter ref="A1:B1" xr:uid="{CA8FBEDE-AC7D-4627-99CA-EEF25E515165}">
    <sortState xmlns:xlrd2="http://schemas.microsoft.com/office/spreadsheetml/2017/richdata2" ref="A2:B121">
      <sortCondition ref="B1"/>
    </sortState>
  </autoFilter>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16522F-4284-4723-A830-1EB5AB18B189}">
  <dimension ref="A1:I121"/>
  <sheetViews>
    <sheetView topLeftCell="A106" workbookViewId="0">
      <selection activeCell="H5" sqref="H5"/>
    </sheetView>
  </sheetViews>
  <sheetFormatPr defaultRowHeight="14.4" x14ac:dyDescent="0.3"/>
  <cols>
    <col min="1" max="1" width="20.109375" customWidth="1"/>
    <col min="2" max="2" width="18" customWidth="1"/>
    <col min="5" max="5" width="16" customWidth="1"/>
    <col min="8" max="8" width="35.77734375" customWidth="1"/>
  </cols>
  <sheetData>
    <row r="1" spans="1:9" ht="43.2" x14ac:dyDescent="0.3">
      <c r="A1" s="2" t="s">
        <v>3</v>
      </c>
      <c r="B1" s="13" t="s">
        <v>347</v>
      </c>
      <c r="E1" s="2" t="s">
        <v>618</v>
      </c>
    </row>
    <row r="2" spans="1:9" x14ac:dyDescent="0.3">
      <c r="A2" t="s">
        <v>18</v>
      </c>
      <c r="B2" s="4">
        <v>0.5</v>
      </c>
      <c r="E2" t="s">
        <v>619</v>
      </c>
      <c r="F2">
        <v>120</v>
      </c>
    </row>
    <row r="3" spans="1:9" x14ac:dyDescent="0.3">
      <c r="A3" t="s">
        <v>495</v>
      </c>
      <c r="B3" s="4">
        <v>0.5</v>
      </c>
      <c r="E3" t="s">
        <v>617</v>
      </c>
      <c r="F3">
        <f>COUNTIF(B2:B121,"UNK")</f>
        <v>4</v>
      </c>
      <c r="H3" t="s">
        <v>630</v>
      </c>
      <c r="I3" s="56">
        <f>F3/F2</f>
        <v>3.3333333333333333E-2</v>
      </c>
    </row>
    <row r="4" spans="1:9" x14ac:dyDescent="0.3">
      <c r="A4" t="s">
        <v>501</v>
      </c>
      <c r="B4" s="4">
        <v>0.5</v>
      </c>
      <c r="E4" t="s">
        <v>620</v>
      </c>
      <c r="F4">
        <v>0.5</v>
      </c>
    </row>
    <row r="5" spans="1:9" x14ac:dyDescent="0.3">
      <c r="A5" t="s">
        <v>268</v>
      </c>
      <c r="B5" s="4">
        <v>0.5</v>
      </c>
      <c r="E5" t="s">
        <v>621</v>
      </c>
      <c r="F5">
        <v>11.5</v>
      </c>
    </row>
    <row r="6" spans="1:9" x14ac:dyDescent="0.3">
      <c r="A6" t="s">
        <v>588</v>
      </c>
      <c r="B6" s="4">
        <v>0.5</v>
      </c>
      <c r="E6" t="s">
        <v>594</v>
      </c>
      <c r="F6" s="51">
        <f>AVERAGE(B2:B117)</f>
        <v>2.0497413793103445</v>
      </c>
    </row>
    <row r="7" spans="1:9" x14ac:dyDescent="0.3">
      <c r="A7" t="s">
        <v>263</v>
      </c>
      <c r="B7" s="4">
        <v>0.5</v>
      </c>
      <c r="E7" t="s">
        <v>595</v>
      </c>
      <c r="F7" s="7">
        <f>MEDIAN(B2:B117)</f>
        <v>1</v>
      </c>
    </row>
    <row r="8" spans="1:9" x14ac:dyDescent="0.3">
      <c r="A8" t="s">
        <v>102</v>
      </c>
      <c r="B8" s="4">
        <v>0.67</v>
      </c>
      <c r="E8" t="s">
        <v>622</v>
      </c>
      <c r="F8">
        <f>_xlfn.STDEV.S(B2:B117)</f>
        <v>1.869263729133873</v>
      </c>
    </row>
    <row r="9" spans="1:9" x14ac:dyDescent="0.3">
      <c r="A9" t="s">
        <v>372</v>
      </c>
      <c r="B9" s="4">
        <v>0.75</v>
      </c>
      <c r="E9" t="s">
        <v>623</v>
      </c>
      <c r="F9" s="7">
        <f>F6-F8</f>
        <v>0.18047765017647155</v>
      </c>
      <c r="H9" s="54" t="s">
        <v>627</v>
      </c>
    </row>
    <row r="10" spans="1:9" x14ac:dyDescent="0.3">
      <c r="A10" t="s">
        <v>124</v>
      </c>
      <c r="B10" s="4">
        <v>1</v>
      </c>
      <c r="E10" t="s">
        <v>624</v>
      </c>
      <c r="F10" s="7">
        <f>F6+F8</f>
        <v>3.9190051084442175</v>
      </c>
    </row>
    <row r="11" spans="1:9" x14ac:dyDescent="0.3">
      <c r="A11" t="s">
        <v>506</v>
      </c>
      <c r="B11" s="4">
        <v>1</v>
      </c>
    </row>
    <row r="12" spans="1:9" x14ac:dyDescent="0.3">
      <c r="A12" t="s">
        <v>126</v>
      </c>
      <c r="B12" s="4">
        <v>1</v>
      </c>
      <c r="E12" t="s">
        <v>625</v>
      </c>
      <c r="F12" s="52">
        <f>_xlfn.PERCENTILE.EXC(B2:B117,0.3333)</f>
        <v>1</v>
      </c>
    </row>
    <row r="13" spans="1:9" x14ac:dyDescent="0.3">
      <c r="A13" t="s">
        <v>499</v>
      </c>
      <c r="B13" s="4">
        <v>1</v>
      </c>
      <c r="E13" t="s">
        <v>626</v>
      </c>
      <c r="F13" s="52">
        <f>_xlfn.PERCENTILE.EXC(B3:B117,0.6666)</f>
        <v>2</v>
      </c>
    </row>
    <row r="14" spans="1:9" x14ac:dyDescent="0.3">
      <c r="A14" t="s">
        <v>24</v>
      </c>
      <c r="B14" s="4">
        <v>1</v>
      </c>
    </row>
    <row r="15" spans="1:9" x14ac:dyDescent="0.3">
      <c r="A15" t="s">
        <v>155</v>
      </c>
      <c r="B15" s="4">
        <v>1</v>
      </c>
    </row>
    <row r="16" spans="1:9" x14ac:dyDescent="0.3">
      <c r="A16" t="s">
        <v>158</v>
      </c>
      <c r="B16" s="4">
        <v>1</v>
      </c>
    </row>
    <row r="17" spans="1:2" x14ac:dyDescent="0.3">
      <c r="A17" t="s">
        <v>580</v>
      </c>
      <c r="B17" s="4">
        <v>1</v>
      </c>
    </row>
    <row r="18" spans="1:2" x14ac:dyDescent="0.3">
      <c r="A18" t="s">
        <v>163</v>
      </c>
      <c r="B18" s="4">
        <v>1</v>
      </c>
    </row>
    <row r="19" spans="1:2" x14ac:dyDescent="0.3">
      <c r="A19" t="s">
        <v>607</v>
      </c>
      <c r="B19" s="4">
        <v>1</v>
      </c>
    </row>
    <row r="20" spans="1:2" x14ac:dyDescent="0.3">
      <c r="A20" t="s">
        <v>168</v>
      </c>
      <c r="B20" s="4">
        <v>1</v>
      </c>
    </row>
    <row r="21" spans="1:2" x14ac:dyDescent="0.3">
      <c r="A21" t="s">
        <v>171</v>
      </c>
      <c r="B21" s="4">
        <v>1</v>
      </c>
    </row>
    <row r="22" spans="1:2" x14ac:dyDescent="0.3">
      <c r="A22" t="s">
        <v>537</v>
      </c>
      <c r="B22" s="4">
        <v>1</v>
      </c>
    </row>
    <row r="23" spans="1:2" x14ac:dyDescent="0.3">
      <c r="A23" t="s">
        <v>468</v>
      </c>
      <c r="B23" s="4">
        <v>1</v>
      </c>
    </row>
    <row r="24" spans="1:2" x14ac:dyDescent="0.3">
      <c r="A24" t="s">
        <v>148</v>
      </c>
      <c r="B24" s="5">
        <v>1</v>
      </c>
    </row>
    <row r="25" spans="1:2" x14ac:dyDescent="0.3">
      <c r="A25" t="s">
        <v>139</v>
      </c>
      <c r="B25" s="4">
        <v>1</v>
      </c>
    </row>
    <row r="26" spans="1:2" x14ac:dyDescent="0.3">
      <c r="A26" t="s">
        <v>146</v>
      </c>
      <c r="B26" s="4">
        <v>1</v>
      </c>
    </row>
    <row r="27" spans="1:2" x14ac:dyDescent="0.3">
      <c r="A27" t="s">
        <v>388</v>
      </c>
      <c r="B27" s="5">
        <v>1</v>
      </c>
    </row>
    <row r="28" spans="1:2" x14ac:dyDescent="0.3">
      <c r="A28" t="s">
        <v>513</v>
      </c>
      <c r="B28" s="5">
        <v>1</v>
      </c>
    </row>
    <row r="29" spans="1:2" x14ac:dyDescent="0.3">
      <c r="A29" t="s">
        <v>266</v>
      </c>
      <c r="B29" s="4">
        <v>1</v>
      </c>
    </row>
    <row r="30" spans="1:2" x14ac:dyDescent="0.3">
      <c r="A30" t="s">
        <v>26</v>
      </c>
      <c r="B30" s="4">
        <v>1</v>
      </c>
    </row>
    <row r="31" spans="1:2" x14ac:dyDescent="0.3">
      <c r="A31" t="s">
        <v>515</v>
      </c>
      <c r="B31" s="5">
        <v>1</v>
      </c>
    </row>
    <row r="32" spans="1:2" x14ac:dyDescent="0.3">
      <c r="A32" t="s">
        <v>144</v>
      </c>
      <c r="B32" s="5">
        <v>1</v>
      </c>
    </row>
    <row r="33" spans="1:2" x14ac:dyDescent="0.3">
      <c r="A33" t="s">
        <v>543</v>
      </c>
      <c r="B33" s="4">
        <v>1</v>
      </c>
    </row>
    <row r="34" spans="1:2" x14ac:dyDescent="0.3">
      <c r="A34" t="s">
        <v>254</v>
      </c>
      <c r="B34" s="4">
        <v>1</v>
      </c>
    </row>
    <row r="35" spans="1:2" x14ac:dyDescent="0.3">
      <c r="A35" t="s">
        <v>213</v>
      </c>
      <c r="B35" s="4">
        <v>1</v>
      </c>
    </row>
    <row r="36" spans="1:2" x14ac:dyDescent="0.3">
      <c r="A36" t="s">
        <v>232</v>
      </c>
      <c r="B36" s="4">
        <v>1</v>
      </c>
    </row>
    <row r="37" spans="1:2" x14ac:dyDescent="0.3">
      <c r="A37" t="s">
        <v>34</v>
      </c>
      <c r="B37" s="4">
        <v>1</v>
      </c>
    </row>
    <row r="38" spans="1:2" x14ac:dyDescent="0.3">
      <c r="A38" t="s">
        <v>135</v>
      </c>
      <c r="B38" s="4">
        <v>1</v>
      </c>
    </row>
    <row r="39" spans="1:2" x14ac:dyDescent="0.3">
      <c r="A39" t="s">
        <v>133</v>
      </c>
      <c r="B39" s="4">
        <v>1</v>
      </c>
    </row>
    <row r="40" spans="1:2" x14ac:dyDescent="0.3">
      <c r="A40" t="s">
        <v>41</v>
      </c>
      <c r="B40" s="4">
        <v>1</v>
      </c>
    </row>
    <row r="41" spans="1:2" x14ac:dyDescent="0.3">
      <c r="A41" t="s">
        <v>608</v>
      </c>
      <c r="B41" s="4">
        <v>1</v>
      </c>
    </row>
    <row r="42" spans="1:2" x14ac:dyDescent="0.3">
      <c r="A42" t="s">
        <v>45</v>
      </c>
      <c r="B42" s="4">
        <v>1</v>
      </c>
    </row>
    <row r="43" spans="1:2" x14ac:dyDescent="0.3">
      <c r="A43" t="s">
        <v>48</v>
      </c>
      <c r="B43" s="4">
        <v>1</v>
      </c>
    </row>
    <row r="44" spans="1:2" x14ac:dyDescent="0.3">
      <c r="A44" t="s">
        <v>259</v>
      </c>
      <c r="B44" s="4">
        <v>1</v>
      </c>
    </row>
    <row r="45" spans="1:2" x14ac:dyDescent="0.3">
      <c r="A45" t="s">
        <v>525</v>
      </c>
      <c r="B45" s="4">
        <v>1</v>
      </c>
    </row>
    <row r="46" spans="1:2" x14ac:dyDescent="0.3">
      <c r="A46" t="s">
        <v>527</v>
      </c>
      <c r="B46" s="4">
        <v>1</v>
      </c>
    </row>
    <row r="47" spans="1:2" x14ac:dyDescent="0.3">
      <c r="A47" t="s">
        <v>51</v>
      </c>
      <c r="B47" s="4">
        <v>1</v>
      </c>
    </row>
    <row r="48" spans="1:2" x14ac:dyDescent="0.3">
      <c r="A48" t="s">
        <v>54</v>
      </c>
      <c r="B48" s="4">
        <v>1</v>
      </c>
    </row>
    <row r="49" spans="1:2" x14ac:dyDescent="0.3">
      <c r="A49" t="s">
        <v>56</v>
      </c>
      <c r="B49" s="4">
        <v>1</v>
      </c>
    </row>
    <row r="50" spans="1:2" x14ac:dyDescent="0.3">
      <c r="A50" t="s">
        <v>63</v>
      </c>
      <c r="B50" s="4">
        <v>1</v>
      </c>
    </row>
    <row r="51" spans="1:2" x14ac:dyDescent="0.3">
      <c r="A51" t="s">
        <v>511</v>
      </c>
      <c r="B51" s="4">
        <v>1</v>
      </c>
    </row>
    <row r="52" spans="1:2" x14ac:dyDescent="0.3">
      <c r="A52" t="s">
        <v>270</v>
      </c>
      <c r="B52" s="4">
        <v>1</v>
      </c>
    </row>
    <row r="53" spans="1:2" x14ac:dyDescent="0.3">
      <c r="A53" t="s">
        <v>67</v>
      </c>
      <c r="B53" s="4">
        <v>1</v>
      </c>
    </row>
    <row r="54" spans="1:2" x14ac:dyDescent="0.3">
      <c r="A54" t="s">
        <v>272</v>
      </c>
      <c r="B54" s="4">
        <v>1</v>
      </c>
    </row>
    <row r="55" spans="1:2" x14ac:dyDescent="0.3">
      <c r="A55" t="s">
        <v>583</v>
      </c>
      <c r="B55" s="4">
        <v>1</v>
      </c>
    </row>
    <row r="56" spans="1:2" x14ac:dyDescent="0.3">
      <c r="A56" t="s">
        <v>91</v>
      </c>
      <c r="B56" s="4">
        <v>1</v>
      </c>
    </row>
    <row r="57" spans="1:2" x14ac:dyDescent="0.3">
      <c r="A57" t="s">
        <v>150</v>
      </c>
      <c r="B57" s="4">
        <v>1</v>
      </c>
    </row>
    <row r="58" spans="1:2" x14ac:dyDescent="0.3">
      <c r="A58" t="s">
        <v>615</v>
      </c>
      <c r="B58" s="4">
        <v>1</v>
      </c>
    </row>
    <row r="59" spans="1:2" x14ac:dyDescent="0.3">
      <c r="A59" t="s">
        <v>96</v>
      </c>
      <c r="B59" s="4">
        <v>1</v>
      </c>
    </row>
    <row r="60" spans="1:2" x14ac:dyDescent="0.3">
      <c r="A60" t="s">
        <v>99</v>
      </c>
      <c r="B60" s="4">
        <v>1</v>
      </c>
    </row>
    <row r="61" spans="1:2" x14ac:dyDescent="0.3">
      <c r="A61" t="s">
        <v>186</v>
      </c>
      <c r="B61" s="4">
        <v>1</v>
      </c>
    </row>
    <row r="62" spans="1:2" x14ac:dyDescent="0.3">
      <c r="A62" t="s">
        <v>195</v>
      </c>
      <c r="B62" s="4">
        <v>1</v>
      </c>
    </row>
    <row r="63" spans="1:2" x14ac:dyDescent="0.3">
      <c r="A63" t="s">
        <v>203</v>
      </c>
      <c r="B63" s="4">
        <v>1</v>
      </c>
    </row>
    <row r="64" spans="1:2" x14ac:dyDescent="0.3">
      <c r="A64" t="s">
        <v>554</v>
      </c>
      <c r="B64" s="4">
        <v>1</v>
      </c>
    </row>
    <row r="65" spans="1:2" x14ac:dyDescent="0.3">
      <c r="A65" t="s">
        <v>491</v>
      </c>
      <c r="B65" s="8">
        <v>1.5</v>
      </c>
    </row>
    <row r="66" spans="1:2" x14ac:dyDescent="0.3">
      <c r="A66" t="s">
        <v>210</v>
      </c>
      <c r="B66" s="4">
        <v>1.6</v>
      </c>
    </row>
    <row r="67" spans="1:2" x14ac:dyDescent="0.3">
      <c r="A67" t="s">
        <v>533</v>
      </c>
      <c r="B67" s="4">
        <v>1.9</v>
      </c>
    </row>
    <row r="68" spans="1:2" x14ac:dyDescent="0.3">
      <c r="A68" t="s">
        <v>482</v>
      </c>
      <c r="B68" s="4">
        <v>1.9</v>
      </c>
    </row>
    <row r="69" spans="1:2" x14ac:dyDescent="0.3">
      <c r="A69" t="s">
        <v>166</v>
      </c>
      <c r="B69" s="4">
        <v>2</v>
      </c>
    </row>
    <row r="70" spans="1:2" x14ac:dyDescent="0.3">
      <c r="A70" t="s">
        <v>430</v>
      </c>
      <c r="B70" s="4">
        <v>2</v>
      </c>
    </row>
    <row r="71" spans="1:2" x14ac:dyDescent="0.3">
      <c r="A71" t="s">
        <v>257</v>
      </c>
      <c r="B71" s="4">
        <v>2</v>
      </c>
    </row>
    <row r="72" spans="1:2" x14ac:dyDescent="0.3">
      <c r="A72" t="s">
        <v>552</v>
      </c>
      <c r="B72" s="4">
        <v>2</v>
      </c>
    </row>
    <row r="73" spans="1:2" x14ac:dyDescent="0.3">
      <c r="A73" t="s">
        <v>529</v>
      </c>
      <c r="B73" s="4">
        <v>2</v>
      </c>
    </row>
    <row r="74" spans="1:2" x14ac:dyDescent="0.3">
      <c r="A74" t="s">
        <v>226</v>
      </c>
      <c r="B74" s="4">
        <v>2</v>
      </c>
    </row>
    <row r="75" spans="1:2" x14ac:dyDescent="0.3">
      <c r="A75" t="s">
        <v>487</v>
      </c>
      <c r="B75" s="4">
        <v>2</v>
      </c>
    </row>
    <row r="76" spans="1:2" x14ac:dyDescent="0.3">
      <c r="A76" t="s">
        <v>109</v>
      </c>
      <c r="B76" s="4">
        <v>2</v>
      </c>
    </row>
    <row r="77" spans="1:2" x14ac:dyDescent="0.3">
      <c r="A77" t="s">
        <v>115</v>
      </c>
      <c r="B77" s="4">
        <v>2</v>
      </c>
    </row>
    <row r="78" spans="1:2" x14ac:dyDescent="0.3">
      <c r="A78" t="s">
        <v>335</v>
      </c>
      <c r="B78" s="4">
        <v>2</v>
      </c>
    </row>
    <row r="79" spans="1:2" x14ac:dyDescent="0.3">
      <c r="A79" t="s">
        <v>346</v>
      </c>
      <c r="B79" s="4">
        <v>2</v>
      </c>
    </row>
    <row r="80" spans="1:2" x14ac:dyDescent="0.3">
      <c r="A80" t="s">
        <v>590</v>
      </c>
      <c r="B80" s="4">
        <v>2</v>
      </c>
    </row>
    <row r="81" spans="1:2" x14ac:dyDescent="0.3">
      <c r="A81" t="s">
        <v>436</v>
      </c>
      <c r="B81" s="4">
        <v>2</v>
      </c>
    </row>
    <row r="82" spans="1:2" x14ac:dyDescent="0.3">
      <c r="A82" t="s">
        <v>197</v>
      </c>
      <c r="B82" s="4">
        <v>2</v>
      </c>
    </row>
    <row r="83" spans="1:2" x14ac:dyDescent="0.3">
      <c r="A83" t="s">
        <v>200</v>
      </c>
      <c r="B83" s="4">
        <v>2</v>
      </c>
    </row>
    <row r="84" spans="1:2" x14ac:dyDescent="0.3">
      <c r="A84" t="s">
        <v>544</v>
      </c>
      <c r="B84" s="4">
        <v>2.4</v>
      </c>
    </row>
    <row r="85" spans="1:2" x14ac:dyDescent="0.3">
      <c r="A85" t="s">
        <v>236</v>
      </c>
      <c r="B85" s="4">
        <v>2.4</v>
      </c>
    </row>
    <row r="86" spans="1:2" x14ac:dyDescent="0.3">
      <c r="A86" t="s">
        <v>303</v>
      </c>
      <c r="B86" s="4">
        <v>2.5</v>
      </c>
    </row>
    <row r="87" spans="1:2" x14ac:dyDescent="0.3">
      <c r="A87" t="s">
        <v>220</v>
      </c>
      <c r="B87" s="4">
        <v>2.5</v>
      </c>
    </row>
    <row r="88" spans="1:2" x14ac:dyDescent="0.3">
      <c r="A88" t="s">
        <v>278</v>
      </c>
      <c r="B88" s="4">
        <v>2.6</v>
      </c>
    </row>
    <row r="89" spans="1:2" x14ac:dyDescent="0.3">
      <c r="A89" t="s">
        <v>305</v>
      </c>
      <c r="B89" s="4">
        <v>2.6</v>
      </c>
    </row>
    <row r="90" spans="1:2" x14ac:dyDescent="0.3">
      <c r="A90" t="s">
        <v>189</v>
      </c>
      <c r="B90" s="4">
        <v>2.6</v>
      </c>
    </row>
    <row r="91" spans="1:2" x14ac:dyDescent="0.3">
      <c r="A91" t="s">
        <v>215</v>
      </c>
      <c r="B91" s="4">
        <v>2.7</v>
      </c>
    </row>
    <row r="92" spans="1:2" x14ac:dyDescent="0.3">
      <c r="A92" t="s">
        <v>564</v>
      </c>
      <c r="B92" s="4">
        <v>2.95</v>
      </c>
    </row>
    <row r="93" spans="1:2" x14ac:dyDescent="0.3">
      <c r="A93" t="s">
        <v>282</v>
      </c>
      <c r="B93" s="4">
        <v>3</v>
      </c>
    </row>
    <row r="94" spans="1:2" x14ac:dyDescent="0.3">
      <c r="A94" t="s">
        <v>547</v>
      </c>
      <c r="B94" s="4">
        <v>3</v>
      </c>
    </row>
    <row r="95" spans="1:2" x14ac:dyDescent="0.3">
      <c r="A95" t="s">
        <v>289</v>
      </c>
      <c r="B95" s="4">
        <v>3</v>
      </c>
    </row>
    <row r="96" spans="1:2" x14ac:dyDescent="0.3">
      <c r="A96" t="s">
        <v>217</v>
      </c>
      <c r="B96" s="4">
        <v>3</v>
      </c>
    </row>
    <row r="97" spans="1:2" x14ac:dyDescent="0.3">
      <c r="A97" t="s">
        <v>242</v>
      </c>
      <c r="B97" s="4">
        <v>3</v>
      </c>
    </row>
    <row r="98" spans="1:2" x14ac:dyDescent="0.3">
      <c r="A98" t="s">
        <v>234</v>
      </c>
      <c r="B98" s="4">
        <v>3</v>
      </c>
    </row>
    <row r="99" spans="1:2" x14ac:dyDescent="0.3">
      <c r="A99" t="s">
        <v>238</v>
      </c>
      <c r="B99" s="4">
        <v>3</v>
      </c>
    </row>
    <row r="100" spans="1:2" x14ac:dyDescent="0.3">
      <c r="A100" t="s">
        <v>78</v>
      </c>
      <c r="B100" s="4">
        <v>3</v>
      </c>
    </row>
    <row r="101" spans="1:2" x14ac:dyDescent="0.3">
      <c r="A101" t="s">
        <v>531</v>
      </c>
      <c r="B101" s="4">
        <v>3</v>
      </c>
    </row>
    <row r="102" spans="1:2" x14ac:dyDescent="0.3">
      <c r="A102" t="s">
        <v>229</v>
      </c>
      <c r="B102" s="4">
        <v>3</v>
      </c>
    </row>
    <row r="103" spans="1:2" x14ac:dyDescent="0.3">
      <c r="A103" t="s">
        <v>223</v>
      </c>
      <c r="B103" s="4">
        <v>3</v>
      </c>
    </row>
    <row r="104" spans="1:2" x14ac:dyDescent="0.3">
      <c r="A104" t="s">
        <v>191</v>
      </c>
      <c r="B104" s="4">
        <v>3</v>
      </c>
    </row>
    <row r="105" spans="1:2" x14ac:dyDescent="0.3">
      <c r="A105" t="s">
        <v>207</v>
      </c>
      <c r="B105" s="4">
        <v>3</v>
      </c>
    </row>
    <row r="106" spans="1:2" x14ac:dyDescent="0.3">
      <c r="A106" t="s">
        <v>297</v>
      </c>
      <c r="B106" s="4">
        <v>4</v>
      </c>
    </row>
    <row r="107" spans="1:2" x14ac:dyDescent="0.3">
      <c r="A107" t="s">
        <v>295</v>
      </c>
      <c r="B107" s="4">
        <v>4</v>
      </c>
    </row>
    <row r="108" spans="1:2" x14ac:dyDescent="0.3">
      <c r="A108" t="s">
        <v>337</v>
      </c>
      <c r="B108" s="4">
        <v>4.2</v>
      </c>
    </row>
    <row r="109" spans="1:2" x14ac:dyDescent="0.3">
      <c r="A109" t="s">
        <v>294</v>
      </c>
      <c r="B109" s="4">
        <v>4.5</v>
      </c>
    </row>
    <row r="110" spans="1:2" x14ac:dyDescent="0.3">
      <c r="A110" t="s">
        <v>317</v>
      </c>
      <c r="B110" s="4">
        <v>5.5</v>
      </c>
    </row>
    <row r="111" spans="1:2" x14ac:dyDescent="0.3">
      <c r="A111" t="s">
        <v>323</v>
      </c>
      <c r="B111" s="4">
        <v>6</v>
      </c>
    </row>
    <row r="112" spans="1:2" x14ac:dyDescent="0.3">
      <c r="A112" t="s">
        <v>315</v>
      </c>
      <c r="B112" s="4">
        <v>7</v>
      </c>
    </row>
    <row r="113" spans="1:2" x14ac:dyDescent="0.3">
      <c r="A113" t="s">
        <v>331</v>
      </c>
      <c r="B113" s="4">
        <v>7.6</v>
      </c>
    </row>
    <row r="114" spans="1:2" x14ac:dyDescent="0.3">
      <c r="A114" t="s">
        <v>309</v>
      </c>
      <c r="B114" s="4">
        <v>8</v>
      </c>
    </row>
    <row r="115" spans="1:2" x14ac:dyDescent="0.3">
      <c r="A115" t="s">
        <v>569</v>
      </c>
      <c r="B115" s="4">
        <v>8</v>
      </c>
    </row>
    <row r="116" spans="1:2" x14ac:dyDescent="0.3">
      <c r="A116" t="s">
        <v>312</v>
      </c>
      <c r="B116" s="4">
        <v>8.9</v>
      </c>
    </row>
    <row r="117" spans="1:2" x14ac:dyDescent="0.3">
      <c r="A117" t="s">
        <v>333</v>
      </c>
      <c r="B117" s="4">
        <v>11.5</v>
      </c>
    </row>
    <row r="118" spans="1:2" x14ac:dyDescent="0.3">
      <c r="A118" t="s">
        <v>30</v>
      </c>
      <c r="B118" s="5" t="s">
        <v>380</v>
      </c>
    </row>
    <row r="119" spans="1:2" x14ac:dyDescent="0.3">
      <c r="A119" t="s">
        <v>136</v>
      </c>
      <c r="B119" s="5" t="s">
        <v>380</v>
      </c>
    </row>
    <row r="120" spans="1:2" x14ac:dyDescent="0.3">
      <c r="A120" t="s">
        <v>59</v>
      </c>
      <c r="B120" s="4" t="s">
        <v>380</v>
      </c>
    </row>
    <row r="121" spans="1:2" x14ac:dyDescent="0.3">
      <c r="A121" t="s">
        <v>93</v>
      </c>
      <c r="B121" s="5" t="s">
        <v>380</v>
      </c>
    </row>
  </sheetData>
  <autoFilter ref="A1:B1" xr:uid="{CD16522F-4284-4723-A830-1EB5AB18B189}">
    <sortState xmlns:xlrd2="http://schemas.microsoft.com/office/spreadsheetml/2017/richdata2" ref="A2:B121">
      <sortCondition ref="B1"/>
    </sortState>
  </autoFilter>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967708-A01D-4276-AA4A-6FACA3615AC6}">
  <dimension ref="A1:I121"/>
  <sheetViews>
    <sheetView topLeftCell="A25" workbookViewId="0">
      <selection activeCell="G15" sqref="G15"/>
    </sheetView>
  </sheetViews>
  <sheetFormatPr defaultRowHeight="14.4" x14ac:dyDescent="0.3"/>
  <cols>
    <col min="1" max="1" width="16.88671875" customWidth="1"/>
    <col min="2" max="2" width="13.6640625" customWidth="1"/>
  </cols>
  <sheetData>
    <row r="1" spans="1:9" x14ac:dyDescent="0.3">
      <c r="A1" s="2" t="s">
        <v>3</v>
      </c>
      <c r="B1" s="3" t="s">
        <v>6</v>
      </c>
      <c r="C1" s="2"/>
      <c r="E1" s="2" t="s">
        <v>618</v>
      </c>
    </row>
    <row r="2" spans="1:9" x14ac:dyDescent="0.3">
      <c r="A2" t="s">
        <v>215</v>
      </c>
      <c r="B2" s="4">
        <v>6</v>
      </c>
      <c r="E2" t="s">
        <v>619</v>
      </c>
      <c r="F2">
        <v>120</v>
      </c>
    </row>
    <row r="3" spans="1:9" x14ac:dyDescent="0.3">
      <c r="A3" t="s">
        <v>155</v>
      </c>
      <c r="B3" s="4">
        <v>7.7</v>
      </c>
      <c r="E3" t="s">
        <v>617</v>
      </c>
      <c r="F3">
        <f>COUNTIF(B2:B121,"UNK")</f>
        <v>40</v>
      </c>
      <c r="H3" t="s">
        <v>630</v>
      </c>
      <c r="I3" s="56">
        <f>F3/F2</f>
        <v>0.33333333333333331</v>
      </c>
    </row>
    <row r="4" spans="1:9" x14ac:dyDescent="0.3">
      <c r="A4" t="s">
        <v>109</v>
      </c>
      <c r="B4" s="4">
        <v>9</v>
      </c>
      <c r="E4" t="s">
        <v>620</v>
      </c>
      <c r="F4">
        <v>6</v>
      </c>
    </row>
    <row r="5" spans="1:9" x14ac:dyDescent="0.3">
      <c r="A5" t="s">
        <v>607</v>
      </c>
      <c r="B5" s="4">
        <v>10</v>
      </c>
      <c r="E5" t="s">
        <v>621</v>
      </c>
      <c r="F5">
        <v>41</v>
      </c>
    </row>
    <row r="6" spans="1:9" x14ac:dyDescent="0.3">
      <c r="A6" t="s">
        <v>331</v>
      </c>
      <c r="B6" s="55">
        <v>10.1</v>
      </c>
      <c r="E6" t="s">
        <v>594</v>
      </c>
      <c r="F6" s="51">
        <f>AVERAGE(B2:B81)</f>
        <v>24.531249999999996</v>
      </c>
    </row>
    <row r="7" spans="1:9" x14ac:dyDescent="0.3">
      <c r="A7" t="s">
        <v>96</v>
      </c>
      <c r="B7" s="4">
        <v>10.4</v>
      </c>
      <c r="E7" t="s">
        <v>595</v>
      </c>
      <c r="F7" s="7">
        <f>MEDIAN(B2:B81)</f>
        <v>25</v>
      </c>
    </row>
    <row r="8" spans="1:9" x14ac:dyDescent="0.3">
      <c r="A8" t="s">
        <v>333</v>
      </c>
      <c r="B8" s="4">
        <v>12</v>
      </c>
      <c r="E8" t="s">
        <v>622</v>
      </c>
      <c r="F8">
        <f>_xlfn.STDEV.S(B2:B81)</f>
        <v>8.2603765775254878</v>
      </c>
    </row>
    <row r="9" spans="1:9" x14ac:dyDescent="0.3">
      <c r="A9" t="s">
        <v>564</v>
      </c>
      <c r="B9" s="4">
        <v>12</v>
      </c>
      <c r="E9" t="s">
        <v>623</v>
      </c>
      <c r="F9" s="7">
        <f>F6-F8</f>
        <v>16.270873422474509</v>
      </c>
      <c r="H9" t="s">
        <v>628</v>
      </c>
    </row>
    <row r="10" spans="1:9" x14ac:dyDescent="0.3">
      <c r="A10" t="s">
        <v>67</v>
      </c>
      <c r="B10" s="4">
        <v>15</v>
      </c>
      <c r="E10" t="s">
        <v>624</v>
      </c>
      <c r="F10" s="7">
        <f>F6+F8</f>
        <v>32.791626577525484</v>
      </c>
    </row>
    <row r="11" spans="1:9" x14ac:dyDescent="0.3">
      <c r="A11" t="s">
        <v>191</v>
      </c>
      <c r="B11" s="4">
        <v>16</v>
      </c>
    </row>
    <row r="12" spans="1:9" x14ac:dyDescent="0.3">
      <c r="A12" t="s">
        <v>608</v>
      </c>
      <c r="B12" s="4">
        <v>17</v>
      </c>
      <c r="E12" t="s">
        <v>625</v>
      </c>
      <c r="F12" s="52">
        <f>_xlfn.PERCENTILE.EXC(B2:B81,0.3333)</f>
        <v>20</v>
      </c>
    </row>
    <row r="13" spans="1:9" x14ac:dyDescent="0.3">
      <c r="A13" t="s">
        <v>312</v>
      </c>
      <c r="B13" s="4">
        <v>17</v>
      </c>
      <c r="E13" t="s">
        <v>626</v>
      </c>
      <c r="F13" s="52">
        <f>_xlfn.PERCENTILE.EXC(B3:B81,0.6666)</f>
        <v>28.865600000000001</v>
      </c>
    </row>
    <row r="14" spans="1:9" x14ac:dyDescent="0.3">
      <c r="A14" t="s">
        <v>317</v>
      </c>
      <c r="B14" s="4">
        <v>17</v>
      </c>
    </row>
    <row r="15" spans="1:9" x14ac:dyDescent="0.3">
      <c r="A15" t="s">
        <v>189</v>
      </c>
      <c r="B15" s="4">
        <v>17</v>
      </c>
    </row>
    <row r="16" spans="1:9" x14ac:dyDescent="0.3">
      <c r="A16" t="s">
        <v>295</v>
      </c>
      <c r="B16" s="4">
        <v>18</v>
      </c>
    </row>
    <row r="17" spans="1:2" x14ac:dyDescent="0.3">
      <c r="A17" t="s">
        <v>305</v>
      </c>
      <c r="B17" s="4">
        <v>18</v>
      </c>
    </row>
    <row r="18" spans="1:2" x14ac:dyDescent="0.3">
      <c r="A18" t="s">
        <v>266</v>
      </c>
      <c r="B18" s="4">
        <v>18</v>
      </c>
    </row>
    <row r="19" spans="1:2" x14ac:dyDescent="0.3">
      <c r="A19" t="s">
        <v>226</v>
      </c>
      <c r="B19" s="4">
        <v>18</v>
      </c>
    </row>
    <row r="20" spans="1:2" x14ac:dyDescent="0.3">
      <c r="A20" t="s">
        <v>270</v>
      </c>
      <c r="B20" s="4">
        <v>18</v>
      </c>
    </row>
    <row r="21" spans="1:2" x14ac:dyDescent="0.3">
      <c r="A21" t="s">
        <v>436</v>
      </c>
      <c r="B21" s="4">
        <v>18</v>
      </c>
    </row>
    <row r="22" spans="1:2" x14ac:dyDescent="0.3">
      <c r="A22" t="s">
        <v>554</v>
      </c>
      <c r="B22" s="4">
        <v>18</v>
      </c>
    </row>
    <row r="23" spans="1:2" x14ac:dyDescent="0.3">
      <c r="A23" t="s">
        <v>146</v>
      </c>
      <c r="B23" s="4">
        <v>19</v>
      </c>
    </row>
    <row r="24" spans="1:2" x14ac:dyDescent="0.3">
      <c r="A24" t="s">
        <v>234</v>
      </c>
      <c r="B24" s="4">
        <v>19</v>
      </c>
    </row>
    <row r="25" spans="1:2" x14ac:dyDescent="0.3">
      <c r="A25" t="s">
        <v>232</v>
      </c>
      <c r="B25" s="4">
        <v>19</v>
      </c>
    </row>
    <row r="26" spans="1:2" x14ac:dyDescent="0.3">
      <c r="A26" t="s">
        <v>171</v>
      </c>
      <c r="B26" s="4">
        <v>20</v>
      </c>
    </row>
    <row r="27" spans="1:2" x14ac:dyDescent="0.3">
      <c r="A27" t="s">
        <v>259</v>
      </c>
      <c r="B27" s="4">
        <v>20</v>
      </c>
    </row>
    <row r="28" spans="1:2" x14ac:dyDescent="0.3">
      <c r="A28" t="s">
        <v>315</v>
      </c>
      <c r="B28" s="4">
        <v>20</v>
      </c>
    </row>
    <row r="29" spans="1:2" x14ac:dyDescent="0.3">
      <c r="A29" t="s">
        <v>569</v>
      </c>
      <c r="B29" s="4">
        <v>20</v>
      </c>
    </row>
    <row r="30" spans="1:2" x14ac:dyDescent="0.3">
      <c r="A30" t="s">
        <v>166</v>
      </c>
      <c r="B30" s="55">
        <v>20.100000000000001</v>
      </c>
    </row>
    <row r="31" spans="1:2" x14ac:dyDescent="0.3">
      <c r="A31" t="s">
        <v>257</v>
      </c>
      <c r="B31" s="55">
        <v>20.100000000000001</v>
      </c>
    </row>
    <row r="32" spans="1:2" x14ac:dyDescent="0.3">
      <c r="A32" t="s">
        <v>63</v>
      </c>
      <c r="B32" s="4">
        <v>21</v>
      </c>
    </row>
    <row r="33" spans="1:2" x14ac:dyDescent="0.3">
      <c r="A33" t="s">
        <v>99</v>
      </c>
      <c r="B33" s="4">
        <v>21</v>
      </c>
    </row>
    <row r="34" spans="1:2" x14ac:dyDescent="0.3">
      <c r="A34" t="s">
        <v>430</v>
      </c>
      <c r="B34" s="4">
        <v>22</v>
      </c>
    </row>
    <row r="35" spans="1:2" x14ac:dyDescent="0.3">
      <c r="A35" t="s">
        <v>309</v>
      </c>
      <c r="B35" s="4">
        <v>22</v>
      </c>
    </row>
    <row r="36" spans="1:2" x14ac:dyDescent="0.3">
      <c r="A36" t="s">
        <v>48</v>
      </c>
      <c r="B36" s="4">
        <v>23</v>
      </c>
    </row>
    <row r="37" spans="1:2" x14ac:dyDescent="0.3">
      <c r="A37" t="s">
        <v>529</v>
      </c>
      <c r="B37" s="4">
        <v>24</v>
      </c>
    </row>
    <row r="38" spans="1:2" x14ac:dyDescent="0.3">
      <c r="A38" t="s">
        <v>54</v>
      </c>
      <c r="B38" s="4">
        <v>24</v>
      </c>
    </row>
    <row r="39" spans="1:2" x14ac:dyDescent="0.3">
      <c r="A39" t="s">
        <v>207</v>
      </c>
      <c r="B39" s="4">
        <v>24</v>
      </c>
    </row>
    <row r="40" spans="1:2" x14ac:dyDescent="0.3">
      <c r="A40" t="s">
        <v>580</v>
      </c>
      <c r="B40" s="4">
        <v>25</v>
      </c>
    </row>
    <row r="41" spans="1:2" x14ac:dyDescent="0.3">
      <c r="A41" t="s">
        <v>217</v>
      </c>
      <c r="B41" s="4">
        <v>25</v>
      </c>
    </row>
    <row r="42" spans="1:2" x14ac:dyDescent="0.3">
      <c r="A42" t="s">
        <v>56</v>
      </c>
      <c r="B42" s="4">
        <v>25</v>
      </c>
    </row>
    <row r="43" spans="1:2" x14ac:dyDescent="0.3">
      <c r="A43" t="s">
        <v>323</v>
      </c>
      <c r="B43" s="4">
        <v>25</v>
      </c>
    </row>
    <row r="44" spans="1:2" x14ac:dyDescent="0.3">
      <c r="A44" t="s">
        <v>615</v>
      </c>
      <c r="B44" s="4">
        <v>25</v>
      </c>
    </row>
    <row r="45" spans="1:2" x14ac:dyDescent="0.3">
      <c r="A45" t="s">
        <v>537</v>
      </c>
      <c r="B45" s="4">
        <v>26</v>
      </c>
    </row>
    <row r="46" spans="1:2" x14ac:dyDescent="0.3">
      <c r="A46" t="s">
        <v>133</v>
      </c>
      <c r="B46" s="4">
        <v>26</v>
      </c>
    </row>
    <row r="47" spans="1:2" x14ac:dyDescent="0.3">
      <c r="A47" t="s">
        <v>115</v>
      </c>
      <c r="B47" s="4">
        <v>26</v>
      </c>
    </row>
    <row r="48" spans="1:2" x14ac:dyDescent="0.3">
      <c r="A48" t="s">
        <v>102</v>
      </c>
      <c r="B48" s="4">
        <v>27</v>
      </c>
    </row>
    <row r="49" spans="1:2" x14ac:dyDescent="0.3">
      <c r="A49" t="s">
        <v>91</v>
      </c>
      <c r="B49" s="4">
        <v>27</v>
      </c>
    </row>
    <row r="50" spans="1:2" x14ac:dyDescent="0.3">
      <c r="A50" t="s">
        <v>186</v>
      </c>
      <c r="B50" s="4">
        <v>27</v>
      </c>
    </row>
    <row r="51" spans="1:2" x14ac:dyDescent="0.3">
      <c r="A51" t="s">
        <v>24</v>
      </c>
      <c r="B51" s="4">
        <v>27.7</v>
      </c>
    </row>
    <row r="52" spans="1:2" x14ac:dyDescent="0.3">
      <c r="A52" t="s">
        <v>278</v>
      </c>
      <c r="B52" s="4">
        <v>28</v>
      </c>
    </row>
    <row r="53" spans="1:2" x14ac:dyDescent="0.3">
      <c r="A53" t="s">
        <v>236</v>
      </c>
      <c r="B53" s="4">
        <v>28</v>
      </c>
    </row>
    <row r="54" spans="1:2" x14ac:dyDescent="0.3">
      <c r="A54" t="s">
        <v>531</v>
      </c>
      <c r="B54" s="4">
        <v>28</v>
      </c>
    </row>
    <row r="55" spans="1:2" x14ac:dyDescent="0.3">
      <c r="A55" t="s">
        <v>346</v>
      </c>
      <c r="B55" s="4">
        <v>28.8</v>
      </c>
    </row>
    <row r="56" spans="1:2" x14ac:dyDescent="0.3">
      <c r="A56" t="s">
        <v>135</v>
      </c>
      <c r="B56" s="4">
        <v>29</v>
      </c>
    </row>
    <row r="57" spans="1:2" x14ac:dyDescent="0.3">
      <c r="A57" t="s">
        <v>543</v>
      </c>
      <c r="B57" s="4">
        <v>30</v>
      </c>
    </row>
    <row r="58" spans="1:2" x14ac:dyDescent="0.3">
      <c r="A58" t="s">
        <v>197</v>
      </c>
      <c r="B58" s="4">
        <v>30</v>
      </c>
    </row>
    <row r="59" spans="1:2" x14ac:dyDescent="0.3">
      <c r="A59" t="s">
        <v>210</v>
      </c>
      <c r="B59" s="4">
        <v>30</v>
      </c>
    </row>
    <row r="60" spans="1:2" x14ac:dyDescent="0.3">
      <c r="A60" t="s">
        <v>18</v>
      </c>
      <c r="B60" s="55">
        <v>30.1</v>
      </c>
    </row>
    <row r="61" spans="1:2" x14ac:dyDescent="0.3">
      <c r="A61" t="s">
        <v>501</v>
      </c>
      <c r="B61" s="55">
        <v>30.1</v>
      </c>
    </row>
    <row r="62" spans="1:2" x14ac:dyDescent="0.3">
      <c r="A62" t="s">
        <v>552</v>
      </c>
      <c r="B62" s="55">
        <v>30.1</v>
      </c>
    </row>
    <row r="63" spans="1:2" x14ac:dyDescent="0.3">
      <c r="A63" t="s">
        <v>34</v>
      </c>
      <c r="B63" s="55">
        <v>30.1</v>
      </c>
    </row>
    <row r="64" spans="1:2" x14ac:dyDescent="0.3">
      <c r="A64" t="s">
        <v>168</v>
      </c>
      <c r="B64" s="4">
        <v>31</v>
      </c>
    </row>
    <row r="65" spans="1:2" x14ac:dyDescent="0.3">
      <c r="A65" t="s">
        <v>238</v>
      </c>
      <c r="B65" s="4">
        <v>31</v>
      </c>
    </row>
    <row r="66" spans="1:2" x14ac:dyDescent="0.3">
      <c r="A66" t="s">
        <v>468</v>
      </c>
      <c r="B66" s="4">
        <v>32</v>
      </c>
    </row>
    <row r="67" spans="1:2" x14ac:dyDescent="0.3">
      <c r="A67" t="s">
        <v>242</v>
      </c>
      <c r="B67" s="4">
        <v>32</v>
      </c>
    </row>
    <row r="68" spans="1:2" x14ac:dyDescent="0.3">
      <c r="A68" t="s">
        <v>268</v>
      </c>
      <c r="B68" s="4">
        <v>34</v>
      </c>
    </row>
    <row r="69" spans="1:2" x14ac:dyDescent="0.3">
      <c r="A69" t="s">
        <v>41</v>
      </c>
      <c r="B69" s="4">
        <v>34</v>
      </c>
    </row>
    <row r="70" spans="1:2" x14ac:dyDescent="0.3">
      <c r="A70" t="s">
        <v>203</v>
      </c>
      <c r="B70" s="4">
        <v>34</v>
      </c>
    </row>
    <row r="71" spans="1:2" x14ac:dyDescent="0.3">
      <c r="A71" t="s">
        <v>126</v>
      </c>
      <c r="B71" s="4">
        <v>35</v>
      </c>
    </row>
    <row r="72" spans="1:2" x14ac:dyDescent="0.3">
      <c r="A72" t="s">
        <v>588</v>
      </c>
      <c r="B72" s="4">
        <v>35</v>
      </c>
    </row>
    <row r="73" spans="1:2" x14ac:dyDescent="0.3">
      <c r="A73" t="s">
        <v>335</v>
      </c>
      <c r="B73" s="4">
        <v>35</v>
      </c>
    </row>
    <row r="74" spans="1:2" x14ac:dyDescent="0.3">
      <c r="A74" t="s">
        <v>337</v>
      </c>
      <c r="B74" s="4">
        <v>35</v>
      </c>
    </row>
    <row r="75" spans="1:2" x14ac:dyDescent="0.3">
      <c r="A75" t="s">
        <v>372</v>
      </c>
      <c r="B75" s="4">
        <v>35.4</v>
      </c>
    </row>
    <row r="76" spans="1:2" x14ac:dyDescent="0.3">
      <c r="A76" t="s">
        <v>150</v>
      </c>
      <c r="B76" s="4">
        <v>36</v>
      </c>
    </row>
    <row r="77" spans="1:2" x14ac:dyDescent="0.3">
      <c r="A77" t="s">
        <v>195</v>
      </c>
      <c r="B77" s="4">
        <v>37</v>
      </c>
    </row>
    <row r="78" spans="1:2" x14ac:dyDescent="0.3">
      <c r="A78" t="s">
        <v>26</v>
      </c>
      <c r="B78" s="4">
        <v>40</v>
      </c>
    </row>
    <row r="79" spans="1:2" x14ac:dyDescent="0.3">
      <c r="A79" t="s">
        <v>254</v>
      </c>
      <c r="B79" s="4">
        <v>40</v>
      </c>
    </row>
    <row r="80" spans="1:2" x14ac:dyDescent="0.3">
      <c r="A80" t="s">
        <v>124</v>
      </c>
      <c r="B80" s="4">
        <v>40.799999999999997</v>
      </c>
    </row>
    <row r="81" spans="1:2" x14ac:dyDescent="0.3">
      <c r="A81" t="s">
        <v>158</v>
      </c>
      <c r="B81" s="4">
        <v>41</v>
      </c>
    </row>
    <row r="82" spans="1:2" x14ac:dyDescent="0.3">
      <c r="A82" t="s">
        <v>495</v>
      </c>
      <c r="B82" s="4" t="s">
        <v>380</v>
      </c>
    </row>
    <row r="83" spans="1:2" x14ac:dyDescent="0.3">
      <c r="A83" t="s">
        <v>506</v>
      </c>
      <c r="B83" s="4" t="s">
        <v>380</v>
      </c>
    </row>
    <row r="84" spans="1:2" x14ac:dyDescent="0.3">
      <c r="A84" t="s">
        <v>499</v>
      </c>
      <c r="B84" s="4" t="s">
        <v>380</v>
      </c>
    </row>
    <row r="85" spans="1:2" x14ac:dyDescent="0.3">
      <c r="A85" t="s">
        <v>163</v>
      </c>
      <c r="B85" s="4" t="s">
        <v>380</v>
      </c>
    </row>
    <row r="86" spans="1:2" x14ac:dyDescent="0.3">
      <c r="A86" t="s">
        <v>282</v>
      </c>
      <c r="B86" s="4" t="s">
        <v>380</v>
      </c>
    </row>
    <row r="87" spans="1:2" x14ac:dyDescent="0.3">
      <c r="A87" t="s">
        <v>303</v>
      </c>
      <c r="B87" s="4" t="s">
        <v>380</v>
      </c>
    </row>
    <row r="88" spans="1:2" x14ac:dyDescent="0.3">
      <c r="A88" t="s">
        <v>547</v>
      </c>
      <c r="B88" s="4" t="s">
        <v>380</v>
      </c>
    </row>
    <row r="89" spans="1:2" x14ac:dyDescent="0.3">
      <c r="A89" t="s">
        <v>297</v>
      </c>
      <c r="B89" s="4" t="s">
        <v>380</v>
      </c>
    </row>
    <row r="90" spans="1:2" x14ac:dyDescent="0.3">
      <c r="A90" t="s">
        <v>544</v>
      </c>
      <c r="B90" s="4" t="s">
        <v>380</v>
      </c>
    </row>
    <row r="91" spans="1:2" x14ac:dyDescent="0.3">
      <c r="A91" t="s">
        <v>294</v>
      </c>
      <c r="B91" s="4" t="s">
        <v>380</v>
      </c>
    </row>
    <row r="92" spans="1:2" x14ac:dyDescent="0.3">
      <c r="A92" t="s">
        <v>289</v>
      </c>
      <c r="B92" s="4" t="s">
        <v>380</v>
      </c>
    </row>
    <row r="93" spans="1:2" x14ac:dyDescent="0.3">
      <c r="A93" t="s">
        <v>30</v>
      </c>
      <c r="B93" s="5" t="s">
        <v>380</v>
      </c>
    </row>
    <row r="94" spans="1:2" x14ac:dyDescent="0.3">
      <c r="A94" t="s">
        <v>136</v>
      </c>
      <c r="B94" s="5" t="s">
        <v>380</v>
      </c>
    </row>
    <row r="95" spans="1:2" x14ac:dyDescent="0.3">
      <c r="A95" t="s">
        <v>148</v>
      </c>
      <c r="B95" s="5" t="s">
        <v>380</v>
      </c>
    </row>
    <row r="96" spans="1:2" x14ac:dyDescent="0.3">
      <c r="A96" t="s">
        <v>139</v>
      </c>
      <c r="B96" s="4" t="s">
        <v>380</v>
      </c>
    </row>
    <row r="97" spans="1:2" x14ac:dyDescent="0.3">
      <c r="A97" t="s">
        <v>388</v>
      </c>
      <c r="B97" s="5" t="s">
        <v>380</v>
      </c>
    </row>
    <row r="98" spans="1:2" x14ac:dyDescent="0.3">
      <c r="A98" t="s">
        <v>513</v>
      </c>
      <c r="B98" s="4" t="s">
        <v>380</v>
      </c>
    </row>
    <row r="99" spans="1:2" x14ac:dyDescent="0.3">
      <c r="A99" t="s">
        <v>515</v>
      </c>
      <c r="B99" s="4" t="s">
        <v>380</v>
      </c>
    </row>
    <row r="100" spans="1:2" x14ac:dyDescent="0.3">
      <c r="A100" t="s">
        <v>263</v>
      </c>
      <c r="B100" s="4" t="s">
        <v>380</v>
      </c>
    </row>
    <row r="101" spans="1:2" x14ac:dyDescent="0.3">
      <c r="A101" t="s">
        <v>144</v>
      </c>
      <c r="B101" s="5" t="s">
        <v>380</v>
      </c>
    </row>
    <row r="102" spans="1:2" x14ac:dyDescent="0.3">
      <c r="A102" t="s">
        <v>213</v>
      </c>
      <c r="B102" s="4" t="s">
        <v>380</v>
      </c>
    </row>
    <row r="103" spans="1:2" x14ac:dyDescent="0.3">
      <c r="A103" t="s">
        <v>533</v>
      </c>
      <c r="B103" s="4" t="s">
        <v>380</v>
      </c>
    </row>
    <row r="104" spans="1:2" x14ac:dyDescent="0.3">
      <c r="A104" t="s">
        <v>78</v>
      </c>
      <c r="B104" s="4" t="s">
        <v>380</v>
      </c>
    </row>
    <row r="105" spans="1:2" x14ac:dyDescent="0.3">
      <c r="A105" t="s">
        <v>229</v>
      </c>
      <c r="B105" s="4" t="s">
        <v>380</v>
      </c>
    </row>
    <row r="106" spans="1:2" x14ac:dyDescent="0.3">
      <c r="A106" t="s">
        <v>223</v>
      </c>
      <c r="B106" s="4" t="s">
        <v>380</v>
      </c>
    </row>
    <row r="107" spans="1:2" x14ac:dyDescent="0.3">
      <c r="A107" t="s">
        <v>220</v>
      </c>
      <c r="B107" s="4" t="s">
        <v>380</v>
      </c>
    </row>
    <row r="108" spans="1:2" x14ac:dyDescent="0.3">
      <c r="A108" t="s">
        <v>45</v>
      </c>
      <c r="B108" s="4" t="s">
        <v>380</v>
      </c>
    </row>
    <row r="109" spans="1:2" x14ac:dyDescent="0.3">
      <c r="A109" t="s">
        <v>525</v>
      </c>
      <c r="B109" s="4" t="s">
        <v>380</v>
      </c>
    </row>
    <row r="110" spans="1:2" x14ac:dyDescent="0.3">
      <c r="A110" t="s">
        <v>527</v>
      </c>
      <c r="B110" s="4" t="s">
        <v>380</v>
      </c>
    </row>
    <row r="111" spans="1:2" x14ac:dyDescent="0.3">
      <c r="A111" t="s">
        <v>51</v>
      </c>
      <c r="B111" s="4" t="s">
        <v>380</v>
      </c>
    </row>
    <row r="112" spans="1:2" x14ac:dyDescent="0.3">
      <c r="A112" t="s">
        <v>59</v>
      </c>
      <c r="B112" s="4" t="s">
        <v>380</v>
      </c>
    </row>
    <row r="113" spans="1:2" x14ac:dyDescent="0.3">
      <c r="A113" t="s">
        <v>511</v>
      </c>
      <c r="B113" s="4" t="s">
        <v>380</v>
      </c>
    </row>
    <row r="114" spans="1:2" x14ac:dyDescent="0.3">
      <c r="A114" t="s">
        <v>491</v>
      </c>
      <c r="B114" s="4" t="s">
        <v>380</v>
      </c>
    </row>
    <row r="115" spans="1:2" x14ac:dyDescent="0.3">
      <c r="A115" t="s">
        <v>487</v>
      </c>
      <c r="B115" s="4" t="s">
        <v>380</v>
      </c>
    </row>
    <row r="116" spans="1:2" x14ac:dyDescent="0.3">
      <c r="A116" t="s">
        <v>482</v>
      </c>
      <c r="B116" s="4" t="s">
        <v>380</v>
      </c>
    </row>
    <row r="117" spans="1:2" x14ac:dyDescent="0.3">
      <c r="A117" t="s">
        <v>590</v>
      </c>
      <c r="B117" s="4" t="s">
        <v>380</v>
      </c>
    </row>
    <row r="118" spans="1:2" x14ac:dyDescent="0.3">
      <c r="A118" t="s">
        <v>272</v>
      </c>
      <c r="B118" s="4" t="s">
        <v>380</v>
      </c>
    </row>
    <row r="119" spans="1:2" x14ac:dyDescent="0.3">
      <c r="A119" t="s">
        <v>583</v>
      </c>
      <c r="B119" s="5" t="s">
        <v>380</v>
      </c>
    </row>
    <row r="120" spans="1:2" x14ac:dyDescent="0.3">
      <c r="A120" t="s">
        <v>93</v>
      </c>
      <c r="B120" s="5" t="s">
        <v>380</v>
      </c>
    </row>
    <row r="121" spans="1:2" x14ac:dyDescent="0.3">
      <c r="A121" t="s">
        <v>200</v>
      </c>
      <c r="B121" s="4" t="s">
        <v>380</v>
      </c>
    </row>
  </sheetData>
  <autoFilter ref="A1:B1" xr:uid="{29967708-A01D-4276-AA4A-6FACA3615AC6}">
    <sortState xmlns:xlrd2="http://schemas.microsoft.com/office/spreadsheetml/2017/richdata2" ref="A2:B121">
      <sortCondition ref="B1"/>
    </sortState>
  </autoFilter>
  <pageMargins left="0.7" right="0.7" top="0.75" bottom="0.75" header="0.3" footer="0.3"/>
  <drawing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D56BD6-ED2B-4B52-83D4-2F3868D937A5}">
  <dimension ref="A1:K102"/>
  <sheetViews>
    <sheetView workbookViewId="0">
      <selection activeCell="A87" sqref="A87"/>
    </sheetView>
  </sheetViews>
  <sheetFormatPr defaultRowHeight="14.4" x14ac:dyDescent="0.3"/>
  <cols>
    <col min="1" max="2" width="52.21875" customWidth="1"/>
    <col min="3" max="3" width="27.88671875" customWidth="1"/>
    <col min="4" max="8" width="12.88671875" customWidth="1"/>
    <col min="9" max="9" width="12.88671875" style="14" customWidth="1"/>
    <col min="10" max="11" width="12.88671875" customWidth="1"/>
    <col min="12" max="12" width="14.109375" customWidth="1"/>
  </cols>
  <sheetData>
    <row r="1" spans="1:11" s="2" customFormat="1" x14ac:dyDescent="0.3">
      <c r="A1" s="2" t="s">
        <v>35</v>
      </c>
      <c r="B1" s="2" t="s">
        <v>601</v>
      </c>
      <c r="C1" s="2" t="s">
        <v>12</v>
      </c>
      <c r="D1" s="2" t="s">
        <v>120</v>
      </c>
      <c r="E1" s="2" t="s">
        <v>586</v>
      </c>
      <c r="F1" s="2" t="s">
        <v>597</v>
      </c>
      <c r="G1" s="2" t="s">
        <v>602</v>
      </c>
      <c r="H1" s="2" t="s">
        <v>603</v>
      </c>
      <c r="I1" s="37" t="s">
        <v>151</v>
      </c>
      <c r="J1" s="2" t="s">
        <v>584</v>
      </c>
      <c r="K1" s="2" t="s">
        <v>585</v>
      </c>
    </row>
    <row r="2" spans="1:11" s="23" customFormat="1" x14ac:dyDescent="0.3">
      <c r="A2" s="57" t="s">
        <v>68</v>
      </c>
      <c r="B2" s="23" t="s">
        <v>16</v>
      </c>
      <c r="C2" s="57" t="s">
        <v>118</v>
      </c>
      <c r="D2" s="57">
        <v>22</v>
      </c>
      <c r="E2" s="57">
        <f>D2*0.3</f>
        <v>6.6</v>
      </c>
      <c r="F2" s="58">
        <v>6.6</v>
      </c>
      <c r="G2" s="24">
        <v>6</v>
      </c>
      <c r="H2" s="24">
        <f>G2*0.3</f>
        <v>1.7999999999999998</v>
      </c>
      <c r="I2" s="59" t="s">
        <v>610</v>
      </c>
      <c r="J2" s="57">
        <v>7</v>
      </c>
      <c r="K2" s="57">
        <f>J2/D2</f>
        <v>0.31818181818181818</v>
      </c>
    </row>
    <row r="3" spans="1:11" s="23" customFormat="1" x14ac:dyDescent="0.3">
      <c r="A3" s="57"/>
      <c r="B3" s="23" t="s">
        <v>23</v>
      </c>
      <c r="C3" s="57"/>
      <c r="D3" s="57"/>
      <c r="E3" s="57"/>
      <c r="F3" s="58"/>
      <c r="G3" s="24">
        <v>10</v>
      </c>
      <c r="H3" s="24">
        <f t="shared" ref="H3:H11" si="0">G3*0.3</f>
        <v>3</v>
      </c>
      <c r="I3" s="59"/>
      <c r="J3" s="57"/>
      <c r="K3" s="57"/>
    </row>
    <row r="4" spans="1:11" s="23" customFormat="1" x14ac:dyDescent="0.3">
      <c r="A4" s="57"/>
      <c r="B4" s="23" t="s">
        <v>504</v>
      </c>
      <c r="C4" s="57"/>
      <c r="D4" s="57"/>
      <c r="E4" s="57"/>
      <c r="F4" s="58"/>
      <c r="G4" s="24">
        <v>2</v>
      </c>
      <c r="H4" s="24">
        <f t="shared" si="0"/>
        <v>0.6</v>
      </c>
      <c r="I4" s="59"/>
      <c r="J4" s="57"/>
      <c r="K4" s="57"/>
    </row>
    <row r="5" spans="1:11" s="23" customFormat="1" x14ac:dyDescent="0.3">
      <c r="A5" s="57"/>
      <c r="B5" s="23" t="s">
        <v>19</v>
      </c>
      <c r="C5" s="57"/>
      <c r="D5" s="57"/>
      <c r="E5" s="57"/>
      <c r="F5" s="58"/>
      <c r="G5" s="24">
        <v>4</v>
      </c>
      <c r="H5" s="24">
        <f t="shared" si="0"/>
        <v>1.2</v>
      </c>
      <c r="I5" s="59"/>
      <c r="J5" s="57"/>
      <c r="K5" s="57"/>
    </row>
    <row r="6" spans="1:11" s="29" customFormat="1" x14ac:dyDescent="0.3">
      <c r="A6" s="78" t="s">
        <v>74</v>
      </c>
      <c r="B6" s="29" t="s">
        <v>32</v>
      </c>
      <c r="C6" s="78" t="s">
        <v>118</v>
      </c>
      <c r="D6" s="78">
        <v>38</v>
      </c>
      <c r="E6" s="78">
        <f>D6*0.3</f>
        <v>11.4</v>
      </c>
      <c r="F6" s="76">
        <v>12</v>
      </c>
      <c r="G6" s="30">
        <v>7</v>
      </c>
      <c r="H6" s="30">
        <f t="shared" si="0"/>
        <v>2.1</v>
      </c>
      <c r="I6" s="77" t="s">
        <v>610</v>
      </c>
      <c r="J6" s="78">
        <v>12</v>
      </c>
      <c r="K6" s="78">
        <f>J6/D6</f>
        <v>0.31578947368421051</v>
      </c>
    </row>
    <row r="7" spans="1:11" s="29" customFormat="1" x14ac:dyDescent="0.3">
      <c r="A7" s="78"/>
      <c r="B7" s="29" t="s">
        <v>36</v>
      </c>
      <c r="C7" s="78"/>
      <c r="D7" s="78"/>
      <c r="E7" s="78"/>
      <c r="F7" s="76"/>
      <c r="G7" s="30">
        <v>4</v>
      </c>
      <c r="H7" s="30">
        <f t="shared" si="0"/>
        <v>1.2</v>
      </c>
      <c r="I7" s="77"/>
      <c r="J7" s="78"/>
      <c r="K7" s="78"/>
    </row>
    <row r="8" spans="1:11" s="29" customFormat="1" x14ac:dyDescent="0.3">
      <c r="A8" s="78"/>
      <c r="B8" s="29" t="s">
        <v>39</v>
      </c>
      <c r="C8" s="78"/>
      <c r="D8" s="78"/>
      <c r="E8" s="78"/>
      <c r="F8" s="76"/>
      <c r="G8" s="30">
        <v>2</v>
      </c>
      <c r="H8" s="30">
        <f t="shared" si="0"/>
        <v>0.6</v>
      </c>
      <c r="I8" s="77"/>
      <c r="J8" s="78"/>
      <c r="K8" s="78"/>
    </row>
    <row r="9" spans="1:11" s="29" customFormat="1" x14ac:dyDescent="0.3">
      <c r="A9" s="78"/>
      <c r="B9" s="29" t="s">
        <v>42</v>
      </c>
      <c r="C9" s="78"/>
      <c r="D9" s="78"/>
      <c r="E9" s="78"/>
      <c r="F9" s="76"/>
      <c r="G9" s="30">
        <v>2</v>
      </c>
      <c r="H9" s="30">
        <f t="shared" si="0"/>
        <v>0.6</v>
      </c>
      <c r="I9" s="77"/>
      <c r="J9" s="78"/>
      <c r="K9" s="78"/>
    </row>
    <row r="10" spans="1:11" s="29" customFormat="1" x14ac:dyDescent="0.3">
      <c r="A10" s="78"/>
      <c r="B10" s="29" t="s">
        <v>43</v>
      </c>
      <c r="C10" s="78"/>
      <c r="D10" s="78"/>
      <c r="E10" s="78"/>
      <c r="F10" s="76"/>
      <c r="G10" s="30">
        <v>5</v>
      </c>
      <c r="H10" s="30">
        <f t="shared" si="0"/>
        <v>1.5</v>
      </c>
      <c r="I10" s="77"/>
      <c r="J10" s="78"/>
      <c r="K10" s="78"/>
    </row>
    <row r="11" spans="1:11" s="29" customFormat="1" ht="15" customHeight="1" x14ac:dyDescent="0.3">
      <c r="A11" s="78"/>
      <c r="B11" s="29" t="s">
        <v>46</v>
      </c>
      <c r="C11" s="78"/>
      <c r="D11" s="78"/>
      <c r="E11" s="78"/>
      <c r="F11" s="76"/>
      <c r="G11" s="30">
        <v>18</v>
      </c>
      <c r="H11" s="30">
        <f t="shared" si="0"/>
        <v>5.3999999999999995</v>
      </c>
      <c r="I11" s="77"/>
      <c r="J11" s="78"/>
      <c r="K11" s="78"/>
    </row>
    <row r="12" spans="1:11" s="27" customFormat="1" ht="15" customHeight="1" x14ac:dyDescent="0.3">
      <c r="A12" s="68" t="s">
        <v>116</v>
      </c>
      <c r="B12" s="27" t="s">
        <v>28</v>
      </c>
      <c r="C12" s="68" t="s">
        <v>119</v>
      </c>
      <c r="D12" s="68">
        <v>38</v>
      </c>
      <c r="E12" s="68">
        <f>D12*0.3</f>
        <v>11.4</v>
      </c>
      <c r="F12" s="72">
        <v>12</v>
      </c>
      <c r="G12" s="28">
        <v>4</v>
      </c>
      <c r="H12" s="28">
        <v>2</v>
      </c>
      <c r="I12" s="73" t="s">
        <v>610</v>
      </c>
      <c r="J12" s="68">
        <v>12</v>
      </c>
      <c r="K12" s="68">
        <f>J12/D12</f>
        <v>0.31578947368421051</v>
      </c>
    </row>
    <row r="13" spans="1:11" s="27" customFormat="1" x14ac:dyDescent="0.3">
      <c r="A13" s="68"/>
      <c r="B13" s="27" t="s">
        <v>27</v>
      </c>
      <c r="C13" s="68"/>
      <c r="D13" s="68"/>
      <c r="E13" s="68"/>
      <c r="F13" s="72"/>
      <c r="G13" s="28">
        <v>34</v>
      </c>
      <c r="H13" s="28">
        <v>10</v>
      </c>
      <c r="I13" s="73"/>
      <c r="J13" s="68"/>
      <c r="K13" s="68"/>
    </row>
    <row r="14" spans="1:11" s="42" customFormat="1" x14ac:dyDescent="0.3">
      <c r="A14" s="94" t="s">
        <v>72</v>
      </c>
      <c r="B14" s="42" t="s">
        <v>87</v>
      </c>
      <c r="C14" s="94" t="s">
        <v>183</v>
      </c>
      <c r="D14" s="94">
        <v>24</v>
      </c>
      <c r="E14" s="94">
        <f>D14*0.3</f>
        <v>7.1999999999999993</v>
      </c>
      <c r="F14" s="95">
        <v>8</v>
      </c>
      <c r="G14" s="43">
        <v>3</v>
      </c>
      <c r="H14" s="43">
        <v>1</v>
      </c>
      <c r="I14" s="44"/>
      <c r="J14" s="41"/>
      <c r="K14" s="41"/>
    </row>
    <row r="15" spans="1:11" s="42" customFormat="1" x14ac:dyDescent="0.3">
      <c r="A15" s="94"/>
      <c r="B15" s="42" t="s">
        <v>273</v>
      </c>
      <c r="C15" s="94"/>
      <c r="D15" s="94"/>
      <c r="E15" s="94"/>
      <c r="F15" s="95"/>
      <c r="G15" s="43">
        <v>1</v>
      </c>
      <c r="H15" s="43">
        <v>1</v>
      </c>
      <c r="I15" s="44"/>
      <c r="J15" s="41"/>
      <c r="K15" s="41"/>
    </row>
    <row r="16" spans="1:11" s="42" customFormat="1" x14ac:dyDescent="0.3">
      <c r="A16" s="94"/>
      <c r="B16" s="42" t="s">
        <v>89</v>
      </c>
      <c r="C16" s="94"/>
      <c r="D16" s="94"/>
      <c r="E16" s="94"/>
      <c r="F16" s="95"/>
      <c r="G16" s="43">
        <v>15</v>
      </c>
      <c r="H16" s="43">
        <v>3</v>
      </c>
      <c r="I16" s="44"/>
      <c r="J16" s="41"/>
      <c r="K16" s="41"/>
    </row>
    <row r="17" spans="1:11" s="42" customFormat="1" x14ac:dyDescent="0.3">
      <c r="A17" s="94"/>
      <c r="B17" s="42" t="s">
        <v>92</v>
      </c>
      <c r="C17" s="94"/>
      <c r="D17" s="94"/>
      <c r="E17" s="94"/>
      <c r="F17" s="95"/>
      <c r="G17" s="43">
        <v>1</v>
      </c>
      <c r="H17" s="43">
        <v>1</v>
      </c>
      <c r="I17" s="44"/>
      <c r="J17" s="41"/>
      <c r="K17" s="41"/>
    </row>
    <row r="18" spans="1:11" s="42" customFormat="1" x14ac:dyDescent="0.3">
      <c r="A18" s="94"/>
      <c r="B18" s="42" t="s">
        <v>94</v>
      </c>
      <c r="C18" s="94"/>
      <c r="D18" s="94"/>
      <c r="E18" s="94"/>
      <c r="F18" s="95"/>
      <c r="G18" s="43">
        <v>3</v>
      </c>
      <c r="H18" s="43">
        <v>1</v>
      </c>
      <c r="I18" s="44"/>
      <c r="J18" s="41"/>
      <c r="K18" s="41"/>
    </row>
    <row r="19" spans="1:11" s="42" customFormat="1" x14ac:dyDescent="0.3">
      <c r="A19" s="94"/>
      <c r="B19" s="42" t="s">
        <v>98</v>
      </c>
      <c r="C19" s="94"/>
      <c r="D19" s="94"/>
      <c r="E19" s="94"/>
      <c r="F19" s="95"/>
      <c r="G19" s="43">
        <v>1</v>
      </c>
      <c r="H19" s="43">
        <v>1</v>
      </c>
      <c r="I19" s="45"/>
      <c r="K19" s="42">
        <f>J19/D14</f>
        <v>0</v>
      </c>
    </row>
    <row r="20" spans="1:11" s="33" customFormat="1" x14ac:dyDescent="0.3">
      <c r="A20" s="79" t="s">
        <v>73</v>
      </c>
      <c r="B20" s="33" t="s">
        <v>49</v>
      </c>
      <c r="C20" s="79" t="s">
        <v>117</v>
      </c>
      <c r="D20" s="79">
        <v>18</v>
      </c>
      <c r="E20" s="79">
        <f>D20*0.3</f>
        <v>5.3999999999999995</v>
      </c>
      <c r="F20" s="80">
        <v>6</v>
      </c>
      <c r="G20" s="34">
        <v>1</v>
      </c>
      <c r="H20" s="34">
        <v>1</v>
      </c>
      <c r="I20" s="81" t="s">
        <v>612</v>
      </c>
      <c r="J20" s="79">
        <v>8</v>
      </c>
      <c r="K20" s="79">
        <f>J20/D20</f>
        <v>0.44444444444444442</v>
      </c>
    </row>
    <row r="21" spans="1:11" s="33" customFormat="1" x14ac:dyDescent="0.3">
      <c r="A21" s="79"/>
      <c r="B21" s="33" t="s">
        <v>52</v>
      </c>
      <c r="C21" s="79"/>
      <c r="D21" s="79"/>
      <c r="E21" s="79"/>
      <c r="F21" s="80"/>
      <c r="G21" s="34">
        <v>2</v>
      </c>
      <c r="H21" s="34">
        <v>1</v>
      </c>
      <c r="I21" s="81"/>
      <c r="J21" s="79"/>
      <c r="K21" s="79"/>
    </row>
    <row r="22" spans="1:11" s="33" customFormat="1" x14ac:dyDescent="0.3">
      <c r="A22" s="79"/>
      <c r="B22" s="33" t="s">
        <v>57</v>
      </c>
      <c r="C22" s="79"/>
      <c r="D22" s="79"/>
      <c r="E22" s="79"/>
      <c r="F22" s="80"/>
      <c r="G22" s="34">
        <v>1</v>
      </c>
      <c r="H22" s="34">
        <v>1</v>
      </c>
      <c r="I22" s="81"/>
      <c r="J22" s="79"/>
      <c r="K22" s="79"/>
    </row>
    <row r="23" spans="1:11" s="33" customFormat="1" x14ac:dyDescent="0.3">
      <c r="A23" s="79"/>
      <c r="B23" s="33" t="s">
        <v>60</v>
      </c>
      <c r="C23" s="79"/>
      <c r="D23" s="79"/>
      <c r="E23" s="79"/>
      <c r="F23" s="80"/>
      <c r="G23" s="34">
        <v>1</v>
      </c>
      <c r="H23" s="34">
        <v>1</v>
      </c>
      <c r="I23" s="81"/>
      <c r="J23" s="79"/>
      <c r="K23" s="79"/>
    </row>
    <row r="24" spans="1:11" s="33" customFormat="1" x14ac:dyDescent="0.3">
      <c r="A24" s="79"/>
      <c r="B24" s="33" t="s">
        <v>61</v>
      </c>
      <c r="C24" s="79"/>
      <c r="D24" s="79"/>
      <c r="E24" s="79"/>
      <c r="F24" s="80"/>
      <c r="G24" s="34">
        <v>7</v>
      </c>
      <c r="H24" s="34">
        <v>1</v>
      </c>
      <c r="I24" s="81"/>
      <c r="J24" s="79"/>
      <c r="K24" s="79"/>
    </row>
    <row r="25" spans="1:11" s="33" customFormat="1" x14ac:dyDescent="0.3">
      <c r="A25" s="79"/>
      <c r="B25" s="33" t="s">
        <v>509</v>
      </c>
      <c r="C25" s="79"/>
      <c r="D25" s="79"/>
      <c r="E25" s="79"/>
      <c r="F25" s="80"/>
      <c r="G25" s="34">
        <v>1</v>
      </c>
      <c r="H25" s="34">
        <v>1</v>
      </c>
      <c r="I25" s="81"/>
      <c r="J25" s="79"/>
      <c r="K25" s="79"/>
    </row>
    <row r="26" spans="1:11" s="33" customFormat="1" x14ac:dyDescent="0.3">
      <c r="A26" s="79"/>
      <c r="B26" s="33" t="s">
        <v>64</v>
      </c>
      <c r="C26" s="79"/>
      <c r="D26" s="79"/>
      <c r="E26" s="79"/>
      <c r="F26" s="80"/>
      <c r="G26" s="34">
        <v>4</v>
      </c>
      <c r="H26" s="34">
        <v>1</v>
      </c>
      <c r="I26" s="81"/>
      <c r="J26" s="79"/>
      <c r="K26" s="79"/>
    </row>
    <row r="27" spans="1:11" s="33" customFormat="1" x14ac:dyDescent="0.3">
      <c r="A27" s="79"/>
      <c r="B27" s="33" t="s">
        <v>65</v>
      </c>
      <c r="C27" s="79"/>
      <c r="D27" s="79"/>
      <c r="E27" s="79"/>
      <c r="F27" s="80"/>
      <c r="G27" s="34">
        <v>1</v>
      </c>
      <c r="H27" s="34">
        <v>1</v>
      </c>
      <c r="I27" s="81"/>
      <c r="J27" s="79"/>
      <c r="K27" s="79"/>
    </row>
    <row r="28" spans="1:11" s="35" customFormat="1" x14ac:dyDescent="0.3">
      <c r="A28" s="82" t="s">
        <v>71</v>
      </c>
      <c r="B28" s="35" t="s">
        <v>103</v>
      </c>
      <c r="C28" s="82" t="s">
        <v>118</v>
      </c>
      <c r="D28" s="82">
        <v>18</v>
      </c>
      <c r="E28" s="82">
        <f>D28*0.3</f>
        <v>5.3999999999999995</v>
      </c>
      <c r="F28" s="83">
        <v>6</v>
      </c>
      <c r="G28" s="36">
        <v>2</v>
      </c>
      <c r="H28" s="36">
        <f>G28*0.3</f>
        <v>0.6</v>
      </c>
      <c r="I28" s="84" t="s">
        <v>610</v>
      </c>
      <c r="J28" s="82">
        <v>6</v>
      </c>
      <c r="K28" s="82">
        <f>J28/D28</f>
        <v>0.33333333333333331</v>
      </c>
    </row>
    <row r="29" spans="1:11" s="35" customFormat="1" x14ac:dyDescent="0.3">
      <c r="A29" s="82"/>
      <c r="B29" s="35" t="s">
        <v>104</v>
      </c>
      <c r="C29" s="82"/>
      <c r="D29" s="82"/>
      <c r="E29" s="82"/>
      <c r="F29" s="83"/>
      <c r="G29" s="36">
        <v>8</v>
      </c>
      <c r="H29" s="36">
        <f t="shared" ref="H29:H32" si="1">G29*0.3</f>
        <v>2.4</v>
      </c>
      <c r="I29" s="84"/>
      <c r="J29" s="82"/>
      <c r="K29" s="82"/>
    </row>
    <row r="30" spans="1:11" s="35" customFormat="1" x14ac:dyDescent="0.3">
      <c r="A30" s="82"/>
      <c r="B30" s="35" t="s">
        <v>107</v>
      </c>
      <c r="C30" s="82"/>
      <c r="D30" s="82"/>
      <c r="E30" s="82"/>
      <c r="F30" s="83"/>
      <c r="G30" s="36">
        <v>1</v>
      </c>
      <c r="H30" s="36">
        <v>1</v>
      </c>
      <c r="I30" s="84"/>
      <c r="J30" s="82"/>
      <c r="K30" s="82"/>
    </row>
    <row r="31" spans="1:11" s="35" customFormat="1" x14ac:dyDescent="0.3">
      <c r="A31" s="82"/>
      <c r="B31" s="35" t="s">
        <v>110</v>
      </c>
      <c r="C31" s="82"/>
      <c r="D31" s="82"/>
      <c r="E31" s="82"/>
      <c r="F31" s="83"/>
      <c r="G31" s="36">
        <v>3</v>
      </c>
      <c r="H31" s="36">
        <f t="shared" si="1"/>
        <v>0.89999999999999991</v>
      </c>
      <c r="I31" s="84"/>
      <c r="J31" s="82"/>
      <c r="K31" s="82"/>
    </row>
    <row r="32" spans="1:11" s="35" customFormat="1" x14ac:dyDescent="0.3">
      <c r="A32" s="82"/>
      <c r="B32" s="35" t="s">
        <v>114</v>
      </c>
      <c r="C32" s="82"/>
      <c r="D32" s="82"/>
      <c r="E32" s="82"/>
      <c r="F32" s="83"/>
      <c r="G32" s="36">
        <v>4</v>
      </c>
      <c r="H32" s="36">
        <f t="shared" si="1"/>
        <v>1.2</v>
      </c>
      <c r="I32" s="84"/>
      <c r="J32" s="82"/>
      <c r="K32" s="82"/>
    </row>
    <row r="33" spans="1:11" s="25" customFormat="1" x14ac:dyDescent="0.3">
      <c r="A33" s="75" t="s">
        <v>79</v>
      </c>
      <c r="B33" s="25" t="s">
        <v>153</v>
      </c>
      <c r="C33" s="75" t="s">
        <v>118</v>
      </c>
      <c r="D33" s="75">
        <v>24</v>
      </c>
      <c r="E33" s="75">
        <f>D33*0.3</f>
        <v>7.1999999999999993</v>
      </c>
      <c r="F33" s="97">
        <v>7.1999999999999993</v>
      </c>
      <c r="G33" s="26">
        <v>4</v>
      </c>
      <c r="H33" s="26">
        <v>1</v>
      </c>
      <c r="I33" s="74" t="s">
        <v>611</v>
      </c>
      <c r="J33" s="75">
        <v>10</v>
      </c>
      <c r="K33" s="75">
        <f>J33/D33</f>
        <v>0.41666666666666669</v>
      </c>
    </row>
    <row r="34" spans="1:11" s="25" customFormat="1" x14ac:dyDescent="0.3">
      <c r="A34" s="75"/>
      <c r="B34" s="25" t="s">
        <v>156</v>
      </c>
      <c r="C34" s="75"/>
      <c r="D34" s="75"/>
      <c r="E34" s="75"/>
      <c r="F34" s="97"/>
      <c r="G34" s="26">
        <v>1</v>
      </c>
      <c r="H34" s="26">
        <v>1</v>
      </c>
      <c r="I34" s="74"/>
      <c r="J34" s="75"/>
      <c r="K34" s="75"/>
    </row>
    <row r="35" spans="1:11" s="25" customFormat="1" x14ac:dyDescent="0.3">
      <c r="A35" s="75"/>
      <c r="B35" s="25" t="s">
        <v>159</v>
      </c>
      <c r="C35" s="75"/>
      <c r="D35" s="75"/>
      <c r="E35" s="75"/>
      <c r="F35" s="97"/>
      <c r="G35" s="26">
        <v>1</v>
      </c>
      <c r="H35" s="26">
        <v>1</v>
      </c>
      <c r="I35" s="74"/>
      <c r="J35" s="75"/>
      <c r="K35" s="75"/>
    </row>
    <row r="36" spans="1:11" s="25" customFormat="1" x14ac:dyDescent="0.3">
      <c r="A36" s="75"/>
      <c r="B36" s="25" t="s">
        <v>161</v>
      </c>
      <c r="C36" s="75"/>
      <c r="D36" s="75"/>
      <c r="E36" s="75"/>
      <c r="F36" s="97"/>
      <c r="G36" s="26">
        <v>3</v>
      </c>
      <c r="H36" s="26">
        <v>1</v>
      </c>
      <c r="I36" s="74"/>
      <c r="J36" s="75"/>
      <c r="K36" s="75"/>
    </row>
    <row r="37" spans="1:11" s="25" customFormat="1" x14ac:dyDescent="0.3">
      <c r="A37" s="75"/>
      <c r="B37" s="25" t="s">
        <v>164</v>
      </c>
      <c r="C37" s="75"/>
      <c r="D37" s="75"/>
      <c r="E37" s="75"/>
      <c r="F37" s="97"/>
      <c r="G37" s="26">
        <v>3</v>
      </c>
      <c r="H37" s="26">
        <v>1</v>
      </c>
      <c r="I37" s="74"/>
      <c r="J37" s="75"/>
      <c r="K37" s="75"/>
    </row>
    <row r="38" spans="1:11" s="25" customFormat="1" x14ac:dyDescent="0.3">
      <c r="A38" s="75"/>
      <c r="B38" s="25" t="s">
        <v>606</v>
      </c>
      <c r="C38" s="75"/>
      <c r="D38" s="75"/>
      <c r="E38" s="75"/>
      <c r="F38" s="97"/>
      <c r="G38" s="26">
        <v>1</v>
      </c>
      <c r="H38" s="26">
        <v>1</v>
      </c>
      <c r="I38" s="74"/>
      <c r="J38" s="75"/>
      <c r="K38" s="75"/>
    </row>
    <row r="39" spans="1:11" s="25" customFormat="1" x14ac:dyDescent="0.3">
      <c r="A39" s="75"/>
      <c r="B39" s="25" t="s">
        <v>169</v>
      </c>
      <c r="C39" s="75"/>
      <c r="D39" s="75"/>
      <c r="E39" s="75"/>
      <c r="F39" s="97"/>
      <c r="G39" s="26">
        <v>3</v>
      </c>
      <c r="H39" s="26">
        <v>1</v>
      </c>
      <c r="I39" s="74"/>
      <c r="J39" s="75"/>
      <c r="K39" s="75"/>
    </row>
    <row r="40" spans="1:11" s="25" customFormat="1" x14ac:dyDescent="0.3">
      <c r="A40" s="75"/>
      <c r="B40" s="25" t="s">
        <v>172</v>
      </c>
      <c r="C40" s="75"/>
      <c r="D40" s="75"/>
      <c r="E40" s="75"/>
      <c r="F40" s="97"/>
      <c r="G40" s="26">
        <v>1</v>
      </c>
      <c r="H40" s="26">
        <v>1</v>
      </c>
      <c r="I40" s="74"/>
      <c r="J40" s="75"/>
      <c r="K40" s="75"/>
    </row>
    <row r="41" spans="1:11" s="25" customFormat="1" x14ac:dyDescent="0.3">
      <c r="A41" s="75"/>
      <c r="B41" s="25" t="s">
        <v>173</v>
      </c>
      <c r="C41" s="75"/>
      <c r="D41" s="75"/>
      <c r="E41" s="75"/>
      <c r="F41" s="97"/>
      <c r="G41" s="26">
        <v>5</v>
      </c>
      <c r="H41" s="26">
        <v>1</v>
      </c>
      <c r="I41" s="74"/>
      <c r="J41" s="75"/>
      <c r="K41" s="75"/>
    </row>
    <row r="42" spans="1:11" s="25" customFormat="1" x14ac:dyDescent="0.3">
      <c r="A42" s="75"/>
      <c r="B42" s="25" t="s">
        <v>174</v>
      </c>
      <c r="C42" s="75"/>
      <c r="D42" s="75"/>
      <c r="E42" s="75"/>
      <c r="F42" s="97"/>
      <c r="G42" s="26">
        <v>2</v>
      </c>
      <c r="H42" s="26">
        <v>1</v>
      </c>
      <c r="I42" s="74"/>
      <c r="J42" s="75"/>
      <c r="K42" s="75"/>
    </row>
    <row r="43" spans="1:11" s="40" customFormat="1" x14ac:dyDescent="0.3">
      <c r="A43" s="86" t="s">
        <v>80</v>
      </c>
      <c r="B43" s="40" t="s">
        <v>178</v>
      </c>
      <c r="C43" s="86" t="s">
        <v>121</v>
      </c>
      <c r="D43" s="86">
        <v>7</v>
      </c>
      <c r="E43" s="86">
        <f>D43*0.3</f>
        <v>2.1</v>
      </c>
      <c r="F43" s="87">
        <v>3</v>
      </c>
      <c r="G43" s="39">
        <v>4</v>
      </c>
      <c r="H43" s="39">
        <v>2</v>
      </c>
      <c r="I43" s="88" t="s">
        <v>610</v>
      </c>
      <c r="J43" s="86">
        <v>3</v>
      </c>
      <c r="K43" s="86">
        <f>J43/D43</f>
        <v>0.42857142857142855</v>
      </c>
    </row>
    <row r="44" spans="1:11" s="40" customFormat="1" x14ac:dyDescent="0.3">
      <c r="A44" s="86"/>
      <c r="B44" s="40" t="s">
        <v>180</v>
      </c>
      <c r="C44" s="86"/>
      <c r="D44" s="86"/>
      <c r="E44" s="86"/>
      <c r="F44" s="87"/>
      <c r="G44" s="39">
        <v>3</v>
      </c>
      <c r="H44" s="39">
        <v>1</v>
      </c>
      <c r="I44" s="88"/>
      <c r="J44" s="86"/>
      <c r="K44" s="86"/>
    </row>
    <row r="45" spans="1:11" s="46" customFormat="1" x14ac:dyDescent="0.3">
      <c r="A45" s="93" t="s">
        <v>83</v>
      </c>
      <c r="B45" s="46" t="s">
        <v>184</v>
      </c>
      <c r="C45" s="93" t="s">
        <v>13</v>
      </c>
      <c r="D45" s="93">
        <v>40</v>
      </c>
      <c r="E45" s="93">
        <f t="shared" ref="E45:E87" si="2">D45*0.3</f>
        <v>12</v>
      </c>
      <c r="F45" s="96">
        <v>12</v>
      </c>
      <c r="G45" s="47">
        <v>5</v>
      </c>
      <c r="H45" s="47">
        <v>1</v>
      </c>
      <c r="I45" s="92" t="s">
        <v>610</v>
      </c>
      <c r="J45" s="93">
        <v>12</v>
      </c>
      <c r="K45" s="93">
        <f t="shared" ref="K45" si="3">J45/D45</f>
        <v>0.3</v>
      </c>
    </row>
    <row r="46" spans="1:11" s="46" customFormat="1" x14ac:dyDescent="0.3">
      <c r="A46" s="93"/>
      <c r="B46" s="46" t="s">
        <v>187</v>
      </c>
      <c r="C46" s="93"/>
      <c r="D46" s="93"/>
      <c r="E46" s="93"/>
      <c r="F46" s="96"/>
      <c r="G46" s="47">
        <v>2</v>
      </c>
      <c r="H46" s="47">
        <v>1</v>
      </c>
      <c r="I46" s="92"/>
      <c r="J46" s="93"/>
      <c r="K46" s="93"/>
    </row>
    <row r="47" spans="1:11" s="46" customFormat="1" x14ac:dyDescent="0.3">
      <c r="A47" s="93"/>
      <c r="B47" s="46" t="s">
        <v>192</v>
      </c>
      <c r="C47" s="93"/>
      <c r="D47" s="93"/>
      <c r="E47" s="93"/>
      <c r="F47" s="96"/>
      <c r="G47" s="47">
        <v>2</v>
      </c>
      <c r="H47" s="47">
        <v>1</v>
      </c>
      <c r="I47" s="92"/>
      <c r="J47" s="93"/>
      <c r="K47" s="93"/>
    </row>
    <row r="48" spans="1:11" s="46" customFormat="1" x14ac:dyDescent="0.3">
      <c r="A48" s="93"/>
      <c r="B48" s="46" t="s">
        <v>193</v>
      </c>
      <c r="C48" s="93"/>
      <c r="D48" s="93"/>
      <c r="E48" s="93"/>
      <c r="F48" s="96"/>
      <c r="G48" s="47">
        <v>2</v>
      </c>
      <c r="H48" s="47">
        <v>1</v>
      </c>
      <c r="I48" s="92"/>
      <c r="J48" s="93"/>
      <c r="K48" s="93"/>
    </row>
    <row r="49" spans="1:11" s="46" customFormat="1" x14ac:dyDescent="0.3">
      <c r="A49" s="93"/>
      <c r="B49" s="46" t="s">
        <v>196</v>
      </c>
      <c r="C49" s="93"/>
      <c r="D49" s="93"/>
      <c r="E49" s="93"/>
      <c r="F49" s="96"/>
      <c r="G49" s="47">
        <v>1</v>
      </c>
      <c r="H49" s="47">
        <v>1</v>
      </c>
      <c r="I49" s="92"/>
      <c r="J49" s="93"/>
      <c r="K49" s="93"/>
    </row>
    <row r="50" spans="1:11" s="46" customFormat="1" x14ac:dyDescent="0.3">
      <c r="A50" s="93"/>
      <c r="B50" s="46" t="s">
        <v>198</v>
      </c>
      <c r="C50" s="93"/>
      <c r="D50" s="93"/>
      <c r="E50" s="93"/>
      <c r="F50" s="96"/>
      <c r="G50" s="47">
        <v>1</v>
      </c>
      <c r="H50" s="47">
        <v>1</v>
      </c>
      <c r="I50" s="92"/>
      <c r="J50" s="93"/>
      <c r="K50" s="93"/>
    </row>
    <row r="51" spans="1:11" s="46" customFormat="1" x14ac:dyDescent="0.3">
      <c r="A51" s="93"/>
      <c r="B51" s="46" t="s">
        <v>201</v>
      </c>
      <c r="C51" s="93"/>
      <c r="D51" s="93"/>
      <c r="E51" s="93"/>
      <c r="F51" s="96"/>
      <c r="G51" s="47">
        <v>4</v>
      </c>
      <c r="H51" s="47">
        <v>1</v>
      </c>
      <c r="I51" s="92"/>
      <c r="J51" s="93"/>
      <c r="K51" s="93"/>
    </row>
    <row r="52" spans="1:11" s="46" customFormat="1" x14ac:dyDescent="0.3">
      <c r="A52" s="93"/>
      <c r="B52" s="46" t="s">
        <v>204</v>
      </c>
      <c r="C52" s="93"/>
      <c r="D52" s="93"/>
      <c r="E52" s="93"/>
      <c r="F52" s="96"/>
      <c r="G52" s="47">
        <v>11</v>
      </c>
      <c r="H52" s="47">
        <v>2</v>
      </c>
      <c r="I52" s="92"/>
      <c r="J52" s="93"/>
      <c r="K52" s="93"/>
    </row>
    <row r="53" spans="1:11" s="46" customFormat="1" x14ac:dyDescent="0.3">
      <c r="A53" s="93"/>
      <c r="B53" s="46" t="s">
        <v>205</v>
      </c>
      <c r="C53" s="93"/>
      <c r="D53" s="93"/>
      <c r="E53" s="93"/>
      <c r="F53" s="96"/>
      <c r="G53" s="47">
        <v>6</v>
      </c>
      <c r="H53" s="47">
        <v>1</v>
      </c>
      <c r="I53" s="92"/>
      <c r="J53" s="93"/>
      <c r="K53" s="93"/>
    </row>
    <row r="54" spans="1:11" s="46" customFormat="1" x14ac:dyDescent="0.3">
      <c r="A54" s="93"/>
      <c r="B54" s="46" t="s">
        <v>208</v>
      </c>
      <c r="C54" s="93"/>
      <c r="D54" s="93"/>
      <c r="E54" s="93"/>
      <c r="F54" s="96"/>
      <c r="G54" s="47">
        <v>6</v>
      </c>
      <c r="H54" s="47">
        <v>1</v>
      </c>
      <c r="I54" s="92"/>
      <c r="J54" s="93"/>
      <c r="K54" s="93"/>
    </row>
    <row r="55" spans="1:11" s="15" customFormat="1" x14ac:dyDescent="0.3">
      <c r="A55" s="66" t="s">
        <v>81</v>
      </c>
      <c r="B55" s="15" t="s">
        <v>211</v>
      </c>
      <c r="C55" s="66" t="s">
        <v>75</v>
      </c>
      <c r="D55" s="66">
        <v>47</v>
      </c>
      <c r="E55" s="66">
        <f>D55*0.3</f>
        <v>14.1</v>
      </c>
      <c r="F55" s="67">
        <v>15</v>
      </c>
      <c r="G55" s="16">
        <v>1</v>
      </c>
      <c r="H55" s="16">
        <v>1</v>
      </c>
      <c r="I55" s="91" t="s">
        <v>610</v>
      </c>
      <c r="J55" s="66">
        <v>15</v>
      </c>
      <c r="K55" s="66">
        <f>J55/D55</f>
        <v>0.31914893617021278</v>
      </c>
    </row>
    <row r="56" spans="1:11" s="15" customFormat="1" x14ac:dyDescent="0.3">
      <c r="A56" s="66"/>
      <c r="B56" s="15" t="s">
        <v>214</v>
      </c>
      <c r="C56" s="66"/>
      <c r="D56" s="66"/>
      <c r="E56" s="66"/>
      <c r="F56" s="67"/>
      <c r="G56" s="16">
        <v>1</v>
      </c>
      <c r="H56" s="16">
        <v>1</v>
      </c>
      <c r="I56" s="91"/>
      <c r="J56" s="66"/>
      <c r="K56" s="66"/>
    </row>
    <row r="57" spans="1:11" s="15" customFormat="1" x14ac:dyDescent="0.3">
      <c r="A57" s="66"/>
      <c r="B57" s="15" t="s">
        <v>76</v>
      </c>
      <c r="C57" s="66"/>
      <c r="D57" s="66"/>
      <c r="E57" s="66"/>
      <c r="F57" s="67"/>
      <c r="G57" s="16">
        <v>39</v>
      </c>
      <c r="H57" s="16">
        <v>9</v>
      </c>
      <c r="I57" s="91"/>
      <c r="J57" s="66"/>
      <c r="K57" s="66"/>
    </row>
    <row r="58" spans="1:11" s="15" customFormat="1" x14ac:dyDescent="0.3">
      <c r="A58" s="66"/>
      <c r="B58" s="15" t="s">
        <v>230</v>
      </c>
      <c r="C58" s="66"/>
      <c r="D58" s="66"/>
      <c r="E58" s="66"/>
      <c r="F58" s="67"/>
      <c r="G58" s="16">
        <v>1</v>
      </c>
      <c r="H58" s="16">
        <v>1</v>
      </c>
      <c r="I58" s="91"/>
      <c r="J58" s="66"/>
      <c r="K58" s="66"/>
    </row>
    <row r="59" spans="1:11" s="15" customFormat="1" x14ac:dyDescent="0.3">
      <c r="A59" s="66"/>
      <c r="B59" s="15" t="s">
        <v>227</v>
      </c>
      <c r="C59" s="66"/>
      <c r="D59" s="66"/>
      <c r="E59" s="66"/>
      <c r="F59" s="67"/>
      <c r="G59" s="16">
        <v>1</v>
      </c>
      <c r="H59" s="16">
        <v>1</v>
      </c>
      <c r="I59" s="91"/>
      <c r="J59" s="66"/>
      <c r="K59" s="66"/>
    </row>
    <row r="60" spans="1:11" s="15" customFormat="1" x14ac:dyDescent="0.3">
      <c r="A60" s="66"/>
      <c r="B60" s="15" t="s">
        <v>224</v>
      </c>
      <c r="C60" s="66"/>
      <c r="D60" s="66"/>
      <c r="E60" s="66"/>
      <c r="F60" s="67"/>
      <c r="G60" s="16">
        <v>2</v>
      </c>
      <c r="H60" s="16">
        <v>1</v>
      </c>
      <c r="I60" s="91"/>
      <c r="J60" s="66"/>
      <c r="K60" s="66"/>
    </row>
    <row r="61" spans="1:11" s="15" customFormat="1" x14ac:dyDescent="0.3">
      <c r="A61" s="66"/>
      <c r="B61" s="15" t="s">
        <v>221</v>
      </c>
      <c r="C61" s="66"/>
      <c r="D61" s="66"/>
      <c r="E61" s="66"/>
      <c r="F61" s="67"/>
      <c r="G61" s="16">
        <v>1</v>
      </c>
      <c r="H61" s="16">
        <v>1</v>
      </c>
      <c r="I61" s="91"/>
      <c r="J61" s="66"/>
      <c r="K61" s="66"/>
    </row>
    <row r="62" spans="1:11" s="15" customFormat="1" x14ac:dyDescent="0.3">
      <c r="A62" s="66"/>
      <c r="B62" s="15" t="s">
        <v>218</v>
      </c>
      <c r="C62" s="66"/>
      <c r="D62" s="66"/>
      <c r="E62" s="66"/>
      <c r="F62" s="67"/>
      <c r="G62" s="16">
        <v>1</v>
      </c>
      <c r="H62" s="16">
        <v>1</v>
      </c>
      <c r="I62" s="91"/>
      <c r="J62" s="66"/>
      <c r="K62" s="66"/>
    </row>
    <row r="63" spans="1:11" s="17" customFormat="1" x14ac:dyDescent="0.3">
      <c r="A63" s="61" t="s">
        <v>70</v>
      </c>
      <c r="B63" s="17" t="s">
        <v>244</v>
      </c>
      <c r="C63" s="61" t="s">
        <v>117</v>
      </c>
      <c r="D63" s="61">
        <v>8</v>
      </c>
      <c r="E63" s="61">
        <f>D63*0.3</f>
        <v>2.4</v>
      </c>
      <c r="F63" s="62">
        <v>3</v>
      </c>
      <c r="G63" s="18">
        <v>5</v>
      </c>
      <c r="H63" s="18">
        <v>2</v>
      </c>
      <c r="I63" s="63" t="s">
        <v>610</v>
      </c>
      <c r="J63" s="61">
        <v>3</v>
      </c>
      <c r="K63" s="61">
        <f>J63/D63</f>
        <v>0.375</v>
      </c>
    </row>
    <row r="64" spans="1:11" s="17" customFormat="1" x14ac:dyDescent="0.3">
      <c r="A64" s="61"/>
      <c r="B64" s="17" t="s">
        <v>247</v>
      </c>
      <c r="C64" s="61"/>
      <c r="D64" s="61"/>
      <c r="E64" s="61"/>
      <c r="F64" s="62"/>
      <c r="G64" s="18">
        <v>3</v>
      </c>
      <c r="H64" s="18">
        <v>1</v>
      </c>
      <c r="I64" s="63"/>
      <c r="J64" s="61"/>
      <c r="K64" s="61"/>
    </row>
    <row r="65" spans="1:11" s="19" customFormat="1" x14ac:dyDescent="0.3">
      <c r="A65" s="69" t="s">
        <v>69</v>
      </c>
      <c r="B65" s="19" t="s">
        <v>249</v>
      </c>
      <c r="C65" s="69" t="s">
        <v>75</v>
      </c>
      <c r="D65" s="69">
        <v>11</v>
      </c>
      <c r="E65" s="69">
        <f>D65*0.3</f>
        <v>3.3</v>
      </c>
      <c r="F65" s="70">
        <v>4</v>
      </c>
      <c r="G65" s="20">
        <v>3</v>
      </c>
      <c r="H65" s="20">
        <v>1</v>
      </c>
      <c r="I65" s="71" t="s">
        <v>610</v>
      </c>
      <c r="J65" s="69">
        <v>4</v>
      </c>
      <c r="K65" s="69">
        <f>J65/D65</f>
        <v>0.36363636363636365</v>
      </c>
    </row>
    <row r="66" spans="1:11" s="19" customFormat="1" x14ac:dyDescent="0.3">
      <c r="A66" s="69"/>
      <c r="B66" s="19" t="s">
        <v>252</v>
      </c>
      <c r="C66" s="69"/>
      <c r="D66" s="69"/>
      <c r="E66" s="69"/>
      <c r="F66" s="70"/>
      <c r="G66" s="20">
        <v>1</v>
      </c>
      <c r="H66" s="20">
        <v>1</v>
      </c>
      <c r="I66" s="71"/>
      <c r="J66" s="69"/>
      <c r="K66" s="69"/>
    </row>
    <row r="67" spans="1:11" s="19" customFormat="1" x14ac:dyDescent="0.3">
      <c r="A67" s="69"/>
      <c r="B67" s="19" t="s">
        <v>255</v>
      </c>
      <c r="C67" s="69"/>
      <c r="D67" s="69"/>
      <c r="E67" s="69"/>
      <c r="F67" s="70"/>
      <c r="G67" s="20">
        <v>6</v>
      </c>
      <c r="H67" s="20">
        <f>G67*0.3</f>
        <v>1.7999999999999998</v>
      </c>
      <c r="I67" s="71"/>
      <c r="J67" s="69"/>
      <c r="K67" s="69"/>
    </row>
    <row r="68" spans="1:11" s="21" customFormat="1" x14ac:dyDescent="0.3">
      <c r="A68" s="60" t="s">
        <v>84</v>
      </c>
      <c r="B68" s="21" t="s">
        <v>281</v>
      </c>
      <c r="C68" s="60" t="s">
        <v>118</v>
      </c>
      <c r="D68" s="60">
        <v>33</v>
      </c>
      <c r="E68" s="60">
        <f>D68*0.3</f>
        <v>9.9</v>
      </c>
      <c r="F68" s="64">
        <v>9.9</v>
      </c>
      <c r="G68" s="22">
        <v>1</v>
      </c>
      <c r="H68" s="22">
        <v>1</v>
      </c>
      <c r="I68" s="65" t="s">
        <v>610</v>
      </c>
      <c r="J68" s="60">
        <v>10</v>
      </c>
      <c r="K68" s="60">
        <f>J68/D68</f>
        <v>0.30303030303030304</v>
      </c>
    </row>
    <row r="69" spans="1:11" s="21" customFormat="1" x14ac:dyDescent="0.3">
      <c r="A69" s="60"/>
      <c r="B69" s="21" t="s">
        <v>283</v>
      </c>
      <c r="C69" s="60"/>
      <c r="D69" s="60"/>
      <c r="E69" s="60"/>
      <c r="F69" s="64"/>
      <c r="G69" s="22">
        <v>10</v>
      </c>
      <c r="H69" s="22">
        <v>2</v>
      </c>
      <c r="I69" s="65"/>
      <c r="J69" s="60"/>
      <c r="K69" s="60"/>
    </row>
    <row r="70" spans="1:11" s="21" customFormat="1" x14ac:dyDescent="0.3">
      <c r="A70" s="60"/>
      <c r="B70" s="21" t="s">
        <v>284</v>
      </c>
      <c r="C70" s="60"/>
      <c r="D70" s="60"/>
      <c r="E70" s="60"/>
      <c r="F70" s="64"/>
      <c r="G70" s="22">
        <v>2</v>
      </c>
      <c r="H70" s="22">
        <f t="shared" ref="H70:H75" si="4">G70*0.3</f>
        <v>0.6</v>
      </c>
      <c r="I70" s="65"/>
      <c r="J70" s="60"/>
      <c r="K70" s="60"/>
    </row>
    <row r="71" spans="1:11" s="21" customFormat="1" x14ac:dyDescent="0.3">
      <c r="A71" s="60"/>
      <c r="B71" s="21" t="s">
        <v>285</v>
      </c>
      <c r="C71" s="60"/>
      <c r="D71" s="60"/>
      <c r="E71" s="60"/>
      <c r="F71" s="64"/>
      <c r="G71" s="22">
        <v>3</v>
      </c>
      <c r="H71" s="22">
        <f t="shared" si="4"/>
        <v>0.89999999999999991</v>
      </c>
      <c r="I71" s="65"/>
      <c r="J71" s="60"/>
      <c r="K71" s="60"/>
    </row>
    <row r="72" spans="1:11" s="21" customFormat="1" x14ac:dyDescent="0.3">
      <c r="A72" s="60"/>
      <c r="B72" s="21" t="s">
        <v>279</v>
      </c>
      <c r="C72" s="60"/>
      <c r="D72" s="60"/>
      <c r="E72" s="60"/>
      <c r="F72" s="64"/>
      <c r="G72" s="22">
        <v>3</v>
      </c>
      <c r="H72" s="22">
        <f t="shared" si="4"/>
        <v>0.89999999999999991</v>
      </c>
      <c r="I72" s="65"/>
      <c r="J72" s="60"/>
      <c r="K72" s="60"/>
    </row>
    <row r="73" spans="1:11" s="21" customFormat="1" x14ac:dyDescent="0.3">
      <c r="A73" s="60"/>
      <c r="B73" s="21" t="s">
        <v>286</v>
      </c>
      <c r="C73" s="60"/>
      <c r="D73" s="60"/>
      <c r="E73" s="60"/>
      <c r="F73" s="64"/>
      <c r="G73" s="22">
        <v>10</v>
      </c>
      <c r="H73" s="22">
        <v>2</v>
      </c>
      <c r="I73" s="65"/>
      <c r="J73" s="60"/>
      <c r="K73" s="60"/>
    </row>
    <row r="74" spans="1:11" s="21" customFormat="1" x14ac:dyDescent="0.3">
      <c r="A74" s="60"/>
      <c r="B74" s="21" t="s">
        <v>287</v>
      </c>
      <c r="C74" s="60"/>
      <c r="D74" s="60"/>
      <c r="E74" s="60"/>
      <c r="F74" s="64"/>
      <c r="G74" s="22">
        <v>1</v>
      </c>
      <c r="H74" s="22">
        <v>1</v>
      </c>
      <c r="I74" s="65"/>
      <c r="J74" s="60"/>
      <c r="K74" s="60"/>
    </row>
    <row r="75" spans="1:11" s="21" customFormat="1" x14ac:dyDescent="0.3">
      <c r="A75" s="60"/>
      <c r="B75" s="21" t="s">
        <v>290</v>
      </c>
      <c r="C75" s="60"/>
      <c r="D75" s="60"/>
      <c r="E75" s="60"/>
      <c r="F75" s="64"/>
      <c r="G75" s="22">
        <v>3</v>
      </c>
      <c r="H75" s="22">
        <f t="shared" si="4"/>
        <v>0.89999999999999991</v>
      </c>
      <c r="I75" s="65"/>
      <c r="J75" s="60"/>
      <c r="K75" s="60"/>
    </row>
    <row r="76" spans="1:11" s="48" customFormat="1" x14ac:dyDescent="0.3">
      <c r="A76" s="85" t="s">
        <v>85</v>
      </c>
      <c r="B76" s="48" t="s">
        <v>307</v>
      </c>
      <c r="C76" s="85" t="s">
        <v>118</v>
      </c>
      <c r="D76" s="85">
        <v>30</v>
      </c>
      <c r="E76" s="85">
        <f>D76*0.3</f>
        <v>9</v>
      </c>
      <c r="F76" s="89">
        <v>9</v>
      </c>
      <c r="G76" s="49">
        <v>1</v>
      </c>
      <c r="H76" s="49">
        <v>1</v>
      </c>
      <c r="I76" s="90" t="s">
        <v>613</v>
      </c>
      <c r="J76" s="85">
        <v>11</v>
      </c>
      <c r="K76" s="85">
        <f>J76/30</f>
        <v>0.36666666666666664</v>
      </c>
    </row>
    <row r="77" spans="1:11" s="48" customFormat="1" x14ac:dyDescent="0.3">
      <c r="A77" s="85"/>
      <c r="B77" s="48" t="s">
        <v>310</v>
      </c>
      <c r="C77" s="85"/>
      <c r="D77" s="85"/>
      <c r="E77" s="85"/>
      <c r="F77" s="89"/>
      <c r="G77" s="49">
        <v>2</v>
      </c>
      <c r="H77" s="49">
        <v>1</v>
      </c>
      <c r="I77" s="90"/>
      <c r="J77" s="85"/>
      <c r="K77" s="85"/>
    </row>
    <row r="78" spans="1:11" s="48" customFormat="1" x14ac:dyDescent="0.3">
      <c r="A78" s="85"/>
      <c r="B78" s="48" t="s">
        <v>313</v>
      </c>
      <c r="C78" s="85"/>
      <c r="D78" s="85"/>
      <c r="E78" s="85"/>
      <c r="F78" s="89"/>
      <c r="G78" s="49">
        <v>1</v>
      </c>
      <c r="H78" s="49">
        <v>1</v>
      </c>
      <c r="I78" s="90"/>
      <c r="J78" s="85"/>
      <c r="K78" s="85"/>
    </row>
    <row r="79" spans="1:11" s="48" customFormat="1" x14ac:dyDescent="0.3">
      <c r="A79" s="85"/>
      <c r="B79" s="48" t="s">
        <v>327</v>
      </c>
      <c r="C79" s="85"/>
      <c r="D79" s="85"/>
      <c r="E79" s="85"/>
      <c r="F79" s="89"/>
      <c r="G79" s="49">
        <v>5</v>
      </c>
      <c r="H79" s="49">
        <v>1</v>
      </c>
      <c r="I79" s="90"/>
      <c r="J79" s="85"/>
      <c r="K79" s="85"/>
    </row>
    <row r="80" spans="1:11" s="48" customFormat="1" x14ac:dyDescent="0.3">
      <c r="A80" s="85"/>
      <c r="B80" s="48" t="s">
        <v>318</v>
      </c>
      <c r="C80" s="85"/>
      <c r="D80" s="85"/>
      <c r="E80" s="85"/>
      <c r="F80" s="89"/>
      <c r="G80" s="49">
        <v>1</v>
      </c>
      <c r="H80" s="49">
        <v>1</v>
      </c>
      <c r="I80" s="90"/>
      <c r="J80" s="85"/>
      <c r="K80" s="85"/>
    </row>
    <row r="81" spans="1:11" s="48" customFormat="1" x14ac:dyDescent="0.3">
      <c r="A81" s="85"/>
      <c r="B81" s="48" t="s">
        <v>319</v>
      </c>
      <c r="C81" s="85"/>
      <c r="D81" s="85"/>
      <c r="E81" s="85"/>
      <c r="F81" s="89"/>
      <c r="G81" s="49">
        <v>6</v>
      </c>
      <c r="H81" s="49">
        <v>1</v>
      </c>
      <c r="I81" s="90"/>
      <c r="J81" s="85"/>
      <c r="K81" s="85"/>
    </row>
    <row r="82" spans="1:11" s="48" customFormat="1" x14ac:dyDescent="0.3">
      <c r="A82" s="85"/>
      <c r="B82" s="48" t="s">
        <v>320</v>
      </c>
      <c r="C82" s="85"/>
      <c r="D82" s="85"/>
      <c r="E82" s="85"/>
      <c r="F82" s="89"/>
      <c r="G82" s="49">
        <v>2</v>
      </c>
      <c r="H82" s="49">
        <v>1</v>
      </c>
      <c r="I82" s="90"/>
      <c r="J82" s="85"/>
      <c r="K82" s="85"/>
    </row>
    <row r="83" spans="1:11" s="48" customFormat="1" x14ac:dyDescent="0.3">
      <c r="A83" s="85"/>
      <c r="B83" s="48" t="s">
        <v>329</v>
      </c>
      <c r="C83" s="85"/>
      <c r="D83" s="85"/>
      <c r="E83" s="85"/>
      <c r="F83" s="89"/>
      <c r="G83" s="49">
        <v>4</v>
      </c>
      <c r="H83" s="49">
        <v>1</v>
      </c>
      <c r="I83" s="90"/>
      <c r="J83" s="85"/>
      <c r="K83" s="85"/>
    </row>
    <row r="84" spans="1:11" s="48" customFormat="1" x14ac:dyDescent="0.3">
      <c r="A84" s="85"/>
      <c r="B84" s="48" t="s">
        <v>321</v>
      </c>
      <c r="C84" s="85"/>
      <c r="D84" s="85"/>
      <c r="E84" s="85"/>
      <c r="F84" s="89"/>
      <c r="G84" s="49">
        <v>1</v>
      </c>
      <c r="H84" s="49">
        <v>1</v>
      </c>
      <c r="I84" s="90"/>
      <c r="J84" s="85"/>
      <c r="K84" s="85"/>
    </row>
    <row r="85" spans="1:11" s="48" customFormat="1" x14ac:dyDescent="0.3">
      <c r="A85" s="85"/>
      <c r="B85" s="48" t="s">
        <v>324</v>
      </c>
      <c r="C85" s="85"/>
      <c r="D85" s="85"/>
      <c r="E85" s="85"/>
      <c r="F85" s="89"/>
      <c r="G85" s="49">
        <v>3</v>
      </c>
      <c r="H85" s="49">
        <v>1</v>
      </c>
      <c r="I85" s="90"/>
      <c r="J85" s="85"/>
      <c r="K85" s="85"/>
    </row>
    <row r="86" spans="1:11" s="48" customFormat="1" x14ac:dyDescent="0.3">
      <c r="A86" s="85"/>
      <c r="B86" s="48" t="s">
        <v>325</v>
      </c>
      <c r="C86" s="85"/>
      <c r="D86" s="85"/>
      <c r="E86" s="85"/>
      <c r="F86" s="89"/>
      <c r="G86" s="49">
        <v>4</v>
      </c>
      <c r="H86" s="49">
        <v>1</v>
      </c>
      <c r="I86" s="90"/>
      <c r="J86" s="85"/>
      <c r="K86" s="85"/>
    </row>
    <row r="87" spans="1:11" s="31" customFormat="1" ht="43.2" x14ac:dyDescent="0.3">
      <c r="A87" s="50" t="s">
        <v>82</v>
      </c>
      <c r="B87" s="31" t="s">
        <v>340</v>
      </c>
      <c r="C87" s="31" t="s">
        <v>117</v>
      </c>
      <c r="D87" s="31">
        <v>2</v>
      </c>
      <c r="E87" s="31">
        <f t="shared" si="2"/>
        <v>0.6</v>
      </c>
      <c r="F87" s="32">
        <v>0</v>
      </c>
      <c r="G87" s="32">
        <v>1</v>
      </c>
      <c r="H87" s="32">
        <v>1</v>
      </c>
      <c r="I87" s="38" t="s">
        <v>609</v>
      </c>
      <c r="J87" s="32">
        <v>0</v>
      </c>
      <c r="K87" s="31">
        <v>0</v>
      </c>
    </row>
    <row r="93" spans="1:11" x14ac:dyDescent="0.3">
      <c r="B93" t="s">
        <v>184</v>
      </c>
    </row>
    <row r="94" spans="1:11" x14ac:dyDescent="0.3">
      <c r="B94" t="s">
        <v>187</v>
      </c>
    </row>
    <row r="95" spans="1:11" x14ac:dyDescent="0.3">
      <c r="B95" t="s">
        <v>192</v>
      </c>
    </row>
    <row r="96" spans="1:11" x14ac:dyDescent="0.3">
      <c r="B96" t="s">
        <v>193</v>
      </c>
    </row>
    <row r="97" spans="2:2" x14ac:dyDescent="0.3">
      <c r="B97" t="s">
        <v>196</v>
      </c>
    </row>
    <row r="98" spans="2:2" x14ac:dyDescent="0.3">
      <c r="B98" t="s">
        <v>198</v>
      </c>
    </row>
    <row r="99" spans="2:2" x14ac:dyDescent="0.3">
      <c r="B99" t="s">
        <v>201</v>
      </c>
    </row>
    <row r="100" spans="2:2" x14ac:dyDescent="0.3">
      <c r="B100" t="s">
        <v>204</v>
      </c>
    </row>
    <row r="101" spans="2:2" x14ac:dyDescent="0.3">
      <c r="B101" t="s">
        <v>205</v>
      </c>
    </row>
    <row r="102" spans="2:2" x14ac:dyDescent="0.3">
      <c r="B102" t="s">
        <v>208</v>
      </c>
    </row>
  </sheetData>
  <mergeCells count="109">
    <mergeCell ref="J55:J62"/>
    <mergeCell ref="K55:K62"/>
    <mergeCell ref="K43:K44"/>
    <mergeCell ref="I45:I54"/>
    <mergeCell ref="J45:J54"/>
    <mergeCell ref="K45:K54"/>
    <mergeCell ref="A55:A62"/>
    <mergeCell ref="C55:C62"/>
    <mergeCell ref="A14:A19"/>
    <mergeCell ref="C14:C19"/>
    <mergeCell ref="D14:D19"/>
    <mergeCell ref="E14:E19"/>
    <mergeCell ref="F14:F19"/>
    <mergeCell ref="A45:A54"/>
    <mergeCell ref="C45:C54"/>
    <mergeCell ref="D45:D54"/>
    <mergeCell ref="E45:E54"/>
    <mergeCell ref="F45:F54"/>
    <mergeCell ref="D33:D42"/>
    <mergeCell ref="E33:E42"/>
    <mergeCell ref="F33:F42"/>
    <mergeCell ref="A28:A32"/>
    <mergeCell ref="C28:C32"/>
    <mergeCell ref="D28:D32"/>
    <mergeCell ref="E28:E32"/>
    <mergeCell ref="F28:F32"/>
    <mergeCell ref="I28:I32"/>
    <mergeCell ref="J28:J32"/>
    <mergeCell ref="K28:K32"/>
    <mergeCell ref="J76:J86"/>
    <mergeCell ref="K76:K86"/>
    <mergeCell ref="A43:A44"/>
    <mergeCell ref="C43:C44"/>
    <mergeCell ref="D43:D44"/>
    <mergeCell ref="E43:E44"/>
    <mergeCell ref="F43:F44"/>
    <mergeCell ref="I43:I44"/>
    <mergeCell ref="J43:J44"/>
    <mergeCell ref="A76:A86"/>
    <mergeCell ref="C76:C86"/>
    <mergeCell ref="D76:D86"/>
    <mergeCell ref="E76:E86"/>
    <mergeCell ref="F76:F86"/>
    <mergeCell ref="I76:I86"/>
    <mergeCell ref="I55:I62"/>
    <mergeCell ref="F6:F11"/>
    <mergeCell ref="I6:I11"/>
    <mergeCell ref="J6:J11"/>
    <mergeCell ref="K6:K11"/>
    <mergeCell ref="A20:A27"/>
    <mergeCell ref="C20:C27"/>
    <mergeCell ref="D20:D27"/>
    <mergeCell ref="E20:E27"/>
    <mergeCell ref="F20:F27"/>
    <mergeCell ref="I20:I27"/>
    <mergeCell ref="A6:A11"/>
    <mergeCell ref="C6:C11"/>
    <mergeCell ref="D6:D11"/>
    <mergeCell ref="E6:E11"/>
    <mergeCell ref="J20:J27"/>
    <mergeCell ref="K20:K27"/>
    <mergeCell ref="D55:D62"/>
    <mergeCell ref="E55:E62"/>
    <mergeCell ref="F55:F62"/>
    <mergeCell ref="J12:J13"/>
    <mergeCell ref="K12:K13"/>
    <mergeCell ref="A65:A67"/>
    <mergeCell ref="C65:C67"/>
    <mergeCell ref="D65:D67"/>
    <mergeCell ref="E65:E67"/>
    <mergeCell ref="F65:F67"/>
    <mergeCell ref="I65:I67"/>
    <mergeCell ref="J65:J67"/>
    <mergeCell ref="K65:K67"/>
    <mergeCell ref="A12:A13"/>
    <mergeCell ref="C12:C13"/>
    <mergeCell ref="D12:D13"/>
    <mergeCell ref="E12:E13"/>
    <mergeCell ref="F12:F13"/>
    <mergeCell ref="I12:I13"/>
    <mergeCell ref="I33:I42"/>
    <mergeCell ref="J33:J42"/>
    <mergeCell ref="K33:K42"/>
    <mergeCell ref="A33:A42"/>
    <mergeCell ref="C33:C42"/>
    <mergeCell ref="A2:A5"/>
    <mergeCell ref="C2:C5"/>
    <mergeCell ref="D2:D5"/>
    <mergeCell ref="E2:E5"/>
    <mergeCell ref="F2:F5"/>
    <mergeCell ref="I2:I5"/>
    <mergeCell ref="J2:J5"/>
    <mergeCell ref="K2:K5"/>
    <mergeCell ref="K68:K75"/>
    <mergeCell ref="A63:A64"/>
    <mergeCell ref="C63:C64"/>
    <mergeCell ref="D63:D64"/>
    <mergeCell ref="E63:E64"/>
    <mergeCell ref="F63:F64"/>
    <mergeCell ref="I63:I64"/>
    <mergeCell ref="J63:J64"/>
    <mergeCell ref="K63:K64"/>
    <mergeCell ref="A68:A75"/>
    <mergeCell ref="C68:C75"/>
    <mergeCell ref="D68:D75"/>
    <mergeCell ref="E68:E75"/>
    <mergeCell ref="F68:F75"/>
    <mergeCell ref="I68:I75"/>
    <mergeCell ref="J68:J75"/>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A32DD4-F711-490F-B156-EAF1FCE3D65A}">
  <dimension ref="A1:A17"/>
  <sheetViews>
    <sheetView workbookViewId="0">
      <selection activeCell="A17" sqref="A17"/>
    </sheetView>
  </sheetViews>
  <sheetFormatPr defaultRowHeight="14.4" x14ac:dyDescent="0.3"/>
  <sheetData>
    <row r="1" spans="1:1" x14ac:dyDescent="0.3">
      <c r="A1" t="s">
        <v>11</v>
      </c>
    </row>
    <row r="2" spans="1:1" x14ac:dyDescent="0.3">
      <c r="A2" t="s">
        <v>10</v>
      </c>
    </row>
    <row r="3" spans="1:1" x14ac:dyDescent="0.3">
      <c r="A3" t="s">
        <v>600</v>
      </c>
    </row>
    <row r="5" spans="1:1" x14ac:dyDescent="0.3">
      <c r="A5" t="s">
        <v>264</v>
      </c>
    </row>
    <row r="6" spans="1:1" x14ac:dyDescent="0.3">
      <c r="A6" t="s">
        <v>298</v>
      </c>
    </row>
    <row r="16" spans="1:1" x14ac:dyDescent="0.3">
      <c r="A16" t="s">
        <v>356</v>
      </c>
    </row>
    <row r="17" spans="1:1" x14ac:dyDescent="0.3">
      <c r="A17" t="s">
        <v>593</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Species</vt:lpstr>
      <vt:lpstr>AFB</vt:lpstr>
      <vt:lpstr>Fecundity</vt:lpstr>
      <vt:lpstr>Max age</vt:lpstr>
      <vt:lpstr>Species_selection</vt:lpstr>
      <vt:lpstr>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Stephanie Good</dc:creator>
  <cp:lastModifiedBy>Steffen Oppel</cp:lastModifiedBy>
  <dcterms:created xsi:type="dcterms:W3CDTF">2022-06-13T13:36:52Z</dcterms:created>
  <dcterms:modified xsi:type="dcterms:W3CDTF">2022-07-26T11:18:50Z</dcterms:modified>
</cp:coreProperties>
</file>