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3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33.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worksheet+xml" PartName="/xl/worksheets/sheet35.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34.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35.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32.xml"/>
  <Override ContentType="application/vnd.openxmlformats-officedocument.drawing+xml" PartName="/xl/drawings/drawing23.xml"/>
  <Override ContentType="application/vnd.openxmlformats-officedocument.drawing+xml" PartName="/xl/drawings/drawing3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spreadsheetml.comments+xml" PartName="/xl/comments21.xml"/>
  <Override ContentType="application/vnd.openxmlformats-officedocument.spreadsheetml.comments+xml" PartName="/xl/comments26.xml"/>
  <Override ContentType="application/vnd.openxmlformats-officedocument.spreadsheetml.comments+xml" PartName="/xl/comments9.xml"/>
  <Override ContentType="application/vnd.openxmlformats-officedocument.spreadsheetml.comments+xml" PartName="/xl/comments30.xml"/>
  <Override ContentType="application/vnd.openxmlformats-officedocument.spreadsheetml.comments+xml" PartName="/xl/comments13.xml"/>
  <Override ContentType="application/vnd.openxmlformats-officedocument.spreadsheetml.comments+xml" PartName="/xl/comments4.xml"/>
  <Override ContentType="application/vnd.openxmlformats-officedocument.spreadsheetml.comments+xml" PartName="/xl/comments17.xml"/>
  <Override ContentType="application/vnd.openxmlformats-officedocument.spreadsheetml.comments+xml" PartName="/xl/comments8.xml"/>
  <Override ContentType="application/vnd.openxmlformats-officedocument.spreadsheetml.comments+xml" PartName="/xl/comments14.xml"/>
  <Override ContentType="application/vnd.openxmlformats-officedocument.spreadsheetml.comments+xml" PartName="/xl/comments27.xml"/>
  <Override ContentType="application/vnd.openxmlformats-officedocument.spreadsheetml.comments+xml" PartName="/xl/comments22.xml"/>
  <Override ContentType="application/vnd.openxmlformats-officedocument.spreadsheetml.comments+xml" PartName="/xl/comments31.xml"/>
  <Override ContentType="application/vnd.openxmlformats-officedocument.spreadsheetml.comments+xml" PartName="/xl/comments3.xml"/>
  <Override ContentType="application/vnd.openxmlformats-officedocument.spreadsheetml.comments+xml" PartName="/xl/comments18.xml"/>
  <Override ContentType="application/vnd.openxmlformats-officedocument.spreadsheetml.comments+xml" PartName="/xl/comments15.xml"/>
  <Override ContentType="application/vnd.openxmlformats-officedocument.spreadsheetml.comments+xml" PartName="/xl/comments7.xml"/>
  <Override ContentType="application/vnd.openxmlformats-officedocument.spreadsheetml.comments+xml" PartName="/xl/comments10.xml"/>
  <Override ContentType="application/vnd.openxmlformats-officedocument.spreadsheetml.comments+xml" PartName="/xl/comments23.xml"/>
  <Override ContentType="application/vnd.openxmlformats-officedocument.spreadsheetml.comments+xml" PartName="/xl/comments24.xml"/>
  <Override ContentType="application/vnd.openxmlformats-officedocument.spreadsheetml.comments+xml" PartName="/xl/comments6.xml"/>
  <Override ContentType="application/vnd.openxmlformats-officedocument.spreadsheetml.comments+xml" PartName="/xl/comments28.xml"/>
  <Override ContentType="application/vnd.openxmlformats-officedocument.spreadsheetml.comments+xml" PartName="/xl/comments19.xml"/>
  <Override ContentType="application/vnd.openxmlformats-officedocument.spreadsheetml.comments+xml" PartName="/xl/comments2.xml"/>
  <Override ContentType="application/vnd.openxmlformats-officedocument.spreadsheetml.comments+xml" PartName="/xl/comments11.xml"/>
  <Override ContentType="application/vnd.openxmlformats-officedocument.spreadsheetml.comments+xml" PartName="/xl/comments20.xml"/>
  <Override ContentType="application/vnd.openxmlformats-officedocument.spreadsheetml.comments+xml" PartName="/xl/comments25.xml"/>
  <Override ContentType="application/vnd.openxmlformats-officedocument.spreadsheetml.comments+xml" PartName="/xl/comments12.xml"/>
  <Override ContentType="application/vnd.openxmlformats-officedocument.spreadsheetml.comments+xml" PartName="/xl/comments5.xml"/>
  <Override ContentType="application/vnd.openxmlformats-officedocument.spreadsheetml.comments+xml" PartName="/xl/comments29.xml"/>
  <Override ContentType="application/vnd.openxmlformats-officedocument.spreadsheetml.comments+xml" PartName="/xl/comments1.xml"/>
  <Override ContentType="application/vnd.openxmlformats-officedocument.spreadsheetml.comments+xml" PartName="/xl/comments16.xml"/>
  <Override ContentType="application/vnd.openxmlformats-officedocument.drawingml.chart+xml" PartName="/xl/charts/chart1.xml"/>
  <Override ContentType="application/vnd.openxmlformats-officedocument.drawingml.chart+xml" PartName="/xl/charts/chart6.xml"/>
  <Override ContentType="application/vnd.openxmlformats-officedocument.drawingml.chart+xml" PartName="/xl/charts/chart7.xml"/>
  <Override ContentType="application/vnd.openxmlformats-officedocument.drawingml.chart+xml" PartName="/xl/charts/chart8.xml"/>
  <Override ContentType="application/vnd.openxmlformats-officedocument.drawingml.chart+xml" PartName="/xl/charts/chart4.xml"/>
  <Override ContentType="application/vnd.openxmlformats-officedocument.drawingml.chart+xml" PartName="/xl/charts/chart9.xml"/>
  <Override ContentType="application/vnd.openxmlformats-officedocument.drawingml.chart+xml" PartName="/xl/charts/chart5.xml"/>
  <Override ContentType="application/vnd.openxmlformats-officedocument.drawingml.chart+xml" PartName="/xl/charts/chart3.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dentitas" sheetId="1" r:id="rId4"/>
    <sheet state="visible" name="Petunjuk Pengerjaan" sheetId="2" r:id="rId5"/>
    <sheet state="visible" name="EmployeeDepartmentHistory" sheetId="3" r:id="rId6"/>
    <sheet state="visible" name="Department" sheetId="4" r:id="rId7"/>
    <sheet state="visible" name="Employee" sheetId="5" r:id="rId8"/>
    <sheet state="visible" name="SalesTerritoryHistory" sheetId="6" r:id="rId9"/>
    <sheet state="visible" name="Store" sheetId="7" r:id="rId10"/>
    <sheet state="visible" name="SalesPersonQuotaHistory" sheetId="8" r:id="rId11"/>
    <sheet state="visible" name="Customer" sheetId="9" r:id="rId12"/>
    <sheet state="visible" name="SalesPerson" sheetId="10" r:id="rId13"/>
    <sheet state="visible" name="SalesTerritory" sheetId="11" r:id="rId14"/>
    <sheet state="visible" name="PersonCreditCard" sheetId="12" r:id="rId15"/>
    <sheet state="visible" name="CreditCard" sheetId="13" r:id="rId16"/>
    <sheet state="visible" name="SalesTaxRate" sheetId="14" r:id="rId17"/>
    <sheet state="visible" name="SalesOrderHeader" sheetId="15" r:id="rId18"/>
    <sheet state="visible" name="CurrencyRate" sheetId="16" r:id="rId19"/>
    <sheet state="visible" name="Currency" sheetId="17" r:id="rId20"/>
    <sheet state="visible" name="SalesOrderHeaderSalesReason" sheetId="18" r:id="rId21"/>
    <sheet state="visible" name="ShoppingCartItem" sheetId="19" r:id="rId22"/>
    <sheet state="visible" name="SalesReason" sheetId="20" r:id="rId23"/>
    <sheet state="visible" name="SalesOrderDetail" sheetId="21" r:id="rId24"/>
    <sheet state="visible" name="SpecialOffer" sheetId="22" r:id="rId25"/>
    <sheet state="visible" name="SpecialOfferProduct" sheetId="23" r:id="rId26"/>
    <sheet state="visible" name="Person" sheetId="24" r:id="rId27"/>
    <sheet state="visible" name="Address" sheetId="25" r:id="rId28"/>
    <sheet state="visible" name="StateProvince" sheetId="26" r:id="rId29"/>
    <sheet state="visible" name="ProductListPriceHistory" sheetId="27" r:id="rId30"/>
    <sheet state="visible" name="CountryRegion" sheetId="28" r:id="rId31"/>
    <sheet state="visible" name="Product" sheetId="29" r:id="rId32"/>
    <sheet state="visible" name="ProductSubcategory" sheetId="30" r:id="rId33"/>
    <sheet state="visible" name="ProductCategory" sheetId="31" r:id="rId34"/>
    <sheet state="visible" name="ProductModel" sheetId="32" r:id="rId35"/>
    <sheet state="visible" name="ProductModelProductDescriptionC" sheetId="33" r:id="rId36"/>
    <sheet state="visible" name="Data Tambahan" sheetId="34" r:id="rId37"/>
    <sheet state="visible" name="Kebutuhan Perusahaan" sheetId="35" r:id="rId38"/>
  </sheets>
  <definedNames/>
  <calcPr/>
</workbook>
</file>

<file path=xl/comments1.xml><?xml version="1.0" encoding="utf-8"?>
<comments xmlns:r="http://schemas.openxmlformats.org/officeDocument/2006/relationships" xmlns="http://schemas.openxmlformats.org/spreadsheetml/2006/main">
  <authors>
    <author/>
  </authors>
  <commentList>
    <comment authorId="0" ref="E8">
      <text>
        <t xml:space="preserve">Lydia:
Isi dengan ada / tidak ada
</t>
      </text>
    </comment>
    <comment authorId="0" ref="G8">
      <text>
        <t xml:space="preserve">Lydia:
isi dengan ada atau tidak ada</t>
      </text>
    </comment>
  </commentList>
</comments>
</file>

<file path=xl/comments2.xml><?xml version="1.0" encoding="utf-8"?>
<comments xmlns:r="http://schemas.openxmlformats.org/officeDocument/2006/relationships" xmlns="http://schemas.openxmlformats.org/spreadsheetml/2006/main">
  <authors>
    <author/>
  </authors>
  <commentList>
    <comment authorId="0" ref="E8">
      <text>
        <t xml:space="preserve">Lydia:
Isi dengan ada / tidak ada
</t>
      </text>
    </comment>
    <comment authorId="0" ref="F8">
      <text>
        <t xml:space="preserve">Lydia:
isi dengan ada atau tidak ada</t>
      </text>
    </comment>
  </commentList>
</comments>
</file>

<file path=xl/comments3.xml><?xml version="1.0" encoding="utf-8"?>
<comments xmlns:r="http://schemas.openxmlformats.org/officeDocument/2006/relationships" xmlns="http://schemas.openxmlformats.org/spreadsheetml/2006/main">
  <authors>
    <author/>
  </authors>
  <commentList>
    <comment authorId="0" ref="E8">
      <text>
        <t xml:space="preserve">Lydia:
Isi dengan ada / tidak ada
</t>
      </text>
    </comment>
    <comment authorId="0" ref="G8">
      <text>
        <t xml:space="preserve">Lydia:
isi dengan ada atau tidak ada</t>
      </text>
    </comment>
  </commentList>
</comments>
</file>

<file path=xl/comments4.xml><?xml version="1.0" encoding="utf-8"?>
<comments xmlns:r="http://schemas.openxmlformats.org/officeDocument/2006/relationships" xmlns="http://schemas.openxmlformats.org/spreadsheetml/2006/main">
  <authors>
    <author/>
  </authors>
  <commentList>
    <comment authorId="0" ref="E8">
      <text>
        <t xml:space="preserve">Lydia:
Isi dengan ada / tidak ada
</t>
      </text>
    </comment>
    <comment authorId="0" ref="G8">
      <text>
        <t xml:space="preserve">Lydia:
isi dengan ada atau tidak ada</t>
      </text>
    </comment>
  </commentList>
</comments>
</file>

<file path=xl/comments5.xml><?xml version="1.0" encoding="utf-8"?>
<comments xmlns:r="http://schemas.openxmlformats.org/officeDocument/2006/relationships" xmlns="http://schemas.openxmlformats.org/spreadsheetml/2006/main">
  <authors>
    <author/>
  </authors>
  <commentList>
    <comment authorId="0" ref="E8">
      <text>
        <t xml:space="preserve">Lydia:
Isi dengan ada / tidak ada
</t>
      </text>
    </comment>
    <comment authorId="0" ref="G8">
      <text>
        <t xml:space="preserve">Lydia:
isi dengan ada atau tidak ada</t>
      </text>
    </comment>
  </commentList>
</comments>
</file>

<file path=xl/comments6.xml><?xml version="1.0" encoding="utf-8"?>
<comments xmlns:r="http://schemas.openxmlformats.org/officeDocument/2006/relationships" xmlns="http://schemas.openxmlformats.org/spreadsheetml/2006/main">
  <authors>
    <author/>
  </authors>
  <commentList>
    <comment authorId="0" ref="E8">
      <text>
        <t xml:space="preserve">Lydia:
Isi dengan ada / tidak ada
</t>
      </text>
    </comment>
    <comment authorId="0" ref="G8">
      <text>
        <t xml:space="preserve">Lydia:
isi dengan ada atau tidak ada</t>
      </text>
    </comment>
  </commentList>
</comments>
</file>

<file path=xl/comments7.xml><?xml version="1.0" encoding="utf-8"?>
<comments xmlns:r="http://schemas.openxmlformats.org/officeDocument/2006/relationships" xmlns="http://schemas.openxmlformats.org/spreadsheetml/2006/main">
  <authors>
    <author/>
  </authors>
  <commentList>
    <comment authorId="0" ref="E8">
      <text>
        <t xml:space="preserve">Lydia:
Isi dengan ada / tidak ada
</t>
      </text>
    </comment>
    <comment authorId="0" ref="G8">
      <text>
        <t xml:space="preserve">Lydia:
isi dengan ada atau tidak ada</t>
      </text>
    </comment>
  </commentList>
</comments>
</file>

<file path=xl/comments8.xml><?xml version="1.0" encoding="utf-8"?>
<comments xmlns:r="http://schemas.openxmlformats.org/officeDocument/2006/relationships" xmlns="http://schemas.openxmlformats.org/spreadsheetml/2006/main">
  <authors>
    <author/>
  </authors>
  <commentList>
    <comment authorId="0" ref="E8">
      <text>
        <t xml:space="preserve">Lydia:
Isi dengan ada / tidak ada
</t>
      </text>
    </comment>
    <comment authorId="0" ref="G8">
      <text>
        <t xml:space="preserve">Lydia:
isi dengan ada atau tidak ada</t>
      </text>
    </comment>
  </commentList>
</comments>
</file>

<file path=xl/comments9.xml><?xml version="1.0" encoding="utf-8"?>
<comments xmlns:r="http://schemas.openxmlformats.org/officeDocument/2006/relationships" xmlns="http://schemas.openxmlformats.org/spreadsheetml/2006/main">
  <authors>
    <author/>
  </authors>
  <commentList>
    <comment authorId="0" ref="E8">
      <text>
        <t xml:space="preserve">Lydia:
Isi dengan ada / tidak ada
</t>
      </text>
    </comment>
    <comment authorId="0" ref="G8">
      <text>
        <t xml:space="preserve">Lydia:
isi dengan ada atau tidak ada</t>
      </text>
    </comment>
  </commentList>
</comments>
</file>

<file path=xl/comments10.xml><?xml version="1.0" encoding="utf-8"?>
<comments xmlns:r="http://schemas.openxmlformats.org/officeDocument/2006/relationships" xmlns="http://schemas.openxmlformats.org/spreadsheetml/2006/main">
  <authors>
    <author/>
  </authors>
  <commentList>
    <comment authorId="0" ref="E8">
      <text>
        <t xml:space="preserve">Lydia:
Isi dengan ada / tidak ada
</t>
      </text>
    </comment>
    <comment authorId="0" ref="G8">
      <text>
        <t xml:space="preserve">Lydia:
isi dengan ada atau tidak ada</t>
      </text>
    </comment>
  </commentList>
</comments>
</file>

<file path=xl/comments11.xml><?xml version="1.0" encoding="utf-8"?>
<comments xmlns:r="http://schemas.openxmlformats.org/officeDocument/2006/relationships" xmlns="http://schemas.openxmlformats.org/spreadsheetml/2006/main">
  <authors>
    <author/>
  </authors>
  <commentList>
    <comment authorId="0" ref="E8">
      <text>
        <t xml:space="preserve">Lydia:
Isi dengan ada / tidak ada
</t>
      </text>
    </comment>
    <comment authorId="0" ref="G8">
      <text>
        <t xml:space="preserve">Lydia:
isi dengan ada atau tidak ada</t>
      </text>
    </comment>
  </commentList>
</comments>
</file>

<file path=xl/comments12.xml><?xml version="1.0" encoding="utf-8"?>
<comments xmlns:r="http://schemas.openxmlformats.org/officeDocument/2006/relationships" xmlns="http://schemas.openxmlformats.org/spreadsheetml/2006/main">
  <authors>
    <author/>
  </authors>
  <commentList>
    <comment authorId="0" ref="E8">
      <text>
        <t xml:space="preserve">Lydia:
Isi dengan ada / tidak ada
</t>
      </text>
    </comment>
    <comment authorId="0" ref="G8">
      <text>
        <t xml:space="preserve">Lydia:
isi dengan ada atau tidak ada</t>
      </text>
    </comment>
  </commentList>
</comments>
</file>

<file path=xl/comments13.xml><?xml version="1.0" encoding="utf-8"?>
<comments xmlns:r="http://schemas.openxmlformats.org/officeDocument/2006/relationships" xmlns="http://schemas.openxmlformats.org/spreadsheetml/2006/main">
  <authors>
    <author/>
  </authors>
  <commentList>
    <comment authorId="0" ref="E8">
      <text>
        <t xml:space="preserve">Lydia:
Isi dengan ada / tidak ada
</t>
      </text>
    </comment>
    <comment authorId="0" ref="G8">
      <text>
        <t xml:space="preserve">Lydia:
isi dengan ada atau tidak ada</t>
      </text>
    </comment>
  </commentList>
</comments>
</file>

<file path=xl/comments14.xml><?xml version="1.0" encoding="utf-8"?>
<comments xmlns:r="http://schemas.openxmlformats.org/officeDocument/2006/relationships" xmlns="http://schemas.openxmlformats.org/spreadsheetml/2006/main">
  <authors>
    <author/>
  </authors>
  <commentList>
    <comment authorId="0" ref="E8">
      <text>
        <t xml:space="preserve">Lydia:
Isi dengan ada / tidak ada
</t>
      </text>
    </comment>
    <comment authorId="0" ref="G8">
      <text>
        <t xml:space="preserve">Lydia:
isi dengan ada atau tidak ada</t>
      </text>
    </comment>
  </commentList>
</comments>
</file>

<file path=xl/comments15.xml><?xml version="1.0" encoding="utf-8"?>
<comments xmlns:r="http://schemas.openxmlformats.org/officeDocument/2006/relationships" xmlns="http://schemas.openxmlformats.org/spreadsheetml/2006/main">
  <authors>
    <author/>
  </authors>
  <commentList>
    <comment authorId="0" ref="E8">
      <text>
        <t xml:space="preserve">Lydia:
Isi dengan ada / tidak ada
</t>
      </text>
    </comment>
    <comment authorId="0" ref="G8">
      <text>
        <t xml:space="preserve">Lydia:
isi dengan ada atau tidak ada</t>
      </text>
    </comment>
  </commentList>
</comments>
</file>

<file path=xl/comments16.xml><?xml version="1.0" encoding="utf-8"?>
<comments xmlns:r="http://schemas.openxmlformats.org/officeDocument/2006/relationships" xmlns="http://schemas.openxmlformats.org/spreadsheetml/2006/main">
  <authors>
    <author/>
  </authors>
  <commentList>
    <comment authorId="0" ref="E8">
      <text>
        <t xml:space="preserve">Lydia:
Isi dengan ada / tidak ada
</t>
      </text>
    </comment>
    <comment authorId="0" ref="G8">
      <text>
        <t xml:space="preserve">Lydia:
isi dengan ada atau tidak ada</t>
      </text>
    </comment>
  </commentList>
</comments>
</file>

<file path=xl/comments17.xml><?xml version="1.0" encoding="utf-8"?>
<comments xmlns:r="http://schemas.openxmlformats.org/officeDocument/2006/relationships" xmlns="http://schemas.openxmlformats.org/spreadsheetml/2006/main">
  <authors>
    <author/>
  </authors>
  <commentList>
    <comment authorId="0" ref="E8">
      <text>
        <t xml:space="preserve">Lydia:
Isi dengan ada / tidak ada
</t>
      </text>
    </comment>
    <comment authorId="0" ref="G8">
      <text>
        <t xml:space="preserve">Lydia:
isi dengan ada atau tidak ada</t>
      </text>
    </comment>
  </commentList>
</comments>
</file>

<file path=xl/comments18.xml><?xml version="1.0" encoding="utf-8"?>
<comments xmlns:r="http://schemas.openxmlformats.org/officeDocument/2006/relationships" xmlns="http://schemas.openxmlformats.org/spreadsheetml/2006/main">
  <authors>
    <author/>
  </authors>
  <commentList>
    <comment authorId="0" ref="E8">
      <text>
        <t xml:space="preserve">Lydia:
Isi dengan ada / tidak ada
</t>
      </text>
    </comment>
    <comment authorId="0" ref="G8">
      <text>
        <t xml:space="preserve">Lydia:
isi dengan ada atau tidak ada</t>
      </text>
    </comment>
  </commentList>
</comments>
</file>

<file path=xl/comments19.xml><?xml version="1.0" encoding="utf-8"?>
<comments xmlns:r="http://schemas.openxmlformats.org/officeDocument/2006/relationships" xmlns="http://schemas.openxmlformats.org/spreadsheetml/2006/main">
  <authors>
    <author/>
  </authors>
  <commentList>
    <comment authorId="0" ref="E8">
      <text>
        <t xml:space="preserve">Lydia:
Isi dengan ada / tidak ada
</t>
      </text>
    </comment>
    <comment authorId="0" ref="G8">
      <text>
        <t xml:space="preserve">Lydia:
isi dengan ada atau tidak ada</t>
      </text>
    </comment>
  </commentList>
</comments>
</file>

<file path=xl/comments20.xml><?xml version="1.0" encoding="utf-8"?>
<comments xmlns:r="http://schemas.openxmlformats.org/officeDocument/2006/relationships" xmlns="http://schemas.openxmlformats.org/spreadsheetml/2006/main">
  <authors>
    <author/>
  </authors>
  <commentList>
    <comment authorId="0" ref="E8">
      <text>
        <t xml:space="preserve">Lydia:
Isi dengan ada / tidak ada
</t>
      </text>
    </comment>
    <comment authorId="0" ref="G8">
      <text>
        <t xml:space="preserve">Lydia:
isi dengan ada atau tidak ada</t>
      </text>
    </comment>
  </commentList>
</comments>
</file>

<file path=xl/comments21.xml><?xml version="1.0" encoding="utf-8"?>
<comments xmlns:r="http://schemas.openxmlformats.org/officeDocument/2006/relationships" xmlns="http://schemas.openxmlformats.org/spreadsheetml/2006/main">
  <authors>
    <author/>
  </authors>
  <commentList>
    <comment authorId="0" ref="E8">
      <text>
        <t xml:space="preserve">Lydia:
Isi dengan ada / tidak ada
</t>
      </text>
    </comment>
    <comment authorId="0" ref="G8">
      <text>
        <t xml:space="preserve">Lydia:
isi dengan ada atau tidak ada</t>
      </text>
    </comment>
  </commentList>
</comments>
</file>

<file path=xl/comments22.xml><?xml version="1.0" encoding="utf-8"?>
<comments xmlns:r="http://schemas.openxmlformats.org/officeDocument/2006/relationships" xmlns="http://schemas.openxmlformats.org/spreadsheetml/2006/main">
  <authors>
    <author/>
  </authors>
  <commentList>
    <comment authorId="0" ref="E8">
      <text>
        <t xml:space="preserve">Lydia:
Isi dengan ada / tidak ada
</t>
      </text>
    </comment>
    <comment authorId="0" ref="G8">
      <text>
        <t xml:space="preserve">Lydia:
isi dengan ada atau tidak ada</t>
      </text>
    </comment>
  </commentList>
</comments>
</file>

<file path=xl/comments23.xml><?xml version="1.0" encoding="utf-8"?>
<comments xmlns:r="http://schemas.openxmlformats.org/officeDocument/2006/relationships" xmlns="http://schemas.openxmlformats.org/spreadsheetml/2006/main">
  <authors>
    <author/>
  </authors>
  <commentList>
    <comment authorId="0" ref="E8">
      <text>
        <t xml:space="preserve">Lydia:
Isi dengan ada / tidak ada
</t>
      </text>
    </comment>
    <comment authorId="0" ref="G8">
      <text>
        <t xml:space="preserve">Lydia:
isi dengan ada atau tidak ada</t>
      </text>
    </comment>
  </commentList>
</comments>
</file>

<file path=xl/comments24.xml><?xml version="1.0" encoding="utf-8"?>
<comments xmlns:r="http://schemas.openxmlformats.org/officeDocument/2006/relationships" xmlns="http://schemas.openxmlformats.org/spreadsheetml/2006/main">
  <authors>
    <author/>
  </authors>
  <commentList>
    <comment authorId="0" ref="E8">
      <text>
        <t xml:space="preserve">Lydia:
Isi dengan ada / tidak ada
</t>
      </text>
    </comment>
    <comment authorId="0" ref="G8">
      <text>
        <t xml:space="preserve">Lydia:
isi dengan ada atau tidak ada</t>
      </text>
    </comment>
  </commentList>
</comments>
</file>

<file path=xl/comments25.xml><?xml version="1.0" encoding="utf-8"?>
<comments xmlns:r="http://schemas.openxmlformats.org/officeDocument/2006/relationships" xmlns="http://schemas.openxmlformats.org/spreadsheetml/2006/main">
  <authors>
    <author/>
  </authors>
  <commentList>
    <comment authorId="0" ref="E8">
      <text>
        <t xml:space="preserve">Lydia:
Isi dengan ada / tidak ada
</t>
      </text>
    </comment>
    <comment authorId="0" ref="G8">
      <text>
        <t xml:space="preserve">Lydia:
isi dengan ada atau tidak ada</t>
      </text>
    </comment>
  </commentList>
</comments>
</file>

<file path=xl/comments26.xml><?xml version="1.0" encoding="utf-8"?>
<comments xmlns:r="http://schemas.openxmlformats.org/officeDocument/2006/relationships" xmlns="http://schemas.openxmlformats.org/spreadsheetml/2006/main">
  <authors>
    <author/>
  </authors>
  <commentList>
    <comment authorId="0" ref="E8">
      <text>
        <t xml:space="preserve">Lydia:
Isi dengan ada / tidak ada
</t>
      </text>
    </comment>
    <comment authorId="0" ref="G8">
      <text>
        <t xml:space="preserve">Lydia:
isi dengan ada atau tidak ada</t>
      </text>
    </comment>
  </commentList>
</comments>
</file>

<file path=xl/comments27.xml><?xml version="1.0" encoding="utf-8"?>
<comments xmlns:r="http://schemas.openxmlformats.org/officeDocument/2006/relationships" xmlns="http://schemas.openxmlformats.org/spreadsheetml/2006/main">
  <authors>
    <author/>
  </authors>
  <commentList>
    <comment authorId="0" ref="E8">
      <text>
        <t xml:space="preserve">Lydia:
Isi dengan ada / tidak ada
</t>
      </text>
    </comment>
    <comment authorId="0" ref="G8">
      <text>
        <t xml:space="preserve">Lydia:
isi dengan ada atau tidak ada</t>
      </text>
    </comment>
  </commentList>
</comments>
</file>

<file path=xl/comments28.xml><?xml version="1.0" encoding="utf-8"?>
<comments xmlns:r="http://schemas.openxmlformats.org/officeDocument/2006/relationships" xmlns="http://schemas.openxmlformats.org/spreadsheetml/2006/main">
  <authors>
    <author/>
  </authors>
  <commentList>
    <comment authorId="0" ref="E8">
      <text>
        <t xml:space="preserve">Lydia:
Isi dengan ada / tidak ada
</t>
      </text>
    </comment>
    <comment authorId="0" ref="G8">
      <text>
        <t xml:space="preserve">Lydia:
isi dengan ada atau tidak ada</t>
      </text>
    </comment>
  </commentList>
</comments>
</file>

<file path=xl/comments29.xml><?xml version="1.0" encoding="utf-8"?>
<comments xmlns:r="http://schemas.openxmlformats.org/officeDocument/2006/relationships" xmlns="http://schemas.openxmlformats.org/spreadsheetml/2006/main">
  <authors>
    <author/>
  </authors>
  <commentList>
    <comment authorId="0" ref="E8">
      <text>
        <t xml:space="preserve">Lydia:
Isi dengan ada / tidak ada
</t>
      </text>
    </comment>
    <comment authorId="0" ref="G8">
      <text>
        <t xml:space="preserve">Lydia:
isi dengan ada atau tidak ada</t>
      </text>
    </comment>
  </commentList>
</comments>
</file>

<file path=xl/comments30.xml><?xml version="1.0" encoding="utf-8"?>
<comments xmlns:r="http://schemas.openxmlformats.org/officeDocument/2006/relationships" xmlns="http://schemas.openxmlformats.org/spreadsheetml/2006/main">
  <authors>
    <author/>
  </authors>
  <commentList>
    <comment authorId="0" ref="E8">
      <text>
        <t xml:space="preserve">Lydia:
Isi dengan ada / tidak ada
</t>
      </text>
    </comment>
    <comment authorId="0" ref="G8">
      <text>
        <t xml:space="preserve">Lydia:
isi dengan ada atau tidak ada</t>
      </text>
    </comment>
  </commentList>
</comments>
</file>

<file path=xl/comments31.xml><?xml version="1.0" encoding="utf-8"?>
<comments xmlns:r="http://schemas.openxmlformats.org/officeDocument/2006/relationships" xmlns="http://schemas.openxmlformats.org/spreadsheetml/2006/main">
  <authors>
    <author/>
  </authors>
  <commentList>
    <comment authorId="0" ref="E8">
      <text>
        <t xml:space="preserve">Lydia:
Isi dengan ada / tidak ada
</t>
      </text>
    </comment>
    <comment authorId="0" ref="G8">
      <text>
        <t xml:space="preserve">Lydia:
isi dengan ada atau tidak ada</t>
      </text>
    </comment>
  </commentList>
</comments>
</file>

<file path=xl/sharedStrings.xml><?xml version="1.0" encoding="utf-8"?>
<sst xmlns="http://schemas.openxmlformats.org/spreadsheetml/2006/main" count="4439" uniqueCount="1322">
  <si>
    <t>Tugas ke-2 SKB: Identifikasi Kebutuhan Perusahaan</t>
  </si>
  <si>
    <t>No Kelompok: 9</t>
  </si>
  <si>
    <t>NPM</t>
  </si>
  <si>
    <t>Nama Lengkap</t>
  </si>
  <si>
    <t>Kelas</t>
  </si>
  <si>
    <t>Marcellino</t>
  </si>
  <si>
    <t>A</t>
  </si>
  <si>
    <t>Aaron Nathaniel Susanto</t>
  </si>
  <si>
    <t>Steffi Widjaya</t>
  </si>
  <si>
    <t>Petunjuk Pengerjaan</t>
  </si>
  <si>
    <t>Dari dataset "Adventure Works OLTP" yang sudah diberikan di classroom, buatlah analisa deskriptif untuk tabel-tabel yang terlah dipilih (lihat file ERD untuk tahu tabel-tabel apa saja yang dipilih)</t>
  </si>
  <si>
    <r>
      <rPr>
        <rFont val="Calibri"/>
        <color theme="1"/>
        <sz val="11.0"/>
      </rPr>
      <t xml:space="preserve">Buatlah analisa deskriptif untuk tiap tabel, 1 tab untuk 1 tabel. Saya sudah membuatkan </t>
    </r>
    <r>
      <rPr>
        <rFont val="Calibri"/>
        <b/>
        <color theme="1"/>
        <sz val="11.0"/>
      </rPr>
      <t>1 contoh template tab untuk tbal "Employee Department History</t>
    </r>
    <r>
      <rPr>
        <rFont val="Calibri"/>
        <color theme="1"/>
        <sz val="11.0"/>
      </rPr>
      <t>". Silakan anda copy dan perbanyak sesuai banyaknya tabel yang diminta.</t>
    </r>
  </si>
  <si>
    <t>Masukkan data tambahan di tab data tambahan</t>
  </si>
  <si>
    <t>Reviewlah analisa deskriptif dan data tambahan yang anda punya, lalu berikan 4 jenis kebutuhan perusahaan saja</t>
  </si>
  <si>
    <r>
      <rPr>
        <rFont val="Calibri"/>
        <color theme="1"/>
        <sz val="11.0"/>
      </rPr>
      <t xml:space="preserve">Catatan: Tabel-tabel terpilih dari "Adventure Works OLTP" belum memiliki judul-judul kolom. Berikan judul-judul kolom pada tabel-tabel anda. Judul-judul kolom dapat anda lihat di file: </t>
    </r>
    <r>
      <rPr>
        <rFont val="Calibri"/>
        <b/>
        <color theme="1"/>
        <sz val="11.0"/>
      </rPr>
      <t>instawdb.sql</t>
    </r>
    <r>
      <rPr>
        <rFont val="Calibri"/>
        <color theme="1"/>
        <sz val="11.0"/>
      </rPr>
      <t xml:space="preserve"> Pada folder dataset anda</t>
    </r>
  </si>
  <si>
    <r>
      <rPr>
        <rFont val="Calibri"/>
        <b/>
        <color theme="1"/>
        <sz val="11.0"/>
        <u/>
      </rPr>
      <t>Gambaran Umum Tabel (</t>
    </r>
    <r>
      <rPr>
        <rFont val="Calibri"/>
        <b/>
        <i/>
        <color rgb="FFFF0000"/>
        <sz val="11.0"/>
        <u/>
      </rPr>
      <t>silakan perbanyak sendiri template lembar jawab ini sebusi banyaknya tabel yang diminta</t>
    </r>
    <r>
      <rPr>
        <rFont val="Calibri"/>
        <b/>
        <color theme="1"/>
        <sz val="11.0"/>
        <u/>
      </rPr>
      <t>)</t>
    </r>
  </si>
  <si>
    <t>Jumlah Kolom</t>
  </si>
  <si>
    <t>kolom</t>
  </si>
  <si>
    <t>Jumlah baris</t>
  </si>
  <si>
    <t>baris</t>
  </si>
  <si>
    <t>Keterangan:  Silakan sesuaikan jumlah barisnya</t>
  </si>
  <si>
    <t>Nama Kolom</t>
  </si>
  <si>
    <t>Jenis Data</t>
  </si>
  <si>
    <t>Rentang Isi Data (Isikan jika datanya berjenis numerik)</t>
  </si>
  <si>
    <t>Null Values</t>
  </si>
  <si>
    <t>Banyak null values</t>
  </si>
  <si>
    <t>Outliers</t>
  </si>
  <si>
    <t>Keterangan</t>
  </si>
  <si>
    <t>BusinessEntityID</t>
  </si>
  <si>
    <t>Int</t>
  </si>
  <si>
    <t>1 hingga 290</t>
  </si>
  <si>
    <t xml:space="preserve">Tidak ada </t>
  </si>
  <si>
    <t>Tidak ada</t>
  </si>
  <si>
    <t>DepartmentID</t>
  </si>
  <si>
    <t>Small Int</t>
  </si>
  <si>
    <t>1 hingga 16</t>
  </si>
  <si>
    <t>Department tempat karyawan bekerja</t>
  </si>
  <si>
    <t>ShiftID</t>
  </si>
  <si>
    <t>Tiny Int</t>
  </si>
  <si>
    <t>1 hingga 3</t>
  </si>
  <si>
    <t>Identifikasi shift 8 jam karyawan bekerja</t>
  </si>
  <si>
    <t>StartDate</t>
  </si>
  <si>
    <t>Date</t>
  </si>
  <si>
    <t>30 Juni 2006 hingga 14 November 2013</t>
  </si>
  <si>
    <t>Tanggal karyawan bekerja di departmen</t>
  </si>
  <si>
    <t>EndDate</t>
  </si>
  <si>
    <t>14 Juli 2009 hingga 13 November 2013</t>
  </si>
  <si>
    <t>Ada</t>
  </si>
  <si>
    <t>Tanggal karyawan berhenti bekerja di departmen</t>
  </si>
  <si>
    <t>ModifiedDate</t>
  </si>
  <si>
    <t>Date  time</t>
  </si>
  <si>
    <t xml:space="preserve">29 Juni 2006 0:00  hingga 13 November 2013 0:00 </t>
  </si>
  <si>
    <t>Tanggal dan waktu terakhir modifikasi</t>
  </si>
  <si>
    <t>Sample Data</t>
  </si>
  <si>
    <t>Keterangan: jika datanya terlalu sedikit, tampilkan saja 3 baris pertama. Silakan sesuaikan jumlah kolomnya</t>
  </si>
  <si>
    <t>5 Baris  Pertama</t>
  </si>
  <si>
    <t>-</t>
  </si>
  <si>
    <t>5 Baris Akhir</t>
  </si>
  <si>
    <t>Analisis Deskriptif</t>
  </si>
  <si>
    <t>No</t>
  </si>
  <si>
    <t>Kolom</t>
  </si>
  <si>
    <t>Analisis</t>
  </si>
  <si>
    <t>Interpretasi</t>
  </si>
  <si>
    <t>DepartementID</t>
  </si>
  <si>
    <t>DepartmentID yang paling banyak employee adalah department dengan id 7</t>
  </si>
  <si>
    <t>StartDate dan EndDate</t>
  </si>
  <si>
    <t>Dari hasil disamping dapat disimpulkan bahwa DepartementID 3 termasuk departemen dengan durasi menjabat paling lama.</t>
  </si>
  <si>
    <t>cari masa menjabat terlama</t>
  </si>
  <si>
    <t>cari dengan durasi terkecil</t>
  </si>
  <si>
    <t>-&gt; cari departementID dengan masa menjabat 41424 hari</t>
  </si>
  <si>
    <r>
      <rPr>
        <rFont val="Calibri"/>
        <b/>
        <color theme="1"/>
        <sz val="11.0"/>
        <u/>
      </rPr>
      <t>Gambaran Umum Tabel (</t>
    </r>
    <r>
      <rPr>
        <rFont val="Calibri"/>
        <b/>
        <i/>
        <color rgb="FFFF0000"/>
        <sz val="11.0"/>
        <u/>
      </rPr>
      <t>silakan perbanyak sendiri template lembar jawab ini sebusi banyaknya tabel yang diminta</t>
    </r>
    <r>
      <rPr>
        <rFont val="Calibri"/>
        <b/>
        <color theme="1"/>
        <sz val="11.0"/>
        <u/>
      </rPr>
      <t>)</t>
    </r>
  </si>
  <si>
    <t>Tidak Ada</t>
  </si>
  <si>
    <t>Name</t>
  </si>
  <si>
    <t>nvarchar(50)</t>
  </si>
  <si>
    <t>Nama Deppartment</t>
  </si>
  <si>
    <t>GroupName</t>
  </si>
  <si>
    <t>Nama grup tempat departemen tersebut berada.</t>
  </si>
  <si>
    <t>Date time</t>
  </si>
  <si>
    <t>Tanggal dan waktu terakhir 
kali catatan diperbarui.</t>
  </si>
  <si>
    <t>Engineering</t>
  </si>
  <si>
    <t>Research and Development</t>
  </si>
  <si>
    <t>Tool Design</t>
  </si>
  <si>
    <t>Sales</t>
  </si>
  <si>
    <t>Sales and Marketing</t>
  </si>
  <si>
    <t>Marketing</t>
  </si>
  <si>
    <t>Purchasing</t>
  </si>
  <si>
    <t>Inventory Management</t>
  </si>
  <si>
    <t>Document Control</t>
  </si>
  <si>
    <t>Quality Assurance</t>
  </si>
  <si>
    <t>Facilities and Maintenance</t>
  </si>
  <si>
    <t>Executive General and Administration</t>
  </si>
  <si>
    <t>Shipping and Receiving</t>
  </si>
  <si>
    <t>Executive</t>
  </si>
  <si>
    <t>Human Resources</t>
  </si>
  <si>
    <t>Finance</t>
  </si>
  <si>
    <t>Information Services</t>
  </si>
  <si>
    <t>Frekuensi</t>
  </si>
  <si>
    <t>Dari hasil disamping dapat disimpulkan bahwa Executive General and Administration termasuk bidang yang paling banyak dibutuhkan oleh banyak departement.</t>
  </si>
  <si>
    <t>count of GroupName</t>
  </si>
  <si>
    <t>Grand Total</t>
  </si>
  <si>
    <t>Proporsi</t>
  </si>
  <si>
    <t>count of GroupName(%)</t>
  </si>
  <si>
    <r>
      <rPr>
        <rFont val="Calibri"/>
        <b/>
        <color theme="1"/>
        <sz val="11.0"/>
        <u/>
      </rPr>
      <t>Gambaran Umum Tabel (</t>
    </r>
    <r>
      <rPr>
        <rFont val="Calibri"/>
        <b/>
        <i/>
        <color rgb="FFFF0000"/>
        <sz val="11.0"/>
        <u/>
      </rPr>
      <t>silakan perbanyak sendiri template lembar jawab ini sebusi banyaknya tabel yang diminta</t>
    </r>
    <r>
      <rPr>
        <rFont val="Calibri"/>
        <b/>
        <color theme="1"/>
        <sz val="11.0"/>
        <u/>
      </rPr>
      <t>)</t>
    </r>
  </si>
  <si>
    <t>int</t>
  </si>
  <si>
    <t>1-290</t>
  </si>
  <si>
    <t>NationalIDNumber</t>
  </si>
  <si>
    <t>nvarchar(15)</t>
  </si>
  <si>
    <t>30845-999440576</t>
  </si>
  <si>
    <t xml:space="preserve">Nomor identifikasi nasional </t>
  </si>
  <si>
    <t>LoginID</t>
  </si>
  <si>
    <t>nvarchar(256)</t>
  </si>
  <si>
    <t>OrganizationNode</t>
  </si>
  <si>
    <t>hierarchyid</t>
  </si>
  <si>
    <t>Di mana posisi karyawan dalam hierarki perusahaan.</t>
  </si>
  <si>
    <t>OrganizationLevel</t>
  </si>
  <si>
    <t>smallint</t>
  </si>
  <si>
    <t>0-4</t>
  </si>
  <si>
    <t>Tingkat kedalaman karyawan 
dalam hierarki perusahaan.</t>
  </si>
  <si>
    <t>JobTitle</t>
  </si>
  <si>
    <t>Jabatan kerja</t>
  </si>
  <si>
    <t>BirthDate</t>
  </si>
  <si>
    <t>date</t>
  </si>
  <si>
    <t>17 Oktober 1951 hingga 31 Mei 1991</t>
  </si>
  <si>
    <t xml:space="preserve">Tanggal lahir.
</t>
  </si>
  <si>
    <t>MaritalStatus</t>
  </si>
  <si>
    <t>nchar(1)</t>
  </si>
  <si>
    <t>M = Menikah, S = Lajang</t>
  </si>
  <si>
    <t>Gender</t>
  </si>
  <si>
    <t>Jenis kelamin: M = Laki-laki, 
F = Perempuan.</t>
  </si>
  <si>
    <t>HireDate</t>
  </si>
  <si>
    <t>30 Juni 2006 hingga 30 Mei 2013</t>
  </si>
  <si>
    <t>Tanggal perekrutan karyawan.</t>
  </si>
  <si>
    <t>SalariedFlag</t>
  </si>
  <si>
    <t>bit</t>
  </si>
  <si>
    <t>0-1</t>
  </si>
  <si>
    <t>Klasifikasi pekerjaan. 0 = Jam kerja per jam, 
tidak lepas dari perjanjian kolektif. 1 = Gaji, 
lepas dari perjanjian kolektif.</t>
  </si>
  <si>
    <t>VacationHours</t>
  </si>
  <si>
    <t>0-99</t>
  </si>
  <si>
    <t>Jumlah jam liburan yang tersedia.</t>
  </si>
  <si>
    <t>SickLeaveHours</t>
  </si>
  <si>
    <t>20-80</t>
  </si>
  <si>
    <t>Jumlah jam cuti sakit yang tersedia.</t>
  </si>
  <si>
    <t>CurrentFlag</t>
  </si>
  <si>
    <t>0 = Nonaktif, 1 = Aktif.</t>
  </si>
  <si>
    <t>rowguid</t>
  </si>
  <si>
    <t>uniqueidentifier</t>
  </si>
  <si>
    <t xml:space="preserve">Nomor ROWGUIDCOL 
yang  mengidentifikasi catatan secara unik. </t>
  </si>
  <si>
    <t>datetime</t>
  </si>
  <si>
    <t>30 Juni 2014 0:00 hingga 26 Desember 2014 9:17</t>
  </si>
  <si>
    <t>adventure-works\ken0</t>
  </si>
  <si>
    <t>Chief Executive Officer</t>
  </si>
  <si>
    <t>S</t>
  </si>
  <si>
    <t>M</t>
  </si>
  <si>
    <t>F01251E5-96A3-448D-981E-0F99D789110D</t>
  </si>
  <si>
    <t>adventure-works\terri0</t>
  </si>
  <si>
    <t>58</t>
  </si>
  <si>
    <t>Vice President of Engineering</t>
  </si>
  <si>
    <t>F</t>
  </si>
  <si>
    <t>45E8F437-670D-4409-93CB-F9424A40D6EE</t>
  </si>
  <si>
    <t>adventure-works\roberto0</t>
  </si>
  <si>
    <t>5AC0</t>
  </si>
  <si>
    <t>Engineering Manager</t>
  </si>
  <si>
    <t>9BBBFB2C-EFBB-4217-9AB7-F97689328841</t>
  </si>
  <si>
    <t>adventure-works\rob0</t>
  </si>
  <si>
    <t>5AD6</t>
  </si>
  <si>
    <t>Senior Tool Designer</t>
  </si>
  <si>
    <t>59747955-87B8-443F-8ED4-F8AD3AFDF3A9</t>
  </si>
  <si>
    <t>adventure-works\gail0</t>
  </si>
  <si>
    <t>5ADA</t>
  </si>
  <si>
    <t>Design Engineer</t>
  </si>
  <si>
    <t>EC84AE09-F9B8-4A15-B4A9-6CCBAB919B08</t>
  </si>
  <si>
    <t>adventure-works\lynn0</t>
  </si>
  <si>
    <t>95AB</t>
  </si>
  <si>
    <t>Sales Representative</t>
  </si>
  <si>
    <t>4A9A8407-A680-4A6B-8D03-511CB58F9A8A</t>
  </si>
  <si>
    <t>adventure-works\amy0</t>
  </si>
  <si>
    <t>95E0</t>
  </si>
  <si>
    <t>European Sales Manager</t>
  </si>
  <si>
    <t>66D66445-EE78-4676-9E66-0E22D6109A92</t>
  </si>
  <si>
    <t>adventure-works\rachel0</t>
  </si>
  <si>
    <t>95EB</t>
  </si>
  <si>
    <t>B9BF7741-E0CA-4F37-ACDE-A4F78C6D03E9</t>
  </si>
  <si>
    <t>adventure-works\jae0</t>
  </si>
  <si>
    <t>95ED</t>
  </si>
  <si>
    <t>723A5921-D8A1-4659-9BC4-13C4CF7C9C91</t>
  </si>
  <si>
    <t>adventure-works\ranjit0</t>
  </si>
  <si>
    <t>95EF</t>
  </si>
  <si>
    <t>604213F9-DD0F-43B4-BDD2-C96E93D3F4BF</t>
  </si>
  <si>
    <t>Dari hasil disamping dapat disimpulkan bahwa level organisasi tidak mempengaruhi status menikah atau tidaknya.</t>
  </si>
  <si>
    <t>count of MaritalStatus</t>
  </si>
  <si>
    <t>bandingkan level organisasi dengan marital status:</t>
  </si>
  <si>
    <t>count of OrganizationLevel</t>
  </si>
  <si>
    <t>count of maritalStatus</t>
  </si>
  <si>
    <t>Dari hasil disamping dapat disimpulkan bahwa pegawai laki-laki cenderung memiliki status menikah dibandingkan pegawai perempuan.</t>
  </si>
  <si>
    <t>Dari hasil visualisasi dibawah terdapat top 10 job title terbanyak</t>
  </si>
  <si>
    <r>
      <rPr>
        <rFont val="Calibri"/>
        <b/>
        <color theme="1"/>
        <sz val="11.0"/>
        <u/>
      </rPr>
      <t>Gambaran Umum Tabel (</t>
    </r>
    <r>
      <rPr>
        <rFont val="Calibri"/>
        <b/>
        <i/>
        <color rgb="FFFF0000"/>
        <sz val="11.0"/>
        <u/>
      </rPr>
      <t>silakan perbanyak sendiri template lembar jawab ini sebusi banyaknya tabel yang diminta</t>
    </r>
    <r>
      <rPr>
        <rFont val="Calibri"/>
        <b/>
        <color theme="1"/>
        <sz val="11.0"/>
        <u/>
      </rPr>
      <t>)</t>
    </r>
  </si>
  <si>
    <t>275-290</t>
  </si>
  <si>
    <t>TerritoryID</t>
  </si>
  <si>
    <t>31 Mei 2011 0:00 hingga 30 Mei 2013 0:00</t>
  </si>
  <si>
    <t>Tanggal perwakilan penjualan mulai bekerja di wilayah tersebut.</t>
  </si>
  <si>
    <t>29 Mei 2012 0:00 hingga 29 November 2012 0:00</t>
  </si>
  <si>
    <t>Tanggal perwakilan penjualan berhenti bekerja di wilayah tersebut.</t>
  </si>
  <si>
    <t>24 Mei 2011 0:00 hingga 23 Mei 2013 0:00</t>
  </si>
  <si>
    <t>{8563CE6A-00FF-47D7-BA4D-3C3E1CDEF531}</t>
  </si>
  <si>
    <t>{2F44304C-EE87-4C72-813E-CA75C5F61F4C}</t>
  </si>
  <si>
    <t>{64BCB1B3-A793-40BA-9859-D90F78C3F167}</t>
  </si>
  <si>
    <t>{3E9F893D-5142-46C9-A76A-867D1E3D6F90}</t>
  </si>
  <si>
    <t>{132E4721-32DD-4A73-B556-1837F3A2B9AE}</t>
  </si>
  <si>
    <t>{ED12F921-8023-48EF-84BD-94D942F4C009}</t>
  </si>
  <si>
    <t>{D664D989-2BEB-4F2C-A4AA-691018965283}</t>
  </si>
  <si>
    <t>{3E1360CB-32E0-4286-8D98-8539F1AB2550}</t>
  </si>
  <si>
    <t>{987613ED-33D6-42A6-B992-0B33E9234934}</t>
  </si>
  <si>
    <t>{8895E74D-6D38-4140-BBEA-A8136A2F480E}</t>
  </si>
  <si>
    <t>Dari hasil disamping dapat disimpulkan bahwa TerritoryID 2 dan 3 merupakan wilayah dengan pegawai terbanyak</t>
  </si>
  <si>
    <t>count of TerritoryID</t>
  </si>
  <si>
    <t>count of TerritoryID(%)</t>
  </si>
  <si>
    <r>
      <rPr>
        <rFont val="Calibri"/>
        <b/>
        <color theme="1"/>
        <sz val="11.0"/>
        <u/>
      </rPr>
      <t>Gambaran Umum Tabel (</t>
    </r>
    <r>
      <rPr>
        <rFont val="Calibri"/>
        <b/>
        <i/>
        <color rgb="FFFF0000"/>
        <sz val="11.0"/>
        <u/>
      </rPr>
      <t>silakan perbanyak sendiri template lembar jawab ini sebusi banyaknya tabel yang diminta</t>
    </r>
    <r>
      <rPr>
        <rFont val="Calibri"/>
        <b/>
        <color theme="1"/>
        <sz val="11.0"/>
        <u/>
      </rPr>
      <t>)</t>
    </r>
  </si>
  <si>
    <t>292-2051</t>
  </si>
  <si>
    <t>Nama Toko</t>
  </si>
  <si>
    <t>SalesPersonID</t>
  </si>
  <si>
    <t>Demographics</t>
  </si>
  <si>
    <t>xml</t>
  </si>
  <si>
    <t>Informasi demografis tentang toko 
seperti jumlah karyawan,</t>
  </si>
  <si>
    <t>Next-Door Bike Store+</t>
  </si>
  <si>
    <t>AnnualSales : 800000</t>
  </si>
  <si>
    <t>AnnualRevenue : 80000</t>
  </si>
  <si>
    <t>BankName : United Security</t>
  </si>
  <si>
    <t>Business Type : BM</t>
  </si>
  <si>
    <t>Year Opened : 1996</t>
  </si>
  <si>
    <t>Specialty : Mountain</t>
  </si>
  <si>
    <t>Square Feet : 21000</t>
  </si>
  <si>
    <t>Brands : 2</t>
  </si>
  <si>
    <t>Internet : ISDN</t>
  </si>
  <si>
    <t>Number of Employees : 13</t>
  </si>
  <si>
    <t>A22517E3-848D-4EBE-B9D9-7437F3432304+</t>
  </si>
  <si>
    <t>Professional Sales and Service+</t>
  </si>
  <si>
    <t>BankName : International Bank</t>
  </si>
  <si>
    <t>Year Opened : 1991</t>
  </si>
  <si>
    <t>Specialty : Touring</t>
  </si>
  <si>
    <t>Square Feet : 18000</t>
  </si>
  <si>
    <t>Brands : 4</t>
  </si>
  <si>
    <t>Internet : T1</t>
  </si>
  <si>
    <t>Number of Employees : 14</t>
  </si>
  <si>
    <t>B50CA50B-C601-4A13-B07E-2C63862D71B4+</t>
  </si>
  <si>
    <t>Riders Company+</t>
  </si>
  <si>
    <t>BankName : Primary Bank &amp; Reserve</t>
  </si>
  <si>
    <t>Year Opened : 1999</t>
  </si>
  <si>
    <t>Specialty : Road</t>
  </si>
  <si>
    <t>Internet : DSL</t>
  </si>
  <si>
    <t>Number of Employees : 15</t>
  </si>
  <si>
    <t>337C3688-1339-4E1A-A08A-B54B23566E49+</t>
  </si>
  <si>
    <t>The Bike Mechanics+</t>
  </si>
  <si>
    <t>BankName : International Security</t>
  </si>
  <si>
    <t>Year Opened : 1994</t>
  </si>
  <si>
    <t>Number of Employees : 16</t>
  </si>
  <si>
    <t>7894F278-F0C8-4D16-BD75-213FDBF13023+</t>
  </si>
  <si>
    <t>Nationwide Supply+</t>
  </si>
  <si>
    <t>BankName : Guardian Bank</t>
  </si>
  <si>
    <t>Year Opened : 1987</t>
  </si>
  <si>
    <t>Number of Employees : 17</t>
  </si>
  <si>
    <t>C3FC9705-A8C4-4F3A-9550-EB2FA4B7B64D+</t>
  </si>
  <si>
    <t>Retreat Inn+</t>
  </si>
  <si>
    <t>AnnualSales : 300000</t>
  </si>
  <si>
    <t>AnnualRevenue : 30000</t>
  </si>
  <si>
    <t>Year Opened : 1982</t>
  </si>
  <si>
    <t>Square Feet : 7000</t>
  </si>
  <si>
    <t>Internet : T2</t>
  </si>
  <si>
    <t>Number of Employees : 8</t>
  </si>
  <si>
    <t>EA21EC81-1BFA-4A07-9B4D-73D9852AFCBF+</t>
  </si>
  <si>
    <t>Technical Parts Manufacturing+</t>
  </si>
  <si>
    <t>Year Opened : 1976</t>
  </si>
  <si>
    <t>Number of Employees : 5</t>
  </si>
  <si>
    <t>C8E3C4ED-8F58-4DB2-B600-E0CD11D9CFAD+</t>
  </si>
  <si>
    <t>Totes &amp; Baskets Company+</t>
  </si>
  <si>
    <t>Year Opened : 1970</t>
  </si>
  <si>
    <t>Square Feet : 6000</t>
  </si>
  <si>
    <t>Number of Employees : 2</t>
  </si>
  <si>
    <t>CE860B58-643C-4567-BFD8-06E97969CC67+</t>
  </si>
  <si>
    <t>World of Bikes+</t>
  </si>
  <si>
    <t>Year Opened : 1997</t>
  </si>
  <si>
    <t>Square Feet : 19000</t>
  </si>
  <si>
    <t>0C10F2B6-A13A-440C-9C25-5B28D482872A+</t>
  </si>
  <si>
    <t>A Bicycle Association+</t>
  </si>
  <si>
    <t>Year Opened : 1975</t>
  </si>
  <si>
    <t>Number of Employees : 18</t>
  </si>
  <si>
    <t>82237172-D3FE-4A95-82EF-636F655240AD+</t>
  </si>
  <si>
    <t>**mau ngebandingin businessEntityID dgn Demographics</t>
  </si>
  <si>
    <t>Catatan = Di kolom demographics terbagi lagi menjadi beberapa data dimana ada 10 kolom tambahan yang mewakili kolom demographics</t>
  </si>
  <si>
    <t>Modus: 279</t>
  </si>
  <si>
    <t xml:space="preserve">Modus </t>
  </si>
  <si>
    <t>Dari hasil disamping dapat disimpulkan bahwa Sales dengan ID 279 paling banyak bertugas menjadi penanggung jawab toko.</t>
  </si>
  <si>
    <r>
      <rPr>
        <rFont val="Calibri"/>
        <b/>
        <color theme="1"/>
        <sz val="11.0"/>
        <u/>
      </rPr>
      <t>Gambaran Umum Tabel (</t>
    </r>
    <r>
      <rPr>
        <rFont val="Calibri"/>
        <b/>
        <i/>
        <color rgb="FFFF0000"/>
        <sz val="11.0"/>
        <u/>
      </rPr>
      <t>silakan perbanyak sendiri template lembar jawab ini sebusi banyaknya tabel yang diminta</t>
    </r>
    <r>
      <rPr>
        <rFont val="Calibri"/>
        <b/>
        <color theme="1"/>
        <sz val="11.0"/>
        <u/>
      </rPr>
      <t>)</t>
    </r>
  </si>
  <si>
    <t>274-290</t>
  </si>
  <si>
    <t>QuotaDate</t>
  </si>
  <si>
    <t>31 Mei 2011 0:00 hingga 1 Maret 2014 0:00</t>
  </si>
  <si>
    <t>Tanggal kuota penjualan.</t>
  </si>
  <si>
    <t>SalesQuota</t>
  </si>
  <si>
    <t>money</t>
  </si>
  <si>
    <t>1000-1898000</t>
  </si>
  <si>
    <t>Jumlah kuota penjualan.</t>
  </si>
  <si>
    <t>16 April 2011 0:00 hingga 15 Januari 2014 0:00</t>
  </si>
  <si>
    <t>RowGuid</t>
  </si>
  <si>
    <t>{99109BBF-8693-4587-BC23-6036EC89E1BE}</t>
  </si>
  <si>
    <t>{DFD01444-8900-461C-8D6F-04598DAE01D4}</t>
  </si>
  <si>
    <t>{0A69F453-9689-4CCF-A08C-C644670F5668}</t>
  </si>
  <si>
    <t>{DA8D1458-5FB9-4C3E-9EAD-8F5CE1393047}</t>
  </si>
  <si>
    <t>{760CEF84-B980-417B-A667-7358C38857F0}</t>
  </si>
  <si>
    <t>{C35FB2F4-1E84-4B8F-AF6B-186315CCAC08}</t>
  </si>
  <si>
    <t>{C637E5F0-1E12-41F6-932E-53714B6961A8}</t>
  </si>
  <si>
    <t>{59E16B51-71F7-48E4-8A80-359103FE685A}</t>
  </si>
  <si>
    <t>{A6CF1E2A-DA84-407A-9BEC-4AD473708C0B}</t>
  </si>
  <si>
    <t>{00F2F9F8-5158-4436-B134-7E0C462289E5}</t>
  </si>
  <si>
    <t>Nilai Maksimum =</t>
  </si>
  <si>
    <t>Rata-rata perusahaan memberikan kuota untuk sales sebesar 467400 satuan uang</t>
  </si>
  <si>
    <t>Nilai Minimum =</t>
  </si>
  <si>
    <t xml:space="preserve">Median = </t>
  </si>
  <si>
    <t xml:space="preserve">Mean = </t>
  </si>
  <si>
    <t>tinjau nilai SalesQuota yang di bawah dan di atas rata-rata</t>
  </si>
  <si>
    <t>karena bila dilihat nilai rata-rata dengan nilai maksimum cukup jauh, maka coba untuk menghilangkan nilai yang tergolong ekstrim</t>
  </si>
  <si>
    <t>-&gt; hilangkan untuk mendapatkan nilai yang lebih proposional</t>
  </si>
  <si>
    <t>Berdasarkan hasil analisis di atas maka dapat disimpulkan bahwa  cukup banyak perusahaan yang memberikan kuota untuk sales di bawah rata-rata.</t>
  </si>
  <si>
    <t xml:space="preserve">median = </t>
  </si>
  <si>
    <t>Mean =</t>
  </si>
  <si>
    <t>Dari boxplot yang disamping terdapat satu outlier yang dapat menjadi persoalan dalam SalesQuota ini. 
perlu ada pemeriksaan kembali terhadap data tersebut. Selain itu data yang dihasilkan menyebar maka dari itu datanya kurang baik</t>
  </si>
  <si>
    <r>
      <rPr>
        <rFont val="Calibri"/>
        <b/>
        <color theme="1"/>
        <sz val="11.0"/>
        <u/>
      </rPr>
      <t>Gambaran Umum Tabel (</t>
    </r>
    <r>
      <rPr>
        <rFont val="Calibri"/>
        <b/>
        <i/>
        <color rgb="FFFF0000"/>
        <sz val="11.0"/>
        <u/>
      </rPr>
      <t>silakan perbanyak sendiri template lembar jawab ini sebusi banyaknya tabel yang diminta</t>
    </r>
    <r>
      <rPr>
        <rFont val="Calibri"/>
        <b/>
        <color theme="1"/>
        <sz val="11.0"/>
        <u/>
      </rPr>
      <t>)</t>
    </r>
  </si>
  <si>
    <t>CustomerID</t>
  </si>
  <si>
    <t>1-30118</t>
  </si>
  <si>
    <t>PersonID</t>
  </si>
  <si>
    <t>291-20777</t>
  </si>
  <si>
    <t>StoreID</t>
  </si>
  <si>
    <t>ID wilayah di mana pelanggan tersebut berlokasi.</t>
  </si>
  <si>
    <t>AccountNumber</t>
  </si>
  <si>
    <t>varchar(10)</t>
  </si>
  <si>
    <t>Data nomor akun customer</t>
  </si>
  <si>
    <t>date time</t>
  </si>
  <si>
    <t>AW00000001</t>
  </si>
  <si>
    <t>{3F5AE95E-B87D-4AED-95B4-C3797AFCB74F}</t>
  </si>
  <si>
    <t>AW00000002</t>
  </si>
  <si>
    <t>{E552F657-A9AF-4A7D-A645-C429D6E02491}</t>
  </si>
  <si>
    <t>AW00000003</t>
  </si>
  <si>
    <t>{130774B1-DB21-4EF3-98C8-C104BCD6ED6D}</t>
  </si>
  <si>
    <t>AW00000004</t>
  </si>
  <si>
    <t>{FF862851-1DAA-4044-BE7C-3E85583C054D}</t>
  </si>
  <si>
    <t>AW00000005</t>
  </si>
  <si>
    <t>{83905BDC-6F5E-4F71-B162-C98DA069F38A}</t>
  </si>
  <si>
    <t>1985</t>
  </si>
  <si>
    <t>AW00030114</t>
  </si>
  <si>
    <t>{97154F3D-28F1-4B15-AE03-9518B781ECE3}</t>
  </si>
  <si>
    <t>1987</t>
  </si>
  <si>
    <t>AW00030115</t>
  </si>
  <si>
    <t>{E4CF8FD5-30A4-4B8E-8FD8-47032E255778}</t>
  </si>
  <si>
    <t>1989</t>
  </si>
  <si>
    <t>AW00030116</t>
  </si>
  <si>
    <t>{EC409609-D25D-41B8-9D15-A1AA6E89FC77}</t>
  </si>
  <si>
    <t>1991</t>
  </si>
  <si>
    <t>AW00030117</t>
  </si>
  <si>
    <t>{6F08E2FB-1CD3-4F6E-A2E6-385669598B19}</t>
  </si>
  <si>
    <t>1993</t>
  </si>
  <si>
    <t>AW00030118</t>
  </si>
  <si>
    <t>{2495B4EB-FE8B-459E-A1B6-DBA25C04E626}</t>
  </si>
  <si>
    <t>Dari hasil disamping dapat disimpulkan bahwa TerritoryID 4 merupakan teritori dengan pembeli terbanyak.</t>
  </si>
  <si>
    <r>
      <rPr>
        <rFont val="Calibri"/>
        <b/>
        <color theme="1"/>
        <sz val="11.0"/>
        <u/>
      </rPr>
      <t>Gambaran Umum Tabel (</t>
    </r>
    <r>
      <rPr>
        <rFont val="Calibri"/>
        <b/>
        <i/>
        <color rgb="FFFF0000"/>
        <sz val="11.0"/>
        <u/>
      </rPr>
      <t>silakan perbanyak sendiri template lembar jawab ini sebusi banyaknya tabel yang diminta</t>
    </r>
    <r>
      <rPr>
        <rFont val="Calibri"/>
        <b/>
        <color theme="1"/>
        <sz val="11.0"/>
        <u/>
      </rPr>
      <t>)</t>
    </r>
  </si>
  <si>
    <t>Data wilayah saat ini ditugaskan</t>
  </si>
  <si>
    <t>250000-300000</t>
  </si>
  <si>
    <t>Penjualan tahunan</t>
  </si>
  <si>
    <t>Bonus</t>
  </si>
  <si>
    <t>0-6700</t>
  </si>
  <si>
    <t>Bonus yang harus dibayarkan jika kuota tercapai</t>
  </si>
  <si>
    <t>CommissionPct</t>
  </si>
  <si>
    <t>small money</t>
  </si>
  <si>
    <t>0-0.02</t>
  </si>
  <si>
    <t>Persentase komisi yang diterima per penjualan</t>
  </si>
  <si>
    <t>SalesYTD</t>
  </si>
  <si>
    <t>172524.4512-4251368.55</t>
  </si>
  <si>
    <t>Total penjualan tahun ini</t>
  </si>
  <si>
    <t>SalesLastYear</t>
  </si>
  <si>
    <t>0-2396539.76</t>
  </si>
  <si>
    <t>Total penjualan tahun sebelumnya</t>
  </si>
  <si>
    <t>28 Desember 2010 0:00 hingga 23 Mei 2013 0:00</t>
  </si>
  <si>
    <t>{48754992-9EE0-4C0E-8C94-9451604E3E02}</t>
  </si>
  <si>
    <t>{1E0A7274-3064-4F58-88EE-4C6586C87169}</t>
  </si>
  <si>
    <t>{4DD9EEE4-8E81-4F8C-AF97-683394C1F7C0}</t>
  </si>
  <si>
    <t>{39012928-BFEC-4242-874D-423162C3F567}</t>
  </si>
  <si>
    <t>{7A0AE1AB-B283-40F9-91D1-167ABF06D720}</t>
  </si>
  <si>
    <t>{9B968777-75DC-45BD-A8DF-9CDAA72839E1}</t>
  </si>
  <si>
    <t>{1DD1F689-DF74-4149-8600-59555EEF154B}</t>
  </si>
  <si>
    <t>{224BB25A-62E3-493E-ACAF-4F8F5C72396A}</t>
  </si>
  <si>
    <t>{25F6838D-9DB4-4833-9DDC-7A24283AF1BA}</t>
  </si>
  <si>
    <t>{F509E3D4-76C8-42AA-B353-90B7B8DB08DE}</t>
  </si>
  <si>
    <t>Nilai Maksimum= 300000</t>
  </si>
  <si>
    <t>Dari hasil disamping dapat disimpulkan bahwa rata-rata perusahaan memberikan kuota untuk sales (target) sebesar 256250 satuan uang.</t>
  </si>
  <si>
    <t>Nilai Minimum= 250000</t>
  </si>
  <si>
    <t>Modus= 250000</t>
  </si>
  <si>
    <t>Median= 250000.0</t>
  </si>
  <si>
    <t>Mean= 256250</t>
  </si>
  <si>
    <t>Nilai Maksimum= 5650</t>
  </si>
  <si>
    <t>Dari hasil disamping dapat disimpulkan bahwa rata-rata perusahaan memberikan bonus untuk sales (target) sebesar 2096 satuan uang.</t>
  </si>
  <si>
    <t>Mean= 2096</t>
  </si>
  <si>
    <t>Nilai Maksimum: 0.02</t>
  </si>
  <si>
    <t>Nilai Maksimum: 4251368.55</t>
  </si>
  <si>
    <t>Dari hasil disamping dapat disimpulkan bahwa rata-rata perusahaan memiliki total penjualan sebesar 2422465.32399 satuan uang dari tahun ke tahun.</t>
  </si>
  <si>
    <t>Nilai Minimum: 519905.932</t>
  </si>
  <si>
    <t>Dari hasil disamping dapat disimpulkan bahwa total penjualan tertinggi yang diperoleh suatu perusahaan sebesar 4251368.55 satuan uang.</t>
  </si>
  <si>
    <t>Median 2474341.516</t>
  </si>
  <si>
    <t>Dari hasil disamping dapat disimpulkan bahwa total penjualan terendah yang diperoleh suatu perusahaan sebesar 519905.932 satuan uang.</t>
  </si>
  <si>
    <t>Mean 2422465.32399</t>
  </si>
  <si>
    <t>Nilai Maksimum: 2396539.76</t>
  </si>
  <si>
    <t>Dari hasil disamping dapat disimpulkan bahwa rata-rata perusahaan memiliki total penjualan dari tahun sebelumnya sebesar 1442588.7536 satuan uang.</t>
  </si>
  <si>
    <t>Nilai Minimum: 0</t>
  </si>
  <si>
    <t>Median 1628050.147</t>
  </si>
  <si>
    <t>Mean 1442588.7536</t>
  </si>
  <si>
    <t>BusinessEntityID, SalesYTB, SalesLastYear</t>
  </si>
  <si>
    <t>Dari hasil disamping dapat disimpulkan terdapat 3 perusahaan yang mengalami kerugian ditahun sekarang dibandingkan tahun sebelumnya</t>
  </si>
  <si>
    <t>Bonus, BusinessEntityID</t>
  </si>
  <si>
    <t>Berdasarkan tabel disamping terjadi ketidaksesuaian karena perusahaan yang memberikan bonus tinggi tidak selalu dapat hasil penjualan yang tinggi juga.</t>
  </si>
  <si>
    <t>Filter berdasarkan Rugi, Laba, dan dilihat dari top 3</t>
  </si>
  <si>
    <r>
      <rPr>
        <rFont val="Calibri"/>
        <b/>
        <color theme="1"/>
        <sz val="11.0"/>
        <u/>
      </rPr>
      <t>Gambaran Umum Tabel (</t>
    </r>
    <r>
      <rPr>
        <rFont val="Calibri"/>
        <b/>
        <i/>
        <color rgb="FFFF0000"/>
        <sz val="11.0"/>
        <u/>
      </rPr>
      <t>silakan perbanyak sendiri template lembar jawab ini sebusi banyaknya tabel yang diminta</t>
    </r>
    <r>
      <rPr>
        <rFont val="Calibri"/>
        <b/>
        <color theme="1"/>
        <sz val="11.0"/>
        <u/>
      </rPr>
      <t>)</t>
    </r>
  </si>
  <si>
    <t>Data nomor identifikasi karyawan.</t>
  </si>
  <si>
    <t>nvachar(50)</t>
  </si>
  <si>
    <t>Deskripsi wilayah penjualan</t>
  </si>
  <si>
    <t>CountryRegionCode</t>
  </si>
  <si>
    <t>nvachar(3)</t>
  </si>
  <si>
    <t>Kode negara atau wilayah</t>
  </si>
  <si>
    <t>Group</t>
  </si>
  <si>
    <t>Area geografis yang menjadi bagian dari wilayah penjualan.</t>
  </si>
  <si>
    <t xml:space="preserve">2402176.8476-10510853.87
</t>
  </si>
  <si>
    <t>Penjualan dalam wilayah tersebut sepanjang tahun ini.</t>
  </si>
  <si>
    <t>1307949.792-5693988.86</t>
  </si>
  <si>
    <t>Penjualan dalam wilayah tersebut tahun sebelumnya.</t>
  </si>
  <si>
    <t>CostYTD</t>
  </si>
  <si>
    <t>Biaya bisnis dalam wilayah tersebut sepanjang tahun ini.</t>
  </si>
  <si>
    <t>CostLastYear</t>
  </si>
  <si>
    <t>Biaya bisnis dalam wilayah tersebut tahun sebelumnya.</t>
  </si>
  <si>
    <t>Northwest</t>
  </si>
  <si>
    <t>US</t>
  </si>
  <si>
    <t>North America</t>
  </si>
  <si>
    <t>{43689A10-E30B-497F-B0DE-11DE20267FF7}</t>
  </si>
  <si>
    <t>Northeast</t>
  </si>
  <si>
    <t>{00FB7309-96CC-49E2-8363-0A1BA72486F2}</t>
  </si>
  <si>
    <t>Central</t>
  </si>
  <si>
    <t>{DF6E7FD8-1A8D-468C-B103-ED8ADDB452C1}</t>
  </si>
  <si>
    <t>Southwest</t>
  </si>
  <si>
    <t>{DC3E9EA0-7950-4431-9428-99DBCBC33865}</t>
  </si>
  <si>
    <t>Southeast</t>
  </si>
  <si>
    <t>{6DC4165A-5E4C-42D2-809D-4344E0AC75E7}</t>
  </si>
  <si>
    <t>Canada</t>
  </si>
  <si>
    <t>CA</t>
  </si>
  <si>
    <t>{06B4AF8A-1639-476E-9266-110461D66B00}</t>
  </si>
  <si>
    <t>France</t>
  </si>
  <si>
    <t>FR</t>
  </si>
  <si>
    <t>Europe</t>
  </si>
  <si>
    <t>{BF806804-9B4C-4B07-9D19-706F2E689552}</t>
  </si>
  <si>
    <t>Germany</t>
  </si>
  <si>
    <t>DE</t>
  </si>
  <si>
    <t>{6D2450DB-8159-414F-A917-E73EE91C38A9}</t>
  </si>
  <si>
    <t>Australia</t>
  </si>
  <si>
    <t>AU</t>
  </si>
  <si>
    <t>Pacific</t>
  </si>
  <si>
    <t>{602E612E-DFE9-41D9-B894-27E489747885}</t>
  </si>
  <si>
    <t>United Kingdom</t>
  </si>
  <si>
    <t>GB</t>
  </si>
  <si>
    <t>{05FC7E1F-2DEA-414E-9ECD-09D150516FB5}</t>
  </si>
  <si>
    <t>Nilai Maksimum= 10510853.87</t>
  </si>
  <si>
    <t>Dari hasil disamping dapat disimpulkan bahwa rata-rata perusahaan memiliki total penjualan sebesar 5275120.9951 satuan uang dari tahun ke tahun.</t>
  </si>
  <si>
    <t>Nilai Minimum= 2402176.848</t>
  </si>
  <si>
    <t>Modus= 2402176.848</t>
  </si>
  <si>
    <t>Median= 4892651.837</t>
  </si>
  <si>
    <t>Mean= 5275120.9951</t>
  </si>
  <si>
    <t>Nilai Maksimum: 5693988.86</t>
  </si>
  <si>
    <t>Dari hasil disamping dapat disimpulkan bahwa rata-rata perusahaan memiliki total penjualan dari tahun sebelumnya sebesar 3271535.5437 satuan uang.</t>
  </si>
  <si>
    <t>Nilai Minimum= 1307949.792</t>
  </si>
  <si>
    <t>Modus= 1307949.792</t>
  </si>
  <si>
    <t>Median= 3251854.2855</t>
  </si>
  <si>
    <t>Mean= 3271535.5437</t>
  </si>
  <si>
    <t>frekuensi</t>
  </si>
  <si>
    <t>Dari hasil disamping dapat disimpulkan bahwa group North America mendominasi area penjualan.</t>
  </si>
  <si>
    <t>count of Group</t>
  </si>
  <si>
    <t>Grand of Total</t>
  </si>
  <si>
    <t>count of Group(%)</t>
  </si>
  <si>
    <t>TeritoryID, SalesLastYear, &amp; SalesYTD</t>
  </si>
  <si>
    <t xml:space="preserve">TeritoryID 2, 3, dan 5 mengalami penurunan sales dari tahun kemarin dengan tahun sekarang. </t>
  </si>
  <si>
    <t>Melalui pemetaan disamping, yang di highlight adalah region yang mengalami kerugian dengan TeritoryID 2,3,5.</t>
  </si>
  <si>
    <r>
      <rPr>
        <rFont val="Calibri"/>
        <b/>
        <color theme="1"/>
        <sz val="11.0"/>
        <u/>
      </rPr>
      <t>Gambaran Umum Tabel (</t>
    </r>
    <r>
      <rPr>
        <rFont val="Calibri"/>
        <b/>
        <i/>
        <color rgb="FFFF0000"/>
        <sz val="11.0"/>
        <u/>
      </rPr>
      <t>silakan perbanyak sendiri template lembar jawab ini sebusi banyaknya tabel yang diminta</t>
    </r>
    <r>
      <rPr>
        <rFont val="Calibri"/>
        <b/>
        <color theme="1"/>
        <sz val="11.0"/>
        <u/>
      </rPr>
      <t>)</t>
    </r>
  </si>
  <si>
    <t>293-20777</t>
  </si>
  <si>
    <t>CreditCard</t>
  </si>
  <si>
    <t>1-19237</t>
  </si>
  <si>
    <t>Nomor identifikasi kartu kredit.</t>
  </si>
  <si>
    <t>31 Mei 2011 0:00 hingga 30 Juni 2014 0:00</t>
  </si>
  <si>
    <t>Data pada tabel ini  tidak bisa dianalisis karena data yang sudah ada tidak dapat dianalisis karena cuman nomor kartu kredit dan tanggal dan waktu terakhir catatan diperbarui</t>
  </si>
  <si>
    <r>
      <rPr>
        <rFont val="Calibri"/>
        <b/>
        <color theme="1"/>
        <sz val="11.0"/>
        <u/>
      </rPr>
      <t>Gambaran Umum Tabel (</t>
    </r>
    <r>
      <rPr>
        <rFont val="Calibri"/>
        <b/>
        <i/>
        <color rgb="FFFF0000"/>
        <sz val="11.0"/>
        <u/>
      </rPr>
      <t>silakan perbanyak sendiri template lembar jawab ini sebusi banyaknya tabel yang diminta</t>
    </r>
    <r>
      <rPr>
        <rFont val="Calibri"/>
        <b/>
        <color theme="1"/>
        <sz val="11.0"/>
        <u/>
      </rPr>
      <t>)</t>
    </r>
  </si>
  <si>
    <t>CreditCardID</t>
  </si>
  <si>
    <t>CardType</t>
  </si>
  <si>
    <t>Nama Kartu Kredit</t>
  </si>
  <si>
    <t>CardNumber</t>
  </si>
  <si>
    <t>nvarchar(25)</t>
  </si>
  <si>
    <t>Nomor Kartu Kredit.</t>
  </si>
  <si>
    <t>ExpMonth</t>
  </si>
  <si>
    <t>tinyint</t>
  </si>
  <si>
    <t>Bulan kadaluarsa Kartu Kredit.</t>
  </si>
  <si>
    <t>ExpYear</t>
  </si>
  <si>
    <t>2005-2008</t>
  </si>
  <si>
    <t>Tahun kadaluarsa Kartu Kredit.</t>
  </si>
  <si>
    <t>23 Juni 2006 0:00 hingga 30 Juni 2014</t>
  </si>
  <si>
    <t>SuperiorCard</t>
  </si>
  <si>
    <t>Distinguish</t>
  </si>
  <si>
    <t>ColonialVoice</t>
  </si>
  <si>
    <t>Vista</t>
  </si>
  <si>
    <t>Dari hasil disamping dapat disimpulkan bahwa tipe kartu kredit SuperiorCard, ColonialVoice, dan Vista merupakan yang paling banyak digunakan.</t>
  </si>
  <si>
    <t>count of CardType</t>
  </si>
  <si>
    <t>count of CardType(%)</t>
  </si>
  <si>
    <t>Dari hasil disamping dapat disimpulkan bahwa waktu expired kartu kredit rata-rata jatuh pada bulan ke 5.</t>
  </si>
  <si>
    <t>Dari hasil disamping dapat disimpulkan bahwa waktu expired kartu kredit rata-rata jatuh pada  2005.</t>
  </si>
  <si>
    <r>
      <rPr>
        <rFont val="Calibri"/>
        <b/>
        <color theme="1"/>
        <sz val="11.0"/>
        <u/>
      </rPr>
      <t>Gambaran Umum Tabel (</t>
    </r>
    <r>
      <rPr>
        <rFont val="Calibri"/>
        <b/>
        <i/>
        <color rgb="FFFF0000"/>
        <sz val="11.0"/>
        <u/>
      </rPr>
      <t>silakan perbanyak sendiri template lembar jawab ini sebusi banyaknya tabel yang diminta</t>
    </r>
    <r>
      <rPr>
        <rFont val="Calibri"/>
        <b/>
        <color theme="1"/>
        <sz val="11.0"/>
        <u/>
      </rPr>
      <t>)</t>
    </r>
  </si>
  <si>
    <t>SalesTaxRateID</t>
  </si>
  <si>
    <t>StateProvinceID</t>
  </si>
  <si>
    <t>1-84</t>
  </si>
  <si>
    <t>Negara bagian, provinsi, atau negara/daerah di mana pajak penjualan berlaku.</t>
  </si>
  <si>
    <t>TaxType</t>
  </si>
  <si>
    <t>1 = Pajak yang diterapkan pada transaksi ritel, 2 = Pajak yang diterapkan pada transaksi grosir, 3 = Pajak yang diterapkan pada semua transaksi penjualan</t>
  </si>
  <si>
    <t>TaxRate</t>
  </si>
  <si>
    <t>smallmoney</t>
  </si>
  <si>
    <t>5-19.6</t>
  </si>
  <si>
    <t>Jumlah tarif pajak</t>
  </si>
  <si>
    <t>Deskripsi tarif pajak</t>
  </si>
  <si>
    <t>Nomor yang secara unik mengidentifikasi catatan</t>
  </si>
  <si>
    <t>Tanggal dan waktu terakhir catatan diperbarui.</t>
  </si>
  <si>
    <t>Canadian GST + Alberta Provincial Tax</t>
  </si>
  <si>
    <t>{683DE5DD-521A-47D4-A573-06A3CDB1BC5D}</t>
  </si>
  <si>
    <t>Canadian GST + Ontario Provincial Tax</t>
  </si>
  <si>
    <t>{05C4FFDB-4F84-4CDF-ABE5-FDF3216EA74E}</t>
  </si>
  <si>
    <t>Canadian GST + Quebec Provincial Tax</t>
  </si>
  <si>
    <t>{D4EDB557-56D7-403C-B538-4DF5E7302588}</t>
  </si>
  <si>
    <t>Canadian GST</t>
  </si>
  <si>
    <t>{F0D76907-B433-453F-B95E-16FCE73B807A}</t>
  </si>
  <si>
    <t>{7E0E97A2-878B-476F-A648-05A3DD4450ED}</t>
  </si>
  <si>
    <t>Washington State Sales Tax</t>
  </si>
  <si>
    <t>{9C84C0AF-41CD-4670-98BC-5026E188541F}</t>
  </si>
  <si>
    <t>Taxable Supply</t>
  </si>
  <si>
    <t>{F53B6A7E-7DA4-49E8-AC09-D57FEFAC64D3}</t>
  </si>
  <si>
    <t>Germany Output Tax</t>
  </si>
  <si>
    <t>{78C8A559-4D0F-45B6-B7A3-E11FF9A702F4}</t>
  </si>
  <si>
    <t>France Output Tax</t>
  </si>
  <si>
    <t>{5446EA04-FA7C-4B02-A157-A05F44BF47B6}</t>
  </si>
  <si>
    <t>United Kingdom Output Tax</t>
  </si>
  <si>
    <t>{ABD185A9-5367-44E1-8A6E-71D083943F3C}</t>
  </si>
  <si>
    <t>Modus:  3</t>
  </si>
  <si>
    <t>Dari hasil disamping dapat disimpulkan bahwa tipe tax yang paling sering digunakan yaitu tipe tax 3.</t>
  </si>
  <si>
    <t>Median 2</t>
  </si>
  <si>
    <r>
      <rPr>
        <rFont val="Calibri"/>
        <b/>
        <color theme="1"/>
        <sz val="11.0"/>
        <u/>
      </rPr>
      <t>Gambaran Umum Tabel (</t>
    </r>
    <r>
      <rPr>
        <rFont val="Calibri"/>
        <b/>
        <i/>
        <color rgb="FFFF0000"/>
        <sz val="11.0"/>
        <u/>
      </rPr>
      <t>silakan perbanyak sendiri template lembar jawab ini sebusi banyaknya tabel yang diminta</t>
    </r>
    <r>
      <rPr>
        <rFont val="Calibri"/>
        <b/>
        <color theme="1"/>
        <sz val="11.0"/>
        <u/>
      </rPr>
      <t>)</t>
    </r>
  </si>
  <si>
    <t>SalesOrderID</t>
  </si>
  <si>
    <t>43659-75123</t>
  </si>
  <si>
    <t>RevisionNumber</t>
  </si>
  <si>
    <t>Nomor incremental untuk melacak perubahan pesanan penjualan dari waktu ke waktu</t>
  </si>
  <si>
    <t>OrderDate</t>
  </si>
  <si>
    <t>Tanggal pesanan penjualan dibuat</t>
  </si>
  <si>
    <t>DueDate</t>
  </si>
  <si>
    <t>12 Juni 2011 0:00 hingga 12 Juli 2014 0:00</t>
  </si>
  <si>
    <t>Tanggal jatuh tempo pesanan untuk pelanggan</t>
  </si>
  <si>
    <t>ShipDate</t>
  </si>
  <si>
    <t>7 Juni 2011 0:00 hingga 7 Juli 2014 0:00</t>
  </si>
  <si>
    <t>Tanggal pesanan dikirim ke pelanggan</t>
  </si>
  <si>
    <t>Status</t>
  </si>
  <si>
    <t>Status pesanan saat ini 1 Sedang diproses, 2 Disetujui, 3 Tertunda, 4 Ditolak, 5 Dikirim, 6 Dibatalkan</t>
  </si>
  <si>
    <t>OnlineOrderFlag</t>
  </si>
  <si>
    <t>0 pesanan ditempatkan oleh pegawai penjualan. 1 Pesanan ditempatkan secara online oleh penlanggan</t>
  </si>
  <si>
    <t>SalesOrderNumber</t>
  </si>
  <si>
    <t>Nomor identifikasi pesanan penjualan unik</t>
  </si>
  <si>
    <t>PurchaseOrderNumber</t>
  </si>
  <si>
    <t>Referensi nomor pesanan pembelian pelanggan</t>
  </si>
  <si>
    <t>Referensi nomor akuntansi keuangan</t>
  </si>
  <si>
    <t>11000-30118</t>
  </si>
  <si>
    <t>Nomor identifikasi pelanggan</t>
  </si>
  <si>
    <t>Pegawai yang membuat pesanan penjualan</t>
  </si>
  <si>
    <t>Wilayah dimana penjualan dilakukan</t>
  </si>
  <si>
    <t>BillToAddressID</t>
  </si>
  <si>
    <t>405-29883</t>
  </si>
  <si>
    <t>Alamat penagihan</t>
  </si>
  <si>
    <t>ShipToAddressID</t>
  </si>
  <si>
    <t>9-29883</t>
  </si>
  <si>
    <t>Alamat pengiriman</t>
  </si>
  <si>
    <t>ShipMethodID</t>
  </si>
  <si>
    <t>Metode pengiriman</t>
  </si>
  <si>
    <t>Nomor identifikasi kartu kredit</t>
  </si>
  <si>
    <t>CreditCardApprovalCode</t>
  </si>
  <si>
    <t>varchar(15)</t>
  </si>
  <si>
    <t>Kode persetujuan yang diberikan oleh perusahaan kartu kredit</t>
  </si>
  <si>
    <t>CurrencyRateID</t>
  </si>
  <si>
    <t>2-12431</t>
  </si>
  <si>
    <t>Tingkat pertukaran mata uang yang digunakan</t>
  </si>
  <si>
    <t>SubTotal</t>
  </si>
  <si>
    <t>1.374-163930.3943</t>
  </si>
  <si>
    <t>SubTotal penjualan</t>
  </si>
  <si>
    <t>TaxAmt</t>
  </si>
  <si>
    <t>0.1099-17948.5186</t>
  </si>
  <si>
    <t>Jumlah Pajak</t>
  </si>
  <si>
    <t>Freight</t>
  </si>
  <si>
    <t>0.0344-5608.9121</t>
  </si>
  <si>
    <t>Biaya pengiriman</t>
  </si>
  <si>
    <t>TotalDue</t>
  </si>
  <si>
    <t>1.5183-187487.825</t>
  </si>
  <si>
    <t>Total yang harus dibayarkan</t>
  </si>
  <si>
    <t>Comment</t>
  </si>
  <si>
    <t>nvarchar(128)</t>
  </si>
  <si>
    <t>Komentar</t>
  </si>
  <si>
    <t>SO43659</t>
  </si>
  <si>
    <t>PO522145787</t>
  </si>
  <si>
    <t>10-4020-000676</t>
  </si>
  <si>
    <t>105041Vi84182</t>
  </si>
  <si>
    <t>{79B65321-39CA-4115-9CBA-8FE0903E12E6}</t>
  </si>
  <si>
    <t>SO43660</t>
  </si>
  <si>
    <t>PO18850127500</t>
  </si>
  <si>
    <t>10-4020-000117</t>
  </si>
  <si>
    <t>115213Vi29411</t>
  </si>
  <si>
    <t>{738DC42D-D03B-48A1-9822-F95A67EA7389}</t>
  </si>
  <si>
    <t>SO43661</t>
  </si>
  <si>
    <t>PO18473189620</t>
  </si>
  <si>
    <t>10-4020-000442</t>
  </si>
  <si>
    <t>85274Vi6854</t>
  </si>
  <si>
    <t>{D91B9131-18A4-4A11-BC3A-90B6F53E9D74}</t>
  </si>
  <si>
    <t>SO43662</t>
  </si>
  <si>
    <t>PO18444174044</t>
  </si>
  <si>
    <t>10-4020-000227</t>
  </si>
  <si>
    <t>125295Vi53935</t>
  </si>
  <si>
    <t>{4A1ECFC0-CC3A-4740-B028-1C50BB48711C}</t>
  </si>
  <si>
    <t>SO43663</t>
  </si>
  <si>
    <t>PO18009186470</t>
  </si>
  <si>
    <t>10-4020-000510</t>
  </si>
  <si>
    <t>45303Vi22691</t>
  </si>
  <si>
    <t>{9B1E7A40-6AE0-4AD3-811C-A64951857C4B}</t>
  </si>
  <si>
    <t>SO75119</t>
  </si>
  <si>
    <t>10-4030-011981</t>
  </si>
  <si>
    <t>429826Vi35166</t>
  </si>
  <si>
    <t>{9382F1C9-383A-435F-9449-0EECEA21B78D}</t>
  </si>
  <si>
    <t>SO75120</t>
  </si>
  <si>
    <t>10-4030-018749</t>
  </si>
  <si>
    <t>929849Vi46003</t>
  </si>
  <si>
    <t>{AE6A4FCF-FF73-4CD4-AF2C-5993D00D4AFE}</t>
  </si>
  <si>
    <t>SO75121</t>
  </si>
  <si>
    <t>10-4030-015251</t>
  </si>
  <si>
    <t>529864Vi73738</t>
  </si>
  <si>
    <t>{D7395C0E-00CB-4BFA-A238-0D6A9F49884F}</t>
  </si>
  <si>
    <t>SO75122</t>
  </si>
  <si>
    <t>10-4030-015868</t>
  </si>
  <si>
    <t>330022Vi97312</t>
  </si>
  <si>
    <t>{4221035A-4159-492F-AF40-4363A64FFC16}</t>
  </si>
  <si>
    <t>SO75123</t>
  </si>
  <si>
    <t>10-4030-018759</t>
  </si>
  <si>
    <t>230370Vi51970</t>
  </si>
  <si>
    <t>{D54752FF-2B54-4BE5-95EA-3B72289C059F}</t>
  </si>
  <si>
    <t>Dari hasil disamping dapat disimpulkan bahwa rata-rata total biaya yang dibayarkan customer sebesar 9489.1199 satuan uang.</t>
  </si>
  <si>
    <t>ShipMethodID dan TerritoryID</t>
  </si>
  <si>
    <t>Berdasarkan teritoryID nya kita bisa melihat teritory mana yang sering melakukan ship method ID 1 atau 5</t>
  </si>
  <si>
    <t>agar perusahaan mengetahui customer sering menggunakan method pengiriman apa lalu dapat melakukan improvement, perbaikan, dsb.</t>
  </si>
  <si>
    <r>
      <rPr>
        <rFont val="Calibri"/>
        <b/>
        <color theme="1"/>
        <sz val="11.0"/>
        <u/>
      </rPr>
      <t>Gambaran Umum Tabel (</t>
    </r>
    <r>
      <rPr>
        <rFont val="Calibri"/>
        <b/>
        <i/>
        <color rgb="FFFF0000"/>
        <sz val="11.0"/>
        <u/>
      </rPr>
      <t>silakan perbanyak sendiri template lembar jawab ini sebusi banyaknya tabel yang diminta</t>
    </r>
    <r>
      <rPr>
        <rFont val="Calibri"/>
        <b/>
        <color theme="1"/>
        <sz val="11.0"/>
        <u/>
      </rPr>
      <t>)</t>
    </r>
  </si>
  <si>
    <t>1-13532</t>
  </si>
  <si>
    <t>CurrencyRateDate</t>
  </si>
  <si>
    <t>31 Mei 2011 0:00 hingga 31 Mei 2014 0:00</t>
  </si>
  <si>
    <t>Tanggal dan waktu ketika kurs pertukaran diperoleh.</t>
  </si>
  <si>
    <t>FromCurrencyCode</t>
  </si>
  <si>
    <t>nchar(3)</t>
  </si>
  <si>
    <t>Kurs pertukaran yang diubah dari kode mata uang ini.</t>
  </si>
  <si>
    <t>ToCurrencyCode</t>
  </si>
  <si>
    <t>Kurs pertukaran yang diubah menjadi kode mata uang ini.</t>
  </si>
  <si>
    <t>AverageRate</t>
  </si>
  <si>
    <t>0.6046-1500</t>
  </si>
  <si>
    <t>Kurs pertukaran rata-rata untuk hari tersebut.</t>
  </si>
  <si>
    <t>EndOfDayRate</t>
  </si>
  <si>
    <t>0.6041-1499.95</t>
  </si>
  <si>
    <t>Kurs pertukaran akhir untuk hari tersebut.</t>
  </si>
  <si>
    <t>USD</t>
  </si>
  <si>
    <t>ARS</t>
  </si>
  <si>
    <t>AUD</t>
  </si>
  <si>
    <t>BRL</t>
  </si>
  <si>
    <t>CAD</t>
  </si>
  <si>
    <t>CNY</t>
  </si>
  <si>
    <t>Nilai Maksimum: 8.2781</t>
  </si>
  <si>
    <t>Dari hasil disamping dapat disimpulkan bahwa dalam sehari paling banyak menggunakan kurs penukaran 1.</t>
  </si>
  <si>
    <t>Nilai Minimum: 1</t>
  </si>
  <si>
    <t>Modus: 1</t>
  </si>
  <si>
    <t>Median 1.0</t>
  </si>
  <si>
    <t>Mean 1.92292</t>
  </si>
  <si>
    <r>
      <rPr>
        <rFont val="Calibri"/>
        <b/>
        <color theme="1"/>
        <sz val="11.0"/>
        <u/>
      </rPr>
      <t>Gambaran Umum Tabel (</t>
    </r>
    <r>
      <rPr>
        <rFont val="Calibri"/>
        <b/>
        <i/>
        <color rgb="FFFF0000"/>
        <sz val="11.0"/>
        <u/>
      </rPr>
      <t>silakan perbanyak sendiri template lembar jawab ini sebusi banyaknya tabel yang diminta</t>
    </r>
    <r>
      <rPr>
        <rFont val="Calibri"/>
        <b/>
        <color theme="1"/>
        <sz val="11.0"/>
        <u/>
      </rPr>
      <t>)</t>
    </r>
  </si>
  <si>
    <t>CurrencyCode</t>
  </si>
  <si>
    <t>KodeISO untuk mata uang</t>
  </si>
  <si>
    <t>Nama Mata Uang</t>
  </si>
  <si>
    <t>AED</t>
  </si>
  <si>
    <t>Emirati Dirham</t>
  </si>
  <si>
    <t>AFA</t>
  </si>
  <si>
    <t>Afghani</t>
  </si>
  <si>
    <t>ALL</t>
  </si>
  <si>
    <t>Lek</t>
  </si>
  <si>
    <t>AMD</t>
  </si>
  <si>
    <t>Armenian Dram</t>
  </si>
  <si>
    <t>ANG</t>
  </si>
  <si>
    <t>Netherlands Antillian Guilder</t>
  </si>
  <si>
    <t>VEB</t>
  </si>
  <si>
    <t>Bolivar</t>
  </si>
  <si>
    <t>VND</t>
  </si>
  <si>
    <t>Dong</t>
  </si>
  <si>
    <t>XOF</t>
  </si>
  <si>
    <t>CFA Franc BCEAO</t>
  </si>
  <si>
    <t>ZAR</t>
  </si>
  <si>
    <t>Rand</t>
  </si>
  <si>
    <t>ZWD</t>
  </si>
  <si>
    <t>Zimbabwe Dollar</t>
  </si>
  <si>
    <t>Dikarenakan semua data pada setiap kolom bersifat unik, maka tidak ada yang dapat dianalisis</t>
  </si>
  <si>
    <r>
      <rPr>
        <rFont val="Calibri"/>
        <b/>
        <color theme="1"/>
        <sz val="11.0"/>
        <u/>
      </rPr>
      <t>Gambaran Umum Tabel (</t>
    </r>
    <r>
      <rPr>
        <rFont val="Calibri"/>
        <b/>
        <i/>
        <color rgb="FFFF0000"/>
        <sz val="11.0"/>
        <u/>
      </rPr>
      <t>silakan perbanyak sendiri template lembar jawab ini sebusi banyaknya tabel yang diminta</t>
    </r>
    <r>
      <rPr>
        <rFont val="Calibri"/>
        <b/>
        <color theme="1"/>
        <sz val="11.0"/>
        <u/>
      </rPr>
      <t>)</t>
    </r>
  </si>
  <si>
    <t>43697-75123</t>
  </si>
  <si>
    <t>SalesReasonID</t>
  </si>
  <si>
    <t>Terdapat satu outlier yaitu SalesReasonID 1 yang mereferensi alasan ke tabel SalesReason dengan nama Price</t>
  </si>
  <si>
    <t>Outlier SalesReasonID 1 ini menjadi nilai yang ekstrem bagi customer karena kebanyakan customer memberikan alasan karena Price yang nantinya dapat menjadi bahan evaluasi/masukan perusahaan dengan berkaitan dengan harga produk</t>
  </si>
  <si>
    <r>
      <rPr>
        <rFont val="Calibri"/>
        <b/>
        <color theme="1"/>
        <sz val="11.0"/>
        <u/>
      </rPr>
      <t>Gambaran Umum Tabel (</t>
    </r>
    <r>
      <rPr>
        <rFont val="Calibri"/>
        <b/>
        <i/>
        <color rgb="FFFF0000"/>
        <sz val="11.0"/>
        <u/>
      </rPr>
      <t>silakan perbanyak sendiri template lembar jawab ini sebusi banyaknya tabel yang diminta</t>
    </r>
    <r>
      <rPr>
        <rFont val="Calibri"/>
        <b/>
        <color theme="1"/>
        <sz val="11.0"/>
        <u/>
      </rPr>
      <t>)</t>
    </r>
  </si>
  <si>
    <t>ShoppingCartItemID</t>
  </si>
  <si>
    <t xml:space="preserve"> ShoppingCartItemID</t>
  </si>
  <si>
    <t>ShoppingCartID</t>
  </si>
  <si>
    <t>14951-20621</t>
  </si>
  <si>
    <t>Nomor identifikasi keranjang belanja.</t>
  </si>
  <si>
    <t>Quantity</t>
  </si>
  <si>
    <t>Jumlah produk yang dipesan.</t>
  </si>
  <si>
    <t>ProductID</t>
  </si>
  <si>
    <t>862-881</t>
  </si>
  <si>
    <t>Produk yang dipesan</t>
  </si>
  <si>
    <t>DateCreated</t>
  </si>
  <si>
    <t>Tanggal dan waktu catatan dibuat.</t>
  </si>
  <si>
    <t>Tanggal dan waktu rekaman terakhir diperbarui</t>
  </si>
  <si>
    <t>3 Baris  Pertama</t>
  </si>
  <si>
    <t>3 Baris Akhir</t>
  </si>
  <si>
    <t>Data pada tabel ini tidak dapat dianalisis dikarenakan jumlah datanya terlalu sedikit dan tiap komponennya memiliki nilai data yang berbeda-beda.</t>
  </si>
  <si>
    <r>
      <rPr>
        <rFont val="Calibri"/>
        <b/>
        <color theme="1"/>
        <sz val="11.0"/>
        <u/>
      </rPr>
      <t>Gambaran Umum Tabel (</t>
    </r>
    <r>
      <rPr>
        <rFont val="Calibri"/>
        <b/>
        <i/>
        <color rgb="FFFF0000"/>
        <sz val="11.0"/>
        <u/>
      </rPr>
      <t>silakan perbanyak sendiri template lembar jawab ini sebusi banyaknya tabel yang diminta</t>
    </r>
    <r>
      <rPr>
        <rFont val="Calibri"/>
        <b/>
        <color theme="1"/>
        <sz val="11.0"/>
        <u/>
      </rPr>
      <t>)</t>
    </r>
  </si>
  <si>
    <t>SalesReason description</t>
  </si>
  <si>
    <t>ReasonType</t>
  </si>
  <si>
    <t>Kategori SalesReason</t>
  </si>
  <si>
    <t>Price</t>
  </si>
  <si>
    <t>Other</t>
  </si>
  <si>
    <t>On Promotion</t>
  </si>
  <si>
    <t>Promotion</t>
  </si>
  <si>
    <t>Magazine Advertisement</t>
  </si>
  <si>
    <t>Television Advertisement</t>
  </si>
  <si>
    <t>Manufacturer</t>
  </si>
  <si>
    <t>Review</t>
  </si>
  <si>
    <t>Demo Event</t>
  </si>
  <si>
    <t>Sponsorship</t>
  </si>
  <si>
    <t>Quality</t>
  </si>
  <si>
    <t>Dari hasil disamping dapat disimpulkan bahwa kategori musim penjualan paling tinggi yaitu kategori Other dan kategori kedua tertinggi yaitu Marketing.</t>
  </si>
  <si>
    <t>count of ReasonType</t>
  </si>
  <si>
    <t>proporsi</t>
  </si>
  <si>
    <t>count of ReasonType(%)</t>
  </si>
  <si>
    <r>
      <rPr>
        <rFont val="Calibri"/>
        <b/>
        <color theme="1"/>
        <sz val="11.0"/>
        <u/>
      </rPr>
      <t>Gambaran Umum Tabel (</t>
    </r>
    <r>
      <rPr>
        <rFont val="Calibri"/>
        <b/>
        <i/>
        <color rgb="FFFF0000"/>
        <sz val="11.0"/>
        <u/>
      </rPr>
      <t>silakan perbanyak sendiri template lembar jawab ini sebusi banyaknya tabel yang diminta</t>
    </r>
    <r>
      <rPr>
        <rFont val="Calibri"/>
        <b/>
        <color theme="1"/>
        <sz val="11.0"/>
        <u/>
      </rPr>
      <t>)</t>
    </r>
  </si>
  <si>
    <t>SalesOrderDetailID</t>
  </si>
  <si>
    <t>1-121317</t>
  </si>
  <si>
    <t>CarrierTrackingNumber</t>
  </si>
  <si>
    <t>Nomor pelacakan pengiriman yang disediakan oleh pengirim.</t>
  </si>
  <si>
    <t>OrderQty</t>
  </si>
  <si>
    <t>1-44</t>
  </si>
  <si>
    <t>Jumlah yang dipesan per produk.</t>
  </si>
  <si>
    <t>707-999</t>
  </si>
  <si>
    <t>Produk yang dijual kepada pelanggan.</t>
  </si>
  <si>
    <t>SpecialOfferID</t>
  </si>
  <si>
    <t>Kode promosi.</t>
  </si>
  <si>
    <t>UnitPrice</t>
  </si>
  <si>
    <t>1.3282-3578.27</t>
  </si>
  <si>
    <t>Harga jual per produk.</t>
  </si>
  <si>
    <t>UnitPriceDiscount</t>
  </si>
  <si>
    <t>Jumlah diskon.</t>
  </si>
  <si>
    <t>LineTotal</t>
  </si>
  <si>
    <t>numeric(38,6)</t>
  </si>
  <si>
    <t>1.374-27893.619</t>
  </si>
  <si>
    <t>Subtotal per produk</t>
  </si>
  <si>
    <t>4911-403C-98</t>
  </si>
  <si>
    <t>{B207C96D-D9E6-402B-8470-2CC176C42283}</t>
  </si>
  <si>
    <t>{7ABB600D-1E77-41BE-9FE5-B9142CFC08FA}</t>
  </si>
  <si>
    <t>{475CF8C6-49F6-486E-B0AD-AFC6A50CDD2F}</t>
  </si>
  <si>
    <t>{04C4DE91-5815-45D6-8670-F462719FBCE3}</t>
  </si>
  <si>
    <t>{5A74C7D2-E641-438E-A7AC-37BF23280301}</t>
  </si>
  <si>
    <t>{8CAD6675-18CC-4F47-8287-97B41A8EE47D}</t>
  </si>
  <si>
    <t>{84F1C363-1C50-4442-BE16-541C59B6E12C}</t>
  </si>
  <si>
    <t>{C18B6476-429F-4BB1-828E-2BE5F82A0A51}</t>
  </si>
  <si>
    <t>{75A89C6A-C60A-47EA-8A52-B52A9C435B64}</t>
  </si>
  <si>
    <t>{73646D26-0461-450D-8019-2C6C858619CA}</t>
  </si>
  <si>
    <t>Pada grafik batang disamping dapat disimpulkan bahwa produk dengan ProdukID 712 merupakan produk yang paling banyak dibeli oleh customer</t>
  </si>
  <si>
    <t>UnitPrice dan ProductID</t>
  </si>
  <si>
    <t>Dari BoxPlot disamping adalah harga per unit produk, terdapat beberapa outlier yang diatas upper fence, yang berarti terdapat harga produk yang cenderung sangat mahal. Hal ini mungkin terjadi karena adanya produk tertentu yang memiliki harga yang sangat mahal</t>
  </si>
  <si>
    <r>
      <rPr>
        <rFont val="Calibri"/>
        <b/>
        <color theme="1"/>
        <sz val="11.0"/>
        <u/>
      </rPr>
      <t>Gambaran Umum Tabel (</t>
    </r>
    <r>
      <rPr>
        <rFont val="Calibri"/>
        <b/>
        <i/>
        <color rgb="FFFF0000"/>
        <sz val="11.0"/>
        <u/>
      </rPr>
      <t>silakan perbanyak sendiri template lembar jawab ini sebusi banyaknya tabel yang diminta</t>
    </r>
    <r>
      <rPr>
        <rFont val="Calibri"/>
        <b/>
        <color theme="1"/>
        <sz val="11.0"/>
        <u/>
      </rPr>
      <t>)</t>
    </r>
  </si>
  <si>
    <t>Description</t>
  </si>
  <si>
    <t>nvarchar(255)</t>
  </si>
  <si>
    <t>0-0.5</t>
  </si>
  <si>
    <t>Discount description</t>
  </si>
  <si>
    <t>DiscountPct</t>
  </si>
  <si>
    <t xml:space="preserve">
Persentase diskon.</t>
  </si>
  <si>
    <t>Type</t>
  </si>
  <si>
    <t>Kategori jenis diskon.</t>
  </si>
  <si>
    <t>Category</t>
  </si>
  <si>
    <t>Grup yang dikenakan diskon, seperti Reseller atau Pelanggan.</t>
  </si>
  <si>
    <t>1 Mei 2011 0:00 hingga 31 Maret 2014 0:00</t>
  </si>
  <si>
    <t>Tanggal mulai diskon</t>
  </si>
  <si>
    <t>29 Mei 2012 0:00 hingga 30 November 2014 0:00</t>
  </si>
  <si>
    <t>Tanggal berakhir diskon.</t>
  </si>
  <si>
    <t>MinQty</t>
  </si>
  <si>
    <t>0-61</t>
  </si>
  <si>
    <t>Persentase diskon minimum yang diizinkan.</t>
  </si>
  <si>
    <t>MaxQty</t>
  </si>
  <si>
    <t>14-60</t>
  </si>
  <si>
    <t>Persentase diskon maksimum yang diizinkan.</t>
  </si>
  <si>
    <t>1 April 2011 0:00 hingga 1 Maret 2014 0:00</t>
  </si>
  <si>
    <t>No Discount</t>
  </si>
  <si>
    <t>{0290C4F5-191F-4337-AB6B-0A2DDE03CBF9}</t>
  </si>
  <si>
    <t>Volume Discount 11 to 14</t>
  </si>
  <si>
    <t>Volume Discount</t>
  </si>
  <si>
    <t>Reseller</t>
  </si>
  <si>
    <t>{D7542EE7-15DB-4541-985C-5CC27AEF26D6}</t>
  </si>
  <si>
    <t>Volume Discount 15 to 24</t>
  </si>
  <si>
    <t>{4BDBCC01-8CF7-40A9-B643-40EC5B717491}</t>
  </si>
  <si>
    <t>Volume Discount 25 to 40</t>
  </si>
  <si>
    <t>{504B5E85-8F3F-4EBC-9E1D-C1BC5DEA9AA8}</t>
  </si>
  <si>
    <t>Volume Discount 41 to 60</t>
  </si>
  <si>
    <t>{677E1D9D-944F-4E81-90E8-47EB0A82D48C}</t>
  </si>
  <si>
    <t>LL Road Frame Sale</t>
  </si>
  <si>
    <t>Excess Inventory</t>
  </si>
  <si>
    <t>{C0AF1C89-9722-4235-9248-3FBA4D9E5841}</t>
  </si>
  <si>
    <t>Touring-3000 Promotion</t>
  </si>
  <si>
    <t>New Product</t>
  </si>
  <si>
    <t>{5061CCE4-E021-45A8-9A75-DFB36CBBCE85}</t>
  </si>
  <si>
    <t>Touring-1000 Promotion</t>
  </si>
  <si>
    <t>{1AF84A9E-A98C-4BD9-B48F-DC2B8B6B010B}</t>
  </si>
  <si>
    <t>Half-Price Pedal Sale</t>
  </si>
  <si>
    <t>Seasonal Discount</t>
  </si>
  <si>
    <t>Customer</t>
  </si>
  <si>
    <t>{03E3594D-6EBB-46A6-B8EE-A9289C0C2E47}</t>
  </si>
  <si>
    <t>Mountain-500 Silver Clearance Sale</t>
  </si>
  <si>
    <t>Discontinued Product</t>
  </si>
  <si>
    <t>{EB7CB484-BCCF-4D2D-BF73-521B20014174}</t>
  </si>
  <si>
    <t>Nilai Maksimum: 41</t>
  </si>
  <si>
    <t>Q1: 0.0</t>
  </si>
  <si>
    <t>Q3: 17.5</t>
  </si>
  <si>
    <t>IQR: 17.5</t>
  </si>
  <si>
    <t>Modus: 0</t>
  </si>
  <si>
    <t>Median 0.0</t>
  </si>
  <si>
    <t>Mean 9.2</t>
  </si>
  <si>
    <t>Nilai Maksimum: 0.5</t>
  </si>
  <si>
    <t>Dari hasil disamping dapat disimpulkan bahwa rata-rata diskon yang diberikan/tersedia sebesar 0.192.</t>
  </si>
  <si>
    <t>Q1: 0.0425</t>
  </si>
  <si>
    <t>Q3: 0.36249999999999993</t>
  </si>
  <si>
    <t>IQR: 0.31999999999999995</t>
  </si>
  <si>
    <t>Modus: 0.15</t>
  </si>
  <si>
    <t>Median 0.15</t>
  </si>
  <si>
    <t>Mean 0.192</t>
  </si>
  <si>
    <t>category</t>
  </si>
  <si>
    <t>count of category</t>
  </si>
  <si>
    <t>Dari hasil disamping dapat disimpulkan bahwa kategori diskon yang paling banyak diterapkan yaitu kategori Reseller.</t>
  </si>
  <si>
    <t>count of category(%)</t>
  </si>
  <si>
    <r>
      <rPr>
        <rFont val="Calibri"/>
        <b/>
        <color theme="1"/>
        <sz val="11.0"/>
        <u/>
      </rPr>
      <t>Gambaran Umum Tabel (</t>
    </r>
    <r>
      <rPr>
        <rFont val="Calibri"/>
        <b/>
        <i/>
        <color rgb="FFFF0000"/>
        <sz val="11.0"/>
        <u/>
      </rPr>
      <t>silakan perbanyak sendiri template lembar jawab ini sebusi banyaknya tabel yang diminta</t>
    </r>
    <r>
      <rPr>
        <rFont val="Calibri"/>
        <b/>
        <color theme="1"/>
        <sz val="11.0"/>
        <u/>
      </rPr>
      <t>)</t>
    </r>
  </si>
  <si>
    <t>680-999</t>
  </si>
  <si>
    <t xml:space="preserve">
Nomor identifikasi produk.</t>
  </si>
  <si>
    <t>{BB30B868-D86C-4557-8DB2-4B2D0A83A0FB}</t>
  </si>
  <si>
    <t>{B3C9A4B1-2AE6-4CBA-B552-1F206C9F4C1F}</t>
  </si>
  <si>
    <t>{27B711FE-0B77-4EA4-AD1A-7C239956BEF4}</t>
  </si>
  <si>
    <t>{46CBB78B-246E-4D69-9BD6-E521277C1078}</t>
  </si>
  <si>
    <t>{CF102AA0-055F-4D2B-8B98-04B161758EA8}</t>
  </si>
  <si>
    <t>{52DD0F65-0EA9-4848-9884-7594BA953274}</t>
  </si>
  <si>
    <t>{C8127A82-05C3-42FD-A5C6-215D58A236BD}</t>
  </si>
  <si>
    <t>{C60FB28D-2431-481C-985E-3FEA8119D705}</t>
  </si>
  <si>
    <t>{BEBD6F20-D6C2-4511-8C97-1F53B2099D1F}</t>
  </si>
  <si>
    <t>{2981C98B-A18F-4153-A6A2-EC453CB130CE}</t>
  </si>
  <si>
    <t>Dari sampel yang diberikan dapat disimpulkan awal terjadi perubahan data terjadi pada tanggal 1 April 2011 dan terakhir kali ada perubahan data terjadi di tanggal 1 Maret 2014</t>
  </si>
  <si>
    <r>
      <rPr>
        <rFont val="Calibri"/>
        <b/>
        <color theme="1"/>
        <sz val="11.0"/>
        <u/>
      </rPr>
      <t>Gambaran Umum Tabel (</t>
    </r>
    <r>
      <rPr>
        <rFont val="Calibri"/>
        <b/>
        <i/>
        <color rgb="FFFF0000"/>
        <sz val="11.0"/>
        <u/>
      </rPr>
      <t>silakan perbanyak sendiri template lembar jawab ini sebusi banyaknya tabel yang diminta</t>
    </r>
    <r>
      <rPr>
        <rFont val="Calibri"/>
        <b/>
        <color theme="1"/>
        <sz val="11.0"/>
        <u/>
      </rPr>
      <t>)</t>
    </r>
  </si>
  <si>
    <t>1-20777</t>
  </si>
  <si>
    <t>PersonType</t>
  </si>
  <si>
    <t>nchar(2)</t>
  </si>
  <si>
    <t>Tipe utama dari seseorang: SC = Kontak Toko, IN = Individu (pelanggan ritel), SP = Sales person (pegawai penjualan), EM = Karyawan (non-penjualan), VC = Kontak Vendor, GC = Kontak Umum.</t>
  </si>
  <si>
    <t>NameStyle</t>
  </si>
  <si>
    <t>0 = Data dalam Nama Depan dan Nama Belakang disimpan dalam urutan gaya barat (nama depan, nama belakang). 1 = Gaya timur (nama belakang, nama depan) urutan. Default: 0.</t>
  </si>
  <si>
    <t>Title</t>
  </si>
  <si>
    <t>nvarchar(8)</t>
  </si>
  <si>
    <t>Gelar kehormatan</t>
  </si>
  <si>
    <t>FirstName</t>
  </si>
  <si>
    <t>Nama depan dari seseorang.</t>
  </si>
  <si>
    <t>MiddleName</t>
  </si>
  <si>
    <t>Nama tengah atau inisial tengah dari seseorang.</t>
  </si>
  <si>
    <t>LastName</t>
  </si>
  <si>
    <t>Nama belakang dari seseorang.</t>
  </si>
  <si>
    <t>Suffix</t>
  </si>
  <si>
    <t>nvarchar(10)</t>
  </si>
  <si>
    <t>Sufiks Nama Belakang</t>
  </si>
  <si>
    <t>EmailPromotion</t>
  </si>
  <si>
    <t>0-2</t>
  </si>
  <si>
    <t>0 = Kontak tidak ingin menerima promosi melalui email, 1 = Kontak ingin menerima promosi melalui email dari AdventureWorks, 2 = Kontak ingin menerima promosi melalui email dari AdventureWorks dan mitra-mitra yang dipilih.</t>
  </si>
  <si>
    <t>AdditionalContactInfo</t>
  </si>
  <si>
    <t>Informasi kontak tambahan tentang seseorang disimpan dalam format XML.</t>
  </si>
  <si>
    <t xml:space="preserve">Demographics </t>
  </si>
  <si>
    <t>Informasi pribadi seperti hobi, dan pendapatan</t>
  </si>
  <si>
    <t>23 Juni 2006 0:00 hingga 15 April 2015 16:33</t>
  </si>
  <si>
    <t>EM</t>
  </si>
  <si>
    <t>Ken</t>
  </si>
  <si>
    <t>J</t>
  </si>
  <si>
    <t>Sánchez</t>
  </si>
  <si>
    <t>Total Purchase YTD: 0</t>
  </si>
  <si>
    <t>Date First Purchase: -</t>
  </si>
  <si>
    <t>Birth Date: -</t>
  </si>
  <si>
    <t>Marital Status: -</t>
  </si>
  <si>
    <t>Yearly Income: -</t>
  </si>
  <si>
    <t>Gender: -</t>
  </si>
  <si>
    <t>Total Children: -</t>
  </si>
  <si>
    <t>Number of Children at Home: -</t>
  </si>
  <si>
    <t>Education: -</t>
  </si>
  <si>
    <t>Occupation:-</t>
  </si>
  <si>
    <t>Home Owner Flag: -</t>
  </si>
  <si>
    <t>Number of Cars Owned: -</t>
  </si>
  <si>
    <t>Commute Distance: -</t>
  </si>
  <si>
    <t>92C4279F-1207-48A3-8448-4636514EB7E2+</t>
  </si>
  <si>
    <t>Terri</t>
  </si>
  <si>
    <t>Lee</t>
  </si>
  <si>
    <t>Duffy</t>
  </si>
  <si>
    <t>D8763459-8AA8-47CC-AFF7-C9079AF79033+</t>
  </si>
  <si>
    <t>Roberto</t>
  </si>
  <si>
    <t>Tamburello</t>
  </si>
  <si>
    <t>E1A2555E-0828-434B-A33B-6F38136A37DE+</t>
  </si>
  <si>
    <t>Rob</t>
  </si>
  <si>
    <t>Walters</t>
  </si>
  <si>
    <t>F2D7CE06-38B3-4357-805B-F4B6B71C01FF+</t>
  </si>
  <si>
    <t>Ms.</t>
  </si>
  <si>
    <t>Gail</t>
  </si>
  <si>
    <t>Erickson</t>
  </si>
  <si>
    <t>F3A3F6B4-AE3B-430C-A754-9F2231BA6FEF+</t>
  </si>
  <si>
    <t>IN</t>
  </si>
  <si>
    <t>Crystal</t>
  </si>
  <si>
    <t>Guo</t>
  </si>
  <si>
    <t>Total Purchase YTD: 54.48</t>
  </si>
  <si>
    <t>Date First Purchase: 2004-04-19</t>
  </si>
  <si>
    <t>Birth Date: 1974-11-23</t>
  </si>
  <si>
    <t>Marital Status: S</t>
  </si>
  <si>
    <t>Yearly Income: 0-25000</t>
  </si>
  <si>
    <t>Gender: F</t>
  </si>
  <si>
    <t>Total Children: 0</t>
  </si>
  <si>
    <t>Number of Children at Home: 0</t>
  </si>
  <si>
    <t>Education: Partial High School</t>
  </si>
  <si>
    <t>Occupation: Manual</t>
  </si>
  <si>
    <t>Home Owner Flag: 1</t>
  </si>
  <si>
    <t>Number of Cars Owned: 2</t>
  </si>
  <si>
    <t>Commute Distance: 0-1 Miles</t>
  </si>
  <si>
    <t>D0A499A2-C258-43E9-AB06-F61543A71134+</t>
  </si>
  <si>
    <t>Isabella</t>
  </si>
  <si>
    <t>Richardson</t>
  </si>
  <si>
    <t>Total Purchase YTD: -13.01</t>
  </si>
  <si>
    <t>Date First Purchase: 2003-08-30</t>
  </si>
  <si>
    <t>Birth Date: 1961-06-12</t>
  </si>
  <si>
    <t>Marital Status: M</t>
  </si>
  <si>
    <t>Yearly Income: 50001-75000</t>
  </si>
  <si>
    <t>Total Children: 1</t>
  </si>
  <si>
    <t>Education: Partial College</t>
  </si>
  <si>
    <t>Occupation: Skilled manual</t>
  </si>
  <si>
    <t>Number of Cars Owned: 1</t>
  </si>
  <si>
    <t>Commute Distance: 2-5 Miles</t>
  </si>
  <si>
    <t>A4F7F248-82F3-43D5-B5A3-8BD1CB610254+</t>
  </si>
  <si>
    <t>He</t>
  </si>
  <si>
    <t>Total Purchase YTD: 112.58</t>
  </si>
  <si>
    <t>Date First Purchase: 2004-04-12</t>
  </si>
  <si>
    <t>Birth Date: 1940-04-05</t>
  </si>
  <si>
    <t>Total Children: 3</t>
  </si>
  <si>
    <t>Education: Bachelors</t>
  </si>
  <si>
    <t>Occupation: Management</t>
  </si>
  <si>
    <t>Commute Distance: 10 Miles</t>
  </si>
  <si>
    <t>CD0B82D0-3409-4497-A65F-A68E75EE26CB+</t>
  </si>
  <si>
    <t>Zheng</t>
  </si>
  <si>
    <t>Total Purchase YTD: -9.51</t>
  </si>
  <si>
    <t>Date First Purchase: 2004-02-15</t>
  </si>
  <si>
    <t>Birth Date: 1975-07-25</t>
  </si>
  <si>
    <t>Yearly Income: 25001-50000</t>
  </si>
  <si>
    <t>Education: Partai College</t>
  </si>
  <si>
    <t>Occupation: Clerical</t>
  </si>
  <si>
    <t>386E35E8-97B3-43E4-9B5F-9594C2FF5CEA+</t>
  </si>
  <si>
    <t>Hu</t>
  </si>
  <si>
    <t>Total Purchase YTD: -19.5</t>
  </si>
  <si>
    <t>Date First Purchase: 2003-11-17</t>
  </si>
  <si>
    <t>Birth Date: 1971-05-05</t>
  </si>
  <si>
    <t>Yearly Income: 75001-100000</t>
  </si>
  <si>
    <t>Occupation: Professional</t>
  </si>
  <si>
    <t>Home Owner Flag: 0</t>
  </si>
  <si>
    <t>Number of Cars Owned: 4</t>
  </si>
  <si>
    <t>1773C8F3-2CC7-4826-A7F5-30D3F36543CD+</t>
  </si>
  <si>
    <t xml:space="preserve">Catatan : Demographics ini juga terdapat pembagian kolom - kolom lagi didalamnya </t>
  </si>
  <si>
    <t>EmailPromotion dan PersonType</t>
  </si>
  <si>
    <t xml:space="preserve">Pada bar chart disamping dapat kita lihat bahwa PersonType IN(Individu (pelanggan ritel)) merupakan persontype yang paling banyak bersedia menerima email promotion dibanding persontype lainnya. </t>
  </si>
  <si>
    <r>
      <rPr>
        <rFont val="Calibri"/>
        <b/>
        <color theme="1"/>
        <sz val="11.0"/>
        <u/>
      </rPr>
      <t>Gambaran Umum Tabel (</t>
    </r>
    <r>
      <rPr>
        <rFont val="Calibri"/>
        <b/>
        <i/>
        <color rgb="FFFF0000"/>
        <sz val="11.0"/>
        <u/>
      </rPr>
      <t>silakan perbanyak sendiri template lembar jawab ini sebusi banyaknya tabel yang diminta</t>
    </r>
    <r>
      <rPr>
        <rFont val="Calibri"/>
        <b/>
        <color theme="1"/>
        <sz val="11.0"/>
        <u/>
      </rPr>
      <t>)</t>
    </r>
  </si>
  <si>
    <t>AddressID</t>
  </si>
  <si>
    <t>1-32521</t>
  </si>
  <si>
    <t>AddressLine1</t>
  </si>
  <si>
    <t>nvarchar(60)</t>
  </si>
  <si>
    <t>Baris alamat pertama.</t>
  </si>
  <si>
    <t>AddressLine2</t>
  </si>
  <si>
    <t>Baris alamat kedua.</t>
  </si>
  <si>
    <t>City</t>
  </si>
  <si>
    <t>nvarchar(30)</t>
  </si>
  <si>
    <t>Nama kota.</t>
  </si>
  <si>
    <t>1-181</t>
  </si>
  <si>
    <t>Nomor identifikasi unik untuk negara bagian atau provinsi.</t>
  </si>
  <si>
    <t>PostalCode</t>
  </si>
  <si>
    <t>Kode pos untuk alamat jalan.</t>
  </si>
  <si>
    <t>SpatialLocation</t>
  </si>
  <si>
    <t>Garis lintang dan bujur dari alamat ini.</t>
  </si>
  <si>
    <t>23 Juni 2006 0:00 hingga 30 Juni 2014 0:00</t>
  </si>
  <si>
    <t>1970 Napa Ct.</t>
  </si>
  <si>
    <t>Bothell</t>
  </si>
  <si>
    <t>E6100000010CAE8BFC28BCE4474067A89189898A5EC0</t>
  </si>
  <si>
    <t>{9AADCB0D-36CF-483F-84D8-585C2D4EC6E9}</t>
  </si>
  <si>
    <t>9833 Mt. Dias Blv.</t>
  </si>
  <si>
    <t>E6100000010CD6FA851AE6D74740BC262A0A03905EC0</t>
  </si>
  <si>
    <t>{32A54B9E-E034-4BFB-B573-A71CDE60D8C0}</t>
  </si>
  <si>
    <t>7484 Roundtree Drive</t>
  </si>
  <si>
    <t>E6100000010C18E304C4ADE14740DA930C7893915EC0</t>
  </si>
  <si>
    <t>{4C506923-6D1B-452C-A07C-BAA6F5B142A4}</t>
  </si>
  <si>
    <t>9539 Glenside Dr</t>
  </si>
  <si>
    <t>E6100000010C813A0D5F9FDE474011A5C28A7C955EC0</t>
  </si>
  <si>
    <t>{E5946C78-4BCC-477F-9FA1-CC09DE16A880}</t>
  </si>
  <si>
    <t>1226 Shoe St.</t>
  </si>
  <si>
    <t>E6100000010C61C64D8ABBD94740C460EA3FD8855EC0</t>
  </si>
  <si>
    <t>{FBAFF937-4A97-4AF0-81FD-B849900E9BB0}</t>
  </si>
  <si>
    <t>177 11th Ave</t>
  </si>
  <si>
    <t>Sammamish</t>
  </si>
  <si>
    <t>E6100000010CBFDCCE386DD64740139B988F787F5EC0</t>
  </si>
  <si>
    <t>{2F76ECD8-B22C-4353-BE61-09FE000E13CE}</t>
  </si>
  <si>
    <t>8040 Hill Ct</t>
  </si>
  <si>
    <t>Redmond</t>
  </si>
  <si>
    <t>E6100000010C6E55A11948D447407231CDA13B855EC0</t>
  </si>
  <si>
    <t>{0E5F2D4F-C38F-406C-9169-8CCD754DBF94}</t>
  </si>
  <si>
    <t>137 Mazatlan</t>
  </si>
  <si>
    <t>Seattle</t>
  </si>
  <si>
    <t>E6100000010C122F1FE587C647404B3269286C905EC0</t>
  </si>
  <si>
    <t>{7B2B1EE6-43A4-426D-8A7D-54DD451F716B}</t>
  </si>
  <si>
    <t>5863 Sierra</t>
  </si>
  <si>
    <t>Bellevue</t>
  </si>
  <si>
    <t>E6100000010CF7571D7BF0CC474006A7186ACD865EC0</t>
  </si>
  <si>
    <t>{F72A65AD-0FD0-42FD-8760-4B83DE543926}</t>
  </si>
  <si>
    <t>7145 Matchstick Drive</t>
  </si>
  <si>
    <t>E6100000010CEE44C4963BCA4740400DB24428845EC0</t>
  </si>
  <si>
    <t>{868501B7-4B9C-4F27-896B-342689EA5980}</t>
  </si>
  <si>
    <t>Dari analisis yang didapatkan dari sampel diatas dapat  disimpulkan bahwa kota Botthell merupakan kota yang memiliki jumlah pembeli terbanyak dan data pertama kali dimodifikasi pada tanggal 4 Desember 2007 dan modifikasi terakhir dilakukan pada tanggal 7 Maret 2013</t>
  </si>
  <si>
    <t>Top 1</t>
  </si>
  <si>
    <t>London</t>
  </si>
  <si>
    <t>Dari hasil disamping dapat disimpulkan bahwa Kota London merupakan kota dimana pembeli, pegawai, atau vondor tinggal.</t>
  </si>
  <si>
    <t>Top 2</t>
  </si>
  <si>
    <t>Paris</t>
  </si>
  <si>
    <t>Top 3</t>
  </si>
  <si>
    <t>Burien</t>
  </si>
  <si>
    <r>
      <rPr>
        <rFont val="Calibri"/>
        <b/>
        <color theme="1"/>
        <sz val="11.0"/>
        <u/>
      </rPr>
      <t>Gambaran Umum Tabel (</t>
    </r>
    <r>
      <rPr>
        <rFont val="Calibri"/>
        <b/>
        <i/>
        <color rgb="FFFF0000"/>
        <sz val="11.0"/>
        <u/>
      </rPr>
      <t>silakan perbanyak sendiri template lembar jawab ini sebusi banyaknya tabel yang diminta</t>
    </r>
    <r>
      <rPr>
        <rFont val="Calibri"/>
        <b/>
        <color theme="1"/>
        <sz val="11.0"/>
        <u/>
      </rPr>
      <t>)</t>
    </r>
  </si>
  <si>
    <t>StateProvinceCode</t>
  </si>
  <si>
    <t>nvarchar(3)</t>
  </si>
  <si>
    <t>isOnlyStateProvinceFlag</t>
  </si>
  <si>
    <t>0 = StateProvinceCode ada. 1 = StateProvinceCode tidak tersedia, menggunakan CountryRegionCode.</t>
  </si>
  <si>
    <t>Deskripsi negara bagian atau provinsi.</t>
  </si>
  <si>
    <t xml:space="preserve">ID wilayah di mana negara bagian atau provinsi tersebut berada. </t>
  </si>
  <si>
    <t>30 April 2008 0:00 hingga 8 Febuari 2014 10:17</t>
  </si>
  <si>
    <t>AB</t>
  </si>
  <si>
    <t>Alberta</t>
  </si>
  <si>
    <t>298C2880-AB1C-4982-A5AD-A36EB4BA0D34</t>
  </si>
  <si>
    <t>AK</t>
  </si>
  <si>
    <t>Alaska</t>
  </si>
  <si>
    <t>5B7B8462-A888-4E0B-A3E1-7278F8AF107E</t>
  </si>
  <si>
    <t>AL</t>
  </si>
  <si>
    <t>Alabama</t>
  </si>
  <si>
    <t>41B328BE-21AE-45D0-841D-6F8DD71CE626</t>
  </si>
  <si>
    <t>AR</t>
  </si>
  <si>
    <t>Arkansas</t>
  </si>
  <si>
    <t>54656A80-06F2-4C70-BA10-247179FC246E</t>
  </si>
  <si>
    <t>AS</t>
  </si>
  <si>
    <t>American Samoa</t>
  </si>
  <si>
    <t>255D15E1-9F6E-4CF8-9E5F-6B3858AD9B6A</t>
  </si>
  <si>
    <t>Essonne</t>
  </si>
  <si>
    <t>35894A81-C267-4511-A706-99EA2C08181F</t>
  </si>
  <si>
    <t>Hauts de Seine</t>
  </si>
  <si>
    <t>F8FD6D62-A913-4F10-9E42-D348EDA02BD9</t>
  </si>
  <si>
    <t>Seine Saint Denis</t>
  </si>
  <si>
    <t>466C15BC-46EC-427D-99DB-98C380634527</t>
  </si>
  <si>
    <t>Val de Marne</t>
  </si>
  <si>
    <t>FE0A2A02-FE1D-4B79-B970-167EC7F724FC</t>
  </si>
  <si>
    <t>Val d'Oise</t>
  </si>
  <si>
    <t>E7580D97-910B-42B4-B4E2-72C8733889E0</t>
  </si>
  <si>
    <t>Nilai Maksimum: 7</t>
  </si>
  <si>
    <t>Q1: 2.5</t>
  </si>
  <si>
    <t>Q3: 7.0</t>
  </si>
  <si>
    <t>IQR: 4.5</t>
  </si>
  <si>
    <t>Modus: 7</t>
  </si>
  <si>
    <t>Median 6.5</t>
  </si>
  <si>
    <t>Mean 5.1</t>
  </si>
  <si>
    <t>Dari hasil disamping dapat disimpulkan bahwa Kode Wilayah FR merupakan provinsi dengan stakeholder terbanyak.</t>
  </si>
  <si>
    <t>count of CountryRegionCode</t>
  </si>
  <si>
    <t>count of CountryRegionCode(%)</t>
  </si>
  <si>
    <t>Diatas merupakan hasil dari sampel</t>
  </si>
  <si>
    <t>Diatas ini hasil dari data keseluruhan</t>
  </si>
  <si>
    <r>
      <rPr>
        <rFont val="Calibri"/>
        <b/>
        <color theme="1"/>
        <sz val="11.0"/>
        <u/>
      </rPr>
      <t>Gambaran Umum Tabel (</t>
    </r>
    <r>
      <rPr>
        <rFont val="Calibri"/>
        <b/>
        <i/>
        <color rgb="FFFF0000"/>
        <sz val="11.0"/>
        <u/>
      </rPr>
      <t>silakan perbanyak sendiri template lembar jawab ini sebusi banyaknya tabel yang diminta</t>
    </r>
    <r>
      <rPr>
        <rFont val="Calibri"/>
        <b/>
        <color theme="1"/>
        <sz val="11.0"/>
        <u/>
      </rPr>
      <t>)</t>
    </r>
  </si>
  <si>
    <t>Tanggal mulai harga daftar.</t>
  </si>
  <si>
    <t>29 Mei 2012 0:00 hingga 29 Mei 2013 0:00</t>
  </si>
  <si>
    <t>Tanggal berakhir harga daftar.</t>
  </si>
  <si>
    <t>ListPrice</t>
  </si>
  <si>
    <t>2.29-3578.27</t>
  </si>
  <si>
    <t>Harga daftar produk.</t>
  </si>
  <si>
    <t>Nilai Maksimum: 539.99</t>
  </si>
  <si>
    <t>Dari hasil disamping dapat disimpulkan bahwa harga produk berkisar pada harga 68.115 satuan uang.</t>
  </si>
  <si>
    <t>Nilai Minimum: 33.6442</t>
  </si>
  <si>
    <t>Q1: 33.6442</t>
  </si>
  <si>
    <t>Q3: 539.99</t>
  </si>
  <si>
    <t>IQR: 506.3458</t>
  </si>
  <si>
    <t>Modus: 33.6442</t>
  </si>
  <si>
    <t>Median 68.115</t>
  </si>
  <si>
    <t>Mean 201.22668</t>
  </si>
  <si>
    <r>
      <rPr>
        <rFont val="Calibri"/>
        <b/>
        <color theme="1"/>
        <sz val="11.0"/>
        <u/>
      </rPr>
      <t>Gambaran Umum Tabel (</t>
    </r>
    <r>
      <rPr>
        <rFont val="Calibri"/>
        <b/>
        <i/>
        <color rgb="FFFF0000"/>
        <sz val="11.0"/>
        <u/>
      </rPr>
      <t>silakan perbanyak sendiri template lembar jawab ini sebusi banyaknya tabel yang diminta</t>
    </r>
    <r>
      <rPr>
        <rFont val="Calibri"/>
        <b/>
        <color theme="1"/>
        <sz val="11.0"/>
        <u/>
      </rPr>
      <t>)</t>
    </r>
  </si>
  <si>
    <t xml:space="preserve">
Nama negara atau wilayah.</t>
  </si>
  <si>
    <t>AD</t>
  </si>
  <si>
    <t>Andorra</t>
  </si>
  <si>
    <t>AE</t>
  </si>
  <si>
    <t>United Arab Emirates</t>
  </si>
  <si>
    <t>AF</t>
  </si>
  <si>
    <t>Afghanistan</t>
  </si>
  <si>
    <t>AG</t>
  </si>
  <si>
    <t>Antigua and Barbuda</t>
  </si>
  <si>
    <t>AI</t>
  </si>
  <si>
    <t>Anguilla</t>
  </si>
  <si>
    <t>YE</t>
  </si>
  <si>
    <t>Yemen</t>
  </si>
  <si>
    <t>YT</t>
  </si>
  <si>
    <t>Mayotte</t>
  </si>
  <si>
    <t>ZA</t>
  </si>
  <si>
    <t>South Africa</t>
  </si>
  <si>
    <t>ZM</t>
  </si>
  <si>
    <t>Zambia</t>
  </si>
  <si>
    <t>ZW</t>
  </si>
  <si>
    <t>Zimbabwe</t>
  </si>
  <si>
    <t>Data ini menyediakan informasi dasar tentang negara atau wilayah di seluruh dunia. Kode negara digunakan untuk mengidentifikasi negara, sedangkan nama negara memberikan informasi tentang nama resmi negara tersebut. Dan data tersebut tampaknya terakhir dimodifikasi pada tanggal 30 April 2008</t>
  </si>
  <si>
    <t>Informasi ini mungkin bermanfaat dalam konteks bisnis internasional, analisis data geografis, atau dalam pengembangan aplikasi yang memerlukan informasi tentang negara atau wilayah.</t>
  </si>
  <si>
    <r>
      <rPr>
        <rFont val="Calibri"/>
        <b/>
        <color theme="1"/>
        <sz val="11.0"/>
        <u/>
      </rPr>
      <t>Gambaran Umum Tabel (</t>
    </r>
    <r>
      <rPr>
        <rFont val="Calibri"/>
        <b/>
        <i/>
        <color rgb="FFFF0000"/>
        <sz val="11.0"/>
        <u/>
      </rPr>
      <t>silakan perbanyak sendiri template lembar jawab ini sebusi banyaknya tabel yang diminta</t>
    </r>
    <r>
      <rPr>
        <rFont val="Calibri"/>
        <b/>
        <color theme="1"/>
        <sz val="11.0"/>
        <u/>
      </rPr>
      <t>)</t>
    </r>
  </si>
  <si>
    <t>1-999</t>
  </si>
  <si>
    <t>Nama produk.</t>
  </si>
  <si>
    <t>ProductNumber</t>
  </si>
  <si>
    <t>Nomor identifikasi unik produk.</t>
  </si>
  <si>
    <t>MakeFlag</t>
  </si>
  <si>
    <t>0 = Produk dibeli, 1 = Produk diproduksi in-house.</t>
  </si>
  <si>
    <t>FinishedGoodsFlag</t>
  </si>
  <si>
    <t>0 = Produk bukan barang yang dijual. 1 = Produk dijual.</t>
  </si>
  <si>
    <t>Color</t>
  </si>
  <si>
    <t>Warna produk.</t>
  </si>
  <si>
    <t>SafetyStockLevel</t>
  </si>
  <si>
    <t>4-1000</t>
  </si>
  <si>
    <t>Jumlah inventaris minimum.</t>
  </si>
  <si>
    <t>ReorderPoint</t>
  </si>
  <si>
    <t>3-750</t>
  </si>
  <si>
    <t>Tingkat inventaris yang memicu pesanan pembelian atau pesanan kerja.</t>
  </si>
  <si>
    <t>StandardCost</t>
  </si>
  <si>
    <t>0-2171.2942</t>
  </si>
  <si>
    <t>Biaya standar produk.</t>
  </si>
  <si>
    <t>0-3578.27</t>
  </si>
  <si>
    <t>Harga jual.</t>
  </si>
  <si>
    <t>Size</t>
  </si>
  <si>
    <t>nvarchar(5)</t>
  </si>
  <si>
    <t>Ukuran produk.</t>
  </si>
  <si>
    <t>SizeUnitMeasureCode</t>
  </si>
  <si>
    <t>Unit pengukuran untuk kolom Ukuran.</t>
  </si>
  <si>
    <t>WeightUnitMeasureCode</t>
  </si>
  <si>
    <t>Unit pengukuran untuk kolom Berat.</t>
  </si>
  <si>
    <t>Weight</t>
  </si>
  <si>
    <t>decimal(8, 2)</t>
  </si>
  <si>
    <t>2-1050</t>
  </si>
  <si>
    <t>Berat produk.</t>
  </si>
  <si>
    <t>DaysToManufacture</t>
  </si>
  <si>
    <t>Jumlah hari yang diperlukan untuk memproduksi produk.</t>
  </si>
  <si>
    <t>ProductLine</t>
  </si>
  <si>
    <t>R = Jalan, M = Gunung, T = Touring, S = Standar</t>
  </si>
  <si>
    <t>Class</t>
  </si>
  <si>
    <t>H = Tinggi, M = Sedang, L = Rendah</t>
  </si>
  <si>
    <t>Style</t>
  </si>
  <si>
    <t>W = Wanita, M = Pria, U = Universal</t>
  </si>
  <si>
    <t>ProductSubcategoryID</t>
  </si>
  <si>
    <t>1-37</t>
  </si>
  <si>
    <t>Produk adalah anggota dari subkategori produk ini.</t>
  </si>
  <si>
    <t>ProductModelID</t>
  </si>
  <si>
    <t>1-128</t>
  </si>
  <si>
    <t>Produk adalah anggota dari model produk ini.</t>
  </si>
  <si>
    <t>SellStartDate</t>
  </si>
  <si>
    <t>30 April 2008 0:00 hingga 30 Mei 2013 0:00</t>
  </si>
  <si>
    <t>Tanggal produk tersedia untuk dijual.</t>
  </si>
  <si>
    <t>SellEndDate</t>
  </si>
  <si>
    <t>Tanggal produk tidak lagi tersedia untuk dijual.</t>
  </si>
  <si>
    <t>DiscontinuedDate</t>
  </si>
  <si>
    <t>Tanggal produk dihentikan.</t>
  </si>
  <si>
    <t>8 Febuari 2014 10:01 hingga 8 Febuari 2014 10:03</t>
  </si>
  <si>
    <t>Adjustable Race</t>
  </si>
  <si>
    <t>AR-5381</t>
  </si>
  <si>
    <t>{694215B7-08F7-4C0D-ACB1-D734BA44C0C8}</t>
  </si>
  <si>
    <t>Bearing Ball</t>
  </si>
  <si>
    <t>BA-8327</t>
  </si>
  <si>
    <t>{58AE3C20-4F3A-4749-A7D4-D568806CC537}</t>
  </si>
  <si>
    <t>BB Ball Bearing</t>
  </si>
  <si>
    <t>BE-2349</t>
  </si>
  <si>
    <t>{9C21AED2-5BFA-4F18-BCB8-F11638DC2E4E}</t>
  </si>
  <si>
    <t>Headset Ball Bearings</t>
  </si>
  <si>
    <t>BE-2908</t>
  </si>
  <si>
    <t>{ECFED6CB-51FF-49B5-B06C-7D8AC834DB8B}</t>
  </si>
  <si>
    <t>Blade</t>
  </si>
  <si>
    <t>BL-2036</t>
  </si>
  <si>
    <t>{E73E9750-603B-4131-89F5-3DD15ED5FF80}</t>
  </si>
  <si>
    <t>ML Bottom Bracket</t>
  </si>
  <si>
    <t>BB-8107</t>
  </si>
  <si>
    <t>G</t>
  </si>
  <si>
    <t>{71AB847F-D091-42D6-B735-7B0C2D82FC84}</t>
  </si>
  <si>
    <t>HL Bottom Bracket</t>
  </si>
  <si>
    <t>BB-9108</t>
  </si>
  <si>
    <t>H</t>
  </si>
  <si>
    <t>{230C47C5-08B2-4CE3-B706-69C0BDD62965}</t>
  </si>
  <si>
    <t>Road-750 Black, 44</t>
  </si>
  <si>
    <t>BK-R19B-44</t>
  </si>
  <si>
    <t>Black</t>
  </si>
  <si>
    <t>CM</t>
  </si>
  <si>
    <t>LB</t>
  </si>
  <si>
    <t>R</t>
  </si>
  <si>
    <t>L</t>
  </si>
  <si>
    <t>U</t>
  </si>
  <si>
    <t>{44CE4802-409F-43AB-9B27-CA53421805BE}</t>
  </si>
  <si>
    <t>Road-750 Black, 48</t>
  </si>
  <si>
    <t>BK-R19B-48</t>
  </si>
  <si>
    <t>{3DE9A212-1D49-40B6-B10A-F564D981DBDE}</t>
  </si>
  <si>
    <t>Road-750 Black, 52</t>
  </si>
  <si>
    <t>BK-R19B-52</t>
  </si>
  <si>
    <t>{AE638923-2B67-4679-B90E-ABBAB17DCA31}</t>
  </si>
  <si>
    <t>Nilai Maksimum: 4</t>
  </si>
  <si>
    <t>Q3: 4.0</t>
  </si>
  <si>
    <t>IQR: 4.0</t>
  </si>
  <si>
    <t>Mean 1.6</t>
  </si>
  <si>
    <t>Minimum</t>
  </si>
  <si>
    <t xml:space="preserve">Outlier ini tidak usah dihilangkan/bukan anomali. Terdapat beberapa outlier di standardCost, hal ini dapat terjadi karena pada product masing masing memiliki costnya masing-masing. Terdapat cost yang sangat mahal dan rendah, yang mana menyebabkan adanya outlier. </t>
  </si>
  <si>
    <t>Q1</t>
  </si>
  <si>
    <t>Q2</t>
  </si>
  <si>
    <t>Q3</t>
  </si>
  <si>
    <t>Maximum</t>
  </si>
  <si>
    <t>Interquartile range</t>
  </si>
  <si>
    <t>Lower Fence</t>
  </si>
  <si>
    <t>Upper Fence</t>
  </si>
  <si>
    <t>Outlier ini tidak usah dibuang, karena outlier pada kolom listPrice dapat terjadi karena StandarCost akan berkaitan dengan listPricenya, semakin mahal standarcost maka listprice dapat semakin tinggi juga begitu sebaliknya. ListPrice ini bergantung juga dengan standardCostnya</t>
  </si>
  <si>
    <r>
      <rPr>
        <rFont val="Calibri"/>
        <b/>
        <color theme="1"/>
        <sz val="11.0"/>
        <u/>
      </rPr>
      <t>Gambaran Umum Tabel (</t>
    </r>
    <r>
      <rPr>
        <rFont val="Calibri"/>
        <b/>
        <i/>
        <color rgb="FFFF0000"/>
        <sz val="11.0"/>
        <u/>
      </rPr>
      <t>silakan perbanyak sendiri template lembar jawab ini sebusi banyaknya tabel yang diminta</t>
    </r>
    <r>
      <rPr>
        <rFont val="Calibri"/>
        <b/>
        <color theme="1"/>
        <sz val="11.0"/>
        <u/>
      </rPr>
      <t>)</t>
    </r>
  </si>
  <si>
    <t>ProductCategoryID</t>
  </si>
  <si>
    <t>Subcategory description</t>
  </si>
  <si>
    <t>Mountain Bikes</t>
  </si>
  <si>
    <t>{2D364ADE-264A-433C-B092-4FCBF3804E01}</t>
  </si>
  <si>
    <t>Road Bikes</t>
  </si>
  <si>
    <t>{000310C0-BCC8-42C4-B0C3-45AE611AF06B}</t>
  </si>
  <si>
    <t>Touring Bikes</t>
  </si>
  <si>
    <t>{02C5061D-ECDC-4274-B5F1-E91D76BC3F37}</t>
  </si>
  <si>
    <t>Handlebars</t>
  </si>
  <si>
    <t>{3EF2C725-7135-4C85-9AE6-AE9A3BDD9283}</t>
  </si>
  <si>
    <t>Bottom Brackets</t>
  </si>
  <si>
    <t>{A9E54089-8A1E-4CF5-8646-E3801F685934}</t>
  </si>
  <si>
    <t>Lights</t>
  </si>
  <si>
    <t>{954178BA-624F-42DB-95F6-CA035F36D130}</t>
  </si>
  <si>
    <t>Locks</t>
  </si>
  <si>
    <t>{19646983-3FA0-4773-9A0C-F34C49DF9BC8}</t>
  </si>
  <si>
    <t>Panniers</t>
  </si>
  <si>
    <t>{3002A5D5-FEC3-464B-BEF3-E0F81D35F431}</t>
  </si>
  <si>
    <t>Pumps</t>
  </si>
  <si>
    <t>{FE4D46F2-C87C-48C5-A4A1-3F55712D80B1}</t>
  </si>
  <si>
    <t>Tires and Tubes</t>
  </si>
  <si>
    <t>{3C17C9AE-E906-48B4-BDD3-60E28D47DCDF}</t>
  </si>
  <si>
    <t>Data pada tabel ini tidak bisa dianalisis dikarenakan datanya hanya berisi subkategori dari product yang akan dijual</t>
  </si>
  <si>
    <r>
      <rPr>
        <rFont val="Calibri"/>
        <b/>
        <color theme="1"/>
        <sz val="11.0"/>
        <u/>
      </rPr>
      <t>Gambaran Umum Tabel (</t>
    </r>
    <r>
      <rPr>
        <rFont val="Calibri"/>
        <b/>
        <i/>
        <color rgb="FFFF0000"/>
        <sz val="11.0"/>
        <u/>
      </rPr>
      <t>silakan perbanyak sendiri template lembar jawab ini sebusi banyaknya tabel yang diminta</t>
    </r>
    <r>
      <rPr>
        <rFont val="Calibri"/>
        <b/>
        <color theme="1"/>
        <sz val="11.0"/>
        <u/>
      </rPr>
      <t>)</t>
    </r>
  </si>
  <si>
    <t>Category description</t>
  </si>
  <si>
    <t>Bikes</t>
  </si>
  <si>
    <t>{CFBDA25C-DF71-47A7-B81B-64EE161AA37C}</t>
  </si>
  <si>
    <t>Components</t>
  </si>
  <si>
    <t>{C657828D-D808-4ABA-91A3-AF2CE02300E9}</t>
  </si>
  <si>
    <t>Clothing</t>
  </si>
  <si>
    <t>{10A7C342-CA82-48D4-8A38-46A2EB089B74}</t>
  </si>
  <si>
    <t>Accessories</t>
  </si>
  <si>
    <t>{2BE3BE36-D9A2-4EEE-B593-ED895D97C2A6}</t>
  </si>
  <si>
    <t>Data ini memberikan informasi dasar tentang berbagai kategori produk yang mungkin ada dalam penjualan tersebut.</t>
  </si>
  <si>
    <t>Tanggal terakhir diperbarui oada  tanggal 30 April 2008</t>
  </si>
  <si>
    <r>
      <rPr>
        <rFont val="Calibri"/>
        <b/>
        <color theme="1"/>
        <sz val="11.0"/>
        <u/>
      </rPr>
      <t>Gambaran Umum Tabel (</t>
    </r>
    <r>
      <rPr>
        <rFont val="Calibri"/>
        <b/>
        <i/>
        <color rgb="FFFF0000"/>
        <sz val="11.0"/>
        <u/>
      </rPr>
      <t>silakan perbanyak sendiri template lembar jawab ini sebusi banyaknya tabel yang diminta</t>
    </r>
    <r>
      <rPr>
        <rFont val="Calibri"/>
        <b/>
        <color theme="1"/>
        <sz val="11.0"/>
        <u/>
      </rPr>
      <t>)</t>
    </r>
  </si>
  <si>
    <t>ProductModel description</t>
  </si>
  <si>
    <t>CatalogDescription</t>
  </si>
  <si>
    <t>Informasi katalog produk yang terperinci dalam format XML.</t>
  </si>
  <si>
    <t>Instructions</t>
  </si>
  <si>
    <t>Instruksi manufaktur dalam format XML.</t>
  </si>
  <si>
    <t>Classic Vest</t>
  </si>
  <si>
    <t>.+</t>
  </si>
  <si>
    <t>29321D47-1E4C-4AAC-887C-19634328C25E</t>
  </si>
  <si>
    <t>Cycling Cap</t>
  </si>
  <si>
    <t>474FB654-3C96-4CB9-82DF-2152EEFFBDB0</t>
  </si>
  <si>
    <t>Full-Finger Gloves</t>
  </si>
  <si>
    <t>A75483FE-3C47-4AA4-93CF-664B51192987</t>
  </si>
  <si>
    <t>Half-Finger Gloves</t>
  </si>
  <si>
    <t>14B56F2A-D4AA-40A4-B9A2-984F165ED702</t>
  </si>
  <si>
    <t>HL Mountain Frame</t>
  </si>
  <si>
    <t>FDD5407B-C2DB-49D1-A86B-C13A2E3582A2</t>
  </si>
  <si>
    <t>ML Mountain Rear Wheel</t>
  </si>
  <si>
    <t>D968D774-778E-4399-A3C5-375176418229</t>
  </si>
  <si>
    <t>HL Mountain Rear Wheel</t>
  </si>
  <si>
    <t>95450545-ADF7-48F3-899E-964DE8920DC6</t>
  </si>
  <si>
    <t>LL Road Rear Wheel</t>
  </si>
  <si>
    <t>95946BD4-C6D9-4344-8066-317D8957EA21</t>
  </si>
  <si>
    <t>Rear Derailleur</t>
  </si>
  <si>
    <t>F9327E5D-F8B6-40C5-BFA9-63F886BDFC24</t>
  </si>
  <si>
    <t>Rear Brakes</t>
  </si>
  <si>
    <t>71D47AFD-DA3A-43F1-83AD-69C71F96EF33</t>
  </si>
  <si>
    <t xml:space="preserve">Data pada tabel ini tidak bisa dianalisis karena data yang diberikan hanya model - model dari product  </t>
  </si>
  <si>
    <r>
      <rPr>
        <rFont val="Calibri"/>
        <b/>
        <color theme="1"/>
        <sz val="11.0"/>
        <u/>
      </rPr>
      <t>Gambaran Umum Tabel (</t>
    </r>
    <r>
      <rPr>
        <rFont val="Calibri"/>
        <b/>
        <i/>
        <color rgb="FFFF0000"/>
        <sz val="11.0"/>
        <u/>
      </rPr>
      <t>silakan perbanyak sendiri template lembar jawab ini sebusi banyaknya tabel yang diminta</t>
    </r>
    <r>
      <rPr>
        <rFont val="Calibri"/>
        <b/>
        <color theme="1"/>
        <sz val="11.0"/>
        <u/>
      </rPr>
      <t>)</t>
    </r>
  </si>
  <si>
    <t>1-127</t>
  </si>
  <si>
    <t>ProductDescriptionID</t>
  </si>
  <si>
    <t>CultureID</t>
  </si>
  <si>
    <t>nchar(6)</t>
  </si>
  <si>
    <t>Nomor identifikasi Culture</t>
  </si>
  <si>
    <t>ar</t>
  </si>
  <si>
    <t>fr</t>
  </si>
  <si>
    <t>th</t>
  </si>
  <si>
    <t>he</t>
  </si>
  <si>
    <t>zh-cht</t>
  </si>
  <si>
    <t>Dari hasil visualisasi disamping di setiap culture memiliki jumlah product description yang sama yaitu 127 buah product desciription</t>
  </si>
  <si>
    <r>
      <rPr>
        <rFont val="Calibri"/>
        <b/>
        <color theme="1"/>
        <sz val="11.0"/>
        <u/>
      </rPr>
      <t>Data Tambahan 1 (</t>
    </r>
    <r>
      <rPr>
        <rFont val="Calibri"/>
        <b/>
        <i/>
        <color rgb="FFFF0000"/>
        <sz val="11.0"/>
        <u/>
      </rPr>
      <t>silakan copy ke sini data tambahannya</t>
    </r>
    <r>
      <rPr>
        <rFont val="Calibri"/>
        <b/>
        <color theme="1"/>
        <sz val="11.0"/>
        <u/>
      </rPr>
      <t>)</t>
    </r>
  </si>
  <si>
    <t>Nama Data</t>
  </si>
  <si>
    <t>:</t>
  </si>
  <si>
    <t>Sumber data (sertakan linknya)</t>
  </si>
  <si>
    <t>Screenshot / copy tampilan sumber data (sertakan di bawah ini)</t>
  </si>
  <si>
    <t>Identifikasi 4 saja kebutuhan Perusahaan</t>
  </si>
  <si>
    <t>Kebutuhan</t>
  </si>
  <si>
    <t>Meningkatkan penjualan kepada setiap pelanggan ritel.</t>
  </si>
  <si>
    <t>Melakukan evaluasi di wilayah dengan TerritoryID 2, 3, dan 5 karena mengalami kerugian dibandingkan penjualan pada tahun sebelumnya.</t>
  </si>
  <si>
    <t>Meningkatkan produksi atau persediaan produk dengan Kode Wilayah FR dan wilayah dengan TerritoryID 4 terutama produk dengan ProdukID 712 karena merupakan produk yang paling banyak dibeli oleh customer.</t>
  </si>
  <si>
    <t>Mempertimbangkan besaran bonus yang diberikan kepada para karyawan, seperti menurukan besaran bonus yang diberikan karena besaaran bonus tidak mempengaruhi besar keuntungan yang diperoleh perusahaan yang mana hal ini dapat membantu mengurangi besarnya pengeluaran dan kerugian.</t>
  </si>
</sst>
</file>

<file path=xl/styles.xml><?xml version="1.0" encoding="utf-8"?>
<styleSheet xmlns="http://schemas.openxmlformats.org/spreadsheetml/2006/main" xmlns:x14ac="http://schemas.microsoft.com/office/spreadsheetml/2009/9/ac" xmlns:mc="http://schemas.openxmlformats.org/markup-compatibility/2006">
  <numFmts count="11">
    <numFmt numFmtId="164" formatCode="m&quot;/&quot;d&quot;/&quot;yyyy&quot; &quot;h&quot;:&quot;mm"/>
    <numFmt numFmtId="165" formatCode="m/d/yyyy h:mm"/>
    <numFmt numFmtId="166" formatCode="m/d/yyyy"/>
    <numFmt numFmtId="167" formatCode="m-d"/>
    <numFmt numFmtId="168" formatCode="d mmmm yyyy h:mm"/>
    <numFmt numFmtId="169" formatCode="mm/dd/yyyy h:mm"/>
    <numFmt numFmtId="170" formatCode="d mmmm yyyy"/>
    <numFmt numFmtId="171" formatCode="h:mm:ss am/pm"/>
    <numFmt numFmtId="172" formatCode="[$-F400]h:mm:ss\ AM/PM"/>
    <numFmt numFmtId="173" formatCode="m-yyyy"/>
    <numFmt numFmtId="174" formatCode="d mmmm yyyy h:mm am/pm"/>
  </numFmts>
  <fonts count="28">
    <font>
      <sz val="11.0"/>
      <color theme="1"/>
      <name val="Calibri"/>
      <scheme val="minor"/>
    </font>
    <font>
      <b/>
      <sz val="28.0"/>
      <color theme="1"/>
      <name val="Calibri"/>
    </font>
    <font>
      <sz val="28.0"/>
      <color theme="1"/>
      <name val="Calibri"/>
    </font>
    <font>
      <b/>
      <sz val="24.0"/>
      <color theme="1"/>
      <name val="Calibri"/>
    </font>
    <font>
      <sz val="20.0"/>
      <color rgb="FF000000"/>
      <name val="Calibri"/>
    </font>
    <font>
      <b/>
      <sz val="26.0"/>
      <color theme="1"/>
      <name val="Calibri"/>
    </font>
    <font/>
    <font>
      <sz val="11.0"/>
      <color theme="1"/>
      <name val="Calibri"/>
    </font>
    <font>
      <b/>
      <u/>
      <sz val="11.0"/>
      <color theme="1"/>
      <name val="Calibri"/>
    </font>
    <font>
      <b/>
      <i/>
      <sz val="11.0"/>
      <color rgb="FFFF0000"/>
      <name val="Calibri"/>
    </font>
    <font>
      <b/>
      <sz val="11.0"/>
      <color theme="1"/>
      <name val="Calibri"/>
    </font>
    <font>
      <color theme="1"/>
      <name val="Calibri"/>
    </font>
    <font>
      <sz val="11.0"/>
      <color rgb="FF000000"/>
      <name val="Calibri"/>
    </font>
    <font>
      <u/>
      <sz val="11.0"/>
      <color theme="1"/>
      <name val="Calibri"/>
    </font>
    <font>
      <sz val="9.0"/>
      <color rgb="FF000000"/>
      <name val="Arial"/>
    </font>
    <font>
      <color rgb="FF000000"/>
      <name val="Calibri"/>
    </font>
    <font>
      <sz val="9.0"/>
      <color rgb="FF1F1F1F"/>
      <name val="Arial"/>
    </font>
    <font>
      <color rgb="FF3266D5"/>
      <name val="Inconsolata"/>
    </font>
    <font>
      <color rgb="FFFF0000"/>
      <name val="Calibri"/>
    </font>
    <font>
      <color rgb="FF000000"/>
      <name val="Arial"/>
    </font>
    <font>
      <sz val="10.0"/>
      <color rgb="FF1F1F1F"/>
      <name val="Arial"/>
    </font>
    <font>
      <sz val="11.0"/>
      <color rgb="FF1F1F1F"/>
      <name val="Arial"/>
    </font>
    <font>
      <u/>
      <sz val="11.0"/>
      <color theme="1"/>
      <name val="Calibri"/>
    </font>
    <font>
      <u/>
      <sz val="11.0"/>
      <color rgb="FF000000"/>
      <name val="Calibri"/>
    </font>
    <font>
      <sz val="11.0"/>
      <color rgb="FF222222"/>
      <name val="Calibri"/>
    </font>
    <font>
      <u/>
      <sz val="11.0"/>
      <color theme="1"/>
      <name val="Calibri"/>
    </font>
    <font>
      <color theme="1"/>
      <name val="Arial"/>
    </font>
    <font>
      <u/>
      <sz val="11.0"/>
      <color rgb="FF000000"/>
      <name val="Calibri"/>
    </font>
  </fonts>
  <fills count="8">
    <fill>
      <patternFill patternType="none"/>
    </fill>
    <fill>
      <patternFill patternType="lightGray"/>
    </fill>
    <fill>
      <patternFill patternType="solid">
        <fgColor rgb="FF8EAADB"/>
        <bgColor rgb="FF8EAADB"/>
      </patternFill>
    </fill>
    <fill>
      <patternFill patternType="solid">
        <fgColor rgb="FFFFFFFF"/>
        <bgColor rgb="FFFFFFFF"/>
      </patternFill>
    </fill>
    <fill>
      <patternFill patternType="solid">
        <fgColor rgb="FFBFBFBF"/>
        <bgColor rgb="FFBFBFBF"/>
      </patternFill>
    </fill>
    <fill>
      <patternFill patternType="solid">
        <fgColor rgb="FFB7B7B7"/>
        <bgColor rgb="FFB7B7B7"/>
      </patternFill>
    </fill>
    <fill>
      <patternFill patternType="solid">
        <fgColor rgb="FFFF0000"/>
        <bgColor rgb="FFFF0000"/>
      </patternFill>
    </fill>
    <fill>
      <patternFill patternType="solid">
        <fgColor rgb="FFCCCCCC"/>
        <bgColor rgb="FFCCCCCC"/>
      </patternFill>
    </fill>
  </fills>
  <borders count="10">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right style="thin">
        <color rgb="FF000000"/>
      </right>
    </border>
    <border>
      <left style="medium">
        <color rgb="FF000000"/>
      </left>
      <right style="medium">
        <color rgb="FF000000"/>
      </right>
      <top style="medium">
        <color rgb="FF000000"/>
      </top>
      <bottom style="medium">
        <color rgb="FF000000"/>
      </bottom>
    </border>
    <border>
      <left style="thin">
        <color rgb="FF000000"/>
      </left>
      <right style="thin">
        <color rgb="FF000000"/>
      </right>
      <top style="thin">
        <color rgb="FF000000"/>
      </top>
      <bottom/>
    </border>
    <border>
      <left style="thin">
        <color rgb="FF000000"/>
      </left>
      <top style="thin">
        <color rgb="FF000000"/>
      </top>
      <bottom style="thin">
        <color rgb="FF000000"/>
      </bottom>
    </border>
  </borders>
  <cellStyleXfs count="1">
    <xf borderId="0" fillId="0" fontId="0" numFmtId="0" applyAlignment="1" applyFont="1"/>
  </cellStyleXfs>
  <cellXfs count="125">
    <xf borderId="0" fillId="0" fontId="0" numFmtId="0" xfId="0" applyAlignment="1" applyFont="1">
      <alignment readingOrder="0" shrinkToFit="0" vertical="bottom" wrapText="0"/>
    </xf>
    <xf borderId="0" fillId="0" fontId="1" numFmtId="0" xfId="0" applyFont="1"/>
    <xf borderId="0" fillId="0" fontId="2" numFmtId="0" xfId="0" applyFont="1"/>
    <xf borderId="0" fillId="0" fontId="3" numFmtId="0" xfId="0" applyFont="1"/>
    <xf borderId="1" fillId="2" fontId="3" numFmtId="0" xfId="0" applyAlignment="1" applyBorder="1" applyFill="1" applyFont="1">
      <alignment horizontal="center"/>
    </xf>
    <xf borderId="1" fillId="2" fontId="3" numFmtId="0" xfId="0" applyBorder="1" applyFont="1"/>
    <xf borderId="1" fillId="0" fontId="4" numFmtId="0" xfId="0" applyAlignment="1" applyBorder="1" applyFont="1">
      <alignment horizontal="center" shrinkToFit="0" wrapText="0"/>
    </xf>
    <xf borderId="2" fillId="0" fontId="4" numFmtId="0" xfId="0" applyAlignment="1" applyBorder="1" applyFont="1">
      <alignment horizontal="center" shrinkToFit="0" wrapText="0"/>
    </xf>
    <xf borderId="3" fillId="0" fontId="5" numFmtId="0" xfId="0" applyAlignment="1" applyBorder="1" applyFont="1">
      <alignment horizontal="center" vertical="center"/>
    </xf>
    <xf borderId="4" fillId="0" fontId="4" numFmtId="0" xfId="0" applyAlignment="1" applyBorder="1" applyFont="1">
      <alignment horizontal="center" shrinkToFit="0" wrapText="0"/>
    </xf>
    <xf borderId="5" fillId="0" fontId="4" numFmtId="0" xfId="0" applyAlignment="1" applyBorder="1" applyFont="1">
      <alignment horizontal="center" shrinkToFit="0" wrapText="0"/>
    </xf>
    <xf borderId="6" fillId="0" fontId="6" numFmtId="0" xfId="0" applyBorder="1" applyFont="1"/>
    <xf borderId="4" fillId="0" fontId="6" numFmtId="0" xfId="0" applyBorder="1" applyFont="1"/>
    <xf borderId="0" fillId="0" fontId="7" numFmtId="0" xfId="0" applyFont="1"/>
    <xf borderId="0" fillId="0" fontId="8" numFmtId="0" xfId="0" applyFont="1"/>
    <xf borderId="7" fillId="0" fontId="7" numFmtId="0" xfId="0" applyBorder="1" applyFont="1"/>
    <xf borderId="0" fillId="0" fontId="9" numFmtId="0" xfId="0" applyFont="1"/>
    <xf borderId="1" fillId="2" fontId="10" numFmtId="0" xfId="0" applyAlignment="1" applyBorder="1" applyFont="1">
      <alignment horizontal="center"/>
    </xf>
    <xf borderId="1" fillId="0" fontId="7" numFmtId="0" xfId="0" applyBorder="1" applyFont="1"/>
    <xf borderId="1" fillId="0" fontId="11" numFmtId="0" xfId="0" applyAlignment="1" applyBorder="1" applyFont="1">
      <alignment shrinkToFit="0" wrapText="1"/>
    </xf>
    <xf borderId="1" fillId="3" fontId="12" numFmtId="0" xfId="0" applyAlignment="1" applyBorder="1" applyFill="1" applyFont="1">
      <alignment horizontal="left"/>
    </xf>
    <xf borderId="1" fillId="0" fontId="7" numFmtId="0" xfId="0" applyAlignment="1" applyBorder="1" applyFont="1">
      <alignment horizontal="left"/>
    </xf>
    <xf borderId="0" fillId="0" fontId="10" numFmtId="0" xfId="0" applyFont="1"/>
    <xf borderId="0" fillId="0" fontId="13" numFmtId="0" xfId="0" applyFont="1"/>
    <xf borderId="8" fillId="4" fontId="7" numFmtId="0" xfId="0" applyBorder="1" applyFill="1" applyFont="1"/>
    <xf borderId="3" fillId="4" fontId="7" numFmtId="0" xfId="0" applyBorder="1" applyFont="1"/>
    <xf borderId="1" fillId="0" fontId="7" numFmtId="14" xfId="0" applyBorder="1" applyFont="1" applyNumberFormat="1"/>
    <xf borderId="1" fillId="0" fontId="11" numFmtId="0" xfId="0" applyAlignment="1" applyBorder="1" applyFont="1">
      <alignment horizontal="left"/>
    </xf>
    <xf borderId="1" fillId="0" fontId="7" numFmtId="164" xfId="0" applyBorder="1" applyFont="1" applyNumberFormat="1"/>
    <xf borderId="0" fillId="0" fontId="11" numFmtId="164" xfId="0" applyFont="1" applyNumberFormat="1"/>
    <xf borderId="8" fillId="4" fontId="7" numFmtId="164" xfId="0" applyBorder="1" applyFont="1" applyNumberFormat="1"/>
    <xf borderId="0" fillId="2" fontId="11" numFmtId="0" xfId="0" applyAlignment="1" applyFont="1">
      <alignment horizontal="center"/>
    </xf>
    <xf borderId="0" fillId="2" fontId="11" numFmtId="0" xfId="0" applyFont="1"/>
    <xf borderId="1" fillId="0" fontId="11" numFmtId="0" xfId="0" applyBorder="1" applyFont="1"/>
    <xf borderId="0" fillId="0" fontId="11" numFmtId="0" xfId="0" applyFont="1"/>
    <xf borderId="0" fillId="0" fontId="11" numFmtId="0" xfId="0" applyAlignment="1" applyFont="1">
      <alignment horizontal="left"/>
    </xf>
    <xf borderId="0" fillId="0" fontId="7" numFmtId="14" xfId="0" applyFont="1" applyNumberFormat="1"/>
    <xf borderId="1" fillId="3" fontId="14" numFmtId="0" xfId="0" applyAlignment="1" applyBorder="1" applyFont="1">
      <alignment shrinkToFit="0" wrapText="1"/>
    </xf>
    <xf borderId="0" fillId="0" fontId="7" numFmtId="0" xfId="0" applyAlignment="1" applyFont="1">
      <alignment horizontal="left"/>
    </xf>
    <xf borderId="0" fillId="0" fontId="9" numFmtId="0" xfId="0" applyAlignment="1" applyFont="1">
      <alignment horizontal="left"/>
    </xf>
    <xf borderId="1" fillId="2" fontId="10" numFmtId="0" xfId="0" applyAlignment="1" applyBorder="1" applyFont="1">
      <alignment horizontal="left"/>
    </xf>
    <xf borderId="1" fillId="0" fontId="7" numFmtId="165" xfId="0" applyAlignment="1" applyBorder="1" applyFont="1" applyNumberFormat="1">
      <alignment horizontal="left"/>
    </xf>
    <xf borderId="0" fillId="0" fontId="11" numFmtId="0" xfId="0" applyAlignment="1" applyFont="1">
      <alignment shrinkToFit="0" wrapText="1"/>
    </xf>
    <xf borderId="1" fillId="0" fontId="7" numFmtId="0" xfId="0" applyAlignment="1" applyBorder="1" applyFont="1">
      <alignment shrinkToFit="0" wrapText="1"/>
    </xf>
    <xf borderId="0" fillId="3" fontId="12" numFmtId="0" xfId="0" applyAlignment="1" applyFont="1">
      <alignment horizontal="left"/>
    </xf>
    <xf borderId="3" fillId="0" fontId="7" numFmtId="0" xfId="0" applyAlignment="1" applyBorder="1" applyFont="1">
      <alignment shrinkToFit="0" wrapText="1"/>
    </xf>
    <xf borderId="4" fillId="0" fontId="7" numFmtId="0" xfId="0" applyAlignment="1" applyBorder="1" applyFont="1">
      <alignment shrinkToFit="0" wrapText="1"/>
    </xf>
    <xf borderId="1" fillId="5" fontId="11" numFmtId="0" xfId="0" applyBorder="1" applyFill="1" applyFont="1"/>
    <xf borderId="1" fillId="5" fontId="7" numFmtId="0" xfId="0" applyBorder="1" applyFont="1"/>
    <xf borderId="9" fillId="5" fontId="11" numFmtId="0" xfId="0" applyBorder="1" applyFont="1"/>
    <xf borderId="9" fillId="0" fontId="7" numFmtId="0" xfId="0" applyBorder="1" applyFont="1"/>
    <xf borderId="0" fillId="3" fontId="7" numFmtId="0" xfId="0" applyAlignment="1" applyFont="1">
      <alignment shrinkToFit="0" vertical="bottom" wrapText="0"/>
    </xf>
    <xf borderId="0" fillId="0" fontId="7" numFmtId="0" xfId="0" applyAlignment="1" applyFont="1">
      <alignment horizontal="right" vertical="bottom"/>
    </xf>
    <xf borderId="0" fillId="3" fontId="15" numFmtId="0" xfId="0" applyAlignment="1" applyFont="1">
      <alignment horizontal="left"/>
    </xf>
    <xf borderId="0" fillId="3" fontId="16" numFmtId="0" xfId="0" applyAlignment="1" applyFont="1">
      <alignment shrinkToFit="0" wrapText="1"/>
    </xf>
    <xf borderId="0" fillId="0" fontId="11" numFmtId="14" xfId="0" applyFont="1" applyNumberFormat="1"/>
    <xf borderId="0" fillId="0" fontId="11" numFmtId="4" xfId="0" applyFont="1" applyNumberFormat="1"/>
    <xf borderId="0" fillId="3" fontId="17" numFmtId="166" xfId="0" applyAlignment="1" applyFont="1" applyNumberFormat="1">
      <alignment shrinkToFit="0" wrapText="0"/>
    </xf>
    <xf borderId="0" fillId="0" fontId="11" numFmtId="4" xfId="0" applyAlignment="1" applyFont="1" applyNumberFormat="1">
      <alignment shrinkToFit="0" wrapText="1"/>
    </xf>
    <xf borderId="1" fillId="0" fontId="7" numFmtId="0" xfId="0" applyAlignment="1" applyBorder="1" applyFont="1">
      <alignment vertical="bottom"/>
    </xf>
    <xf borderId="1" fillId="0" fontId="7" numFmtId="167" xfId="0" applyAlignment="1" applyBorder="1" applyFont="1" applyNumberFormat="1">
      <alignment horizontal="left"/>
    </xf>
    <xf borderId="4" fillId="0" fontId="7" numFmtId="0" xfId="0" applyAlignment="1" applyBorder="1" applyFont="1">
      <alignment vertical="bottom"/>
    </xf>
    <xf borderId="1" fillId="3" fontId="7" numFmtId="0" xfId="0" applyAlignment="1" applyBorder="1" applyFont="1">
      <alignment vertical="bottom"/>
    </xf>
    <xf borderId="1" fillId="4" fontId="7" numFmtId="0" xfId="0" applyBorder="1" applyFont="1"/>
    <xf borderId="1" fillId="0" fontId="7" numFmtId="22" xfId="0" applyBorder="1" applyFont="1" applyNumberFormat="1"/>
    <xf borderId="0" fillId="0" fontId="7" numFmtId="22" xfId="0" applyFont="1" applyNumberFormat="1"/>
    <xf borderId="0" fillId="0" fontId="7" numFmtId="164" xfId="0" applyFont="1" applyNumberFormat="1"/>
    <xf borderId="1" fillId="0" fontId="7" numFmtId="168" xfId="0" applyAlignment="1" applyBorder="1" applyFont="1" applyNumberFormat="1">
      <alignment horizontal="left"/>
    </xf>
    <xf borderId="0" fillId="0" fontId="18" numFmtId="0" xfId="0" applyFont="1"/>
    <xf borderId="0" fillId="0" fontId="11" numFmtId="169" xfId="0" applyFont="1" applyNumberFormat="1"/>
    <xf borderId="0" fillId="0" fontId="11" numFmtId="165" xfId="0" applyFont="1" applyNumberFormat="1"/>
    <xf borderId="1" fillId="6" fontId="7" numFmtId="0" xfId="0" applyBorder="1" applyFill="1" applyFont="1"/>
    <xf borderId="0" fillId="3" fontId="19" numFmtId="0" xfId="0" applyAlignment="1" applyFont="1">
      <alignment horizontal="left" shrinkToFit="0" wrapText="1"/>
    </xf>
    <xf borderId="0" fillId="0" fontId="11" numFmtId="0" xfId="0" applyAlignment="1" applyFont="1">
      <alignment readingOrder="0"/>
    </xf>
    <xf borderId="0" fillId="3" fontId="20" numFmtId="0" xfId="0" applyAlignment="1" applyFont="1">
      <alignment shrinkToFit="0" wrapText="1"/>
    </xf>
    <xf borderId="0" fillId="0" fontId="7" numFmtId="0" xfId="0" applyAlignment="1" applyFont="1">
      <alignment shrinkToFit="0" vertical="bottom" wrapText="0"/>
    </xf>
    <xf borderId="0" fillId="0" fontId="7" numFmtId="0" xfId="0" applyAlignment="1" applyFont="1">
      <alignment vertical="bottom"/>
    </xf>
    <xf borderId="1" fillId="0" fontId="7" numFmtId="170" xfId="0" applyAlignment="1" applyBorder="1" applyFont="1" applyNumberFormat="1">
      <alignment horizontal="left"/>
    </xf>
    <xf borderId="0" fillId="3" fontId="19" numFmtId="0" xfId="0" applyAlignment="1" applyFont="1">
      <alignment horizontal="left"/>
    </xf>
    <xf borderId="0" fillId="3" fontId="14" numFmtId="0" xfId="0" applyFont="1"/>
    <xf borderId="0" fillId="3" fontId="21" numFmtId="0" xfId="0" applyAlignment="1" applyFont="1">
      <alignment shrinkToFit="0" wrapText="1"/>
    </xf>
    <xf borderId="3" fillId="0" fontId="7" numFmtId="0" xfId="0" applyBorder="1" applyFont="1"/>
    <xf borderId="3" fillId="0" fontId="7" numFmtId="0" xfId="0" applyAlignment="1" applyBorder="1" applyFont="1">
      <alignment horizontal="left"/>
    </xf>
    <xf borderId="1" fillId="5" fontId="12" numFmtId="0" xfId="0" applyAlignment="1" applyBorder="1" applyFont="1">
      <alignment horizontal="left"/>
    </xf>
    <xf borderId="1" fillId="0" fontId="12" numFmtId="0" xfId="0" applyAlignment="1" applyBorder="1" applyFont="1">
      <alignment horizontal="right" shrinkToFit="0" vertical="bottom" wrapText="0"/>
    </xf>
    <xf borderId="1" fillId="0" fontId="12" numFmtId="0" xfId="0" applyAlignment="1" applyBorder="1" applyFont="1">
      <alignment shrinkToFit="0" vertical="bottom" wrapText="0"/>
    </xf>
    <xf borderId="1" fillId="0" fontId="12" numFmtId="164" xfId="0" applyAlignment="1" applyBorder="1" applyFont="1" applyNumberFormat="1">
      <alignment horizontal="right" shrinkToFit="0" vertical="bottom" wrapText="0"/>
    </xf>
    <xf borderId="1" fillId="0" fontId="12" numFmtId="165" xfId="0" applyAlignment="1" applyBorder="1" applyFont="1" applyNumberFormat="1">
      <alignment horizontal="right" shrinkToFit="0" vertical="bottom" wrapText="0"/>
    </xf>
    <xf borderId="0" fillId="3" fontId="20" numFmtId="0" xfId="0" applyFont="1"/>
    <xf borderId="1" fillId="7" fontId="7" numFmtId="0" xfId="0" applyBorder="1" applyFill="1" applyFont="1"/>
    <xf borderId="0" fillId="0" fontId="11" numFmtId="0" xfId="0" applyAlignment="1" applyFont="1">
      <alignment vertical="center"/>
    </xf>
    <xf borderId="1" fillId="0" fontId="22" numFmtId="0" xfId="0" applyBorder="1" applyFont="1"/>
    <xf borderId="0" fillId="0" fontId="12" numFmtId="171" xfId="0" applyAlignment="1" applyFont="1" applyNumberFormat="1">
      <alignment horizontal="right" shrinkToFit="0" vertical="bottom" wrapText="0"/>
    </xf>
    <xf borderId="0" fillId="0" fontId="7" numFmtId="172" xfId="0" applyFont="1" applyNumberFormat="1"/>
    <xf borderId="0" fillId="3" fontId="23" numFmtId="0" xfId="0" applyAlignment="1" applyFont="1">
      <alignment horizontal="left"/>
    </xf>
    <xf borderId="1" fillId="0" fontId="12" numFmtId="164" xfId="0" applyAlignment="1" applyBorder="1" applyFont="1" applyNumberFormat="1">
      <alignment shrinkToFit="0" vertical="bottom" wrapText="0"/>
    </xf>
    <xf borderId="0" fillId="0" fontId="24" numFmtId="0" xfId="0" applyFont="1"/>
    <xf borderId="0" fillId="0" fontId="12" numFmtId="0" xfId="0" applyAlignment="1" applyFont="1">
      <alignment shrinkToFit="0" vertical="bottom" wrapText="0"/>
    </xf>
    <xf borderId="0" fillId="0" fontId="12" numFmtId="165" xfId="0" applyAlignment="1" applyFont="1" applyNumberFormat="1">
      <alignment horizontal="right" shrinkToFit="0" vertical="bottom" wrapText="0"/>
    </xf>
    <xf borderId="0" fillId="3" fontId="20" numFmtId="0" xfId="0" applyAlignment="1" applyFont="1">
      <alignment shrinkToFit="0" vertical="center" wrapText="1"/>
    </xf>
    <xf borderId="0" fillId="0" fontId="12" numFmtId="0" xfId="0" applyAlignment="1" applyFont="1">
      <alignment horizontal="right" shrinkToFit="0" vertical="bottom" wrapText="0"/>
    </xf>
    <xf borderId="0" fillId="0" fontId="7" numFmtId="165" xfId="0" applyAlignment="1" applyFont="1" applyNumberFormat="1">
      <alignment horizontal="right" vertical="bottom"/>
    </xf>
    <xf borderId="1" fillId="0" fontId="7" numFmtId="173" xfId="0" applyAlignment="1" applyBorder="1" applyFont="1" applyNumberFormat="1">
      <alignment horizontal="left"/>
    </xf>
    <xf borderId="1" fillId="0" fontId="12" numFmtId="0" xfId="0" applyAlignment="1" applyBorder="1" applyFont="1">
      <alignment horizontal="left" shrinkToFit="0" vertical="bottom" wrapText="0"/>
    </xf>
    <xf borderId="1" fillId="5" fontId="25" numFmtId="0" xfId="0" applyBorder="1" applyFont="1"/>
    <xf borderId="1" fillId="5" fontId="12" numFmtId="0" xfId="0" applyAlignment="1" applyBorder="1" applyFont="1">
      <alignment horizontal="left" shrinkToFit="0" vertical="bottom" wrapText="0"/>
    </xf>
    <xf borderId="0" fillId="0" fontId="26" numFmtId="0" xfId="0" applyAlignment="1" applyFont="1">
      <alignment shrinkToFit="0" wrapText="1"/>
    </xf>
    <xf borderId="1" fillId="0" fontId="7" numFmtId="0" xfId="0" applyAlignment="1" applyBorder="1" applyFont="1">
      <alignment horizontal="right" shrinkToFit="0" vertical="bottom" wrapText="0"/>
    </xf>
    <xf borderId="1" fillId="0" fontId="7" numFmtId="0" xfId="0" applyAlignment="1" applyBorder="1" applyFont="1">
      <alignment shrinkToFit="0" vertical="bottom" wrapText="0"/>
    </xf>
    <xf borderId="1" fillId="0" fontId="7" numFmtId="165" xfId="0" applyAlignment="1" applyBorder="1" applyFont="1" applyNumberFormat="1">
      <alignment horizontal="right" shrinkToFit="0" vertical="bottom" wrapText="0"/>
    </xf>
    <xf borderId="1" fillId="0" fontId="12" numFmtId="164" xfId="0" applyAlignment="1" applyBorder="1" applyFont="1" applyNumberFormat="1">
      <alignment horizontal="right" vertical="bottom"/>
    </xf>
    <xf borderId="1" fillId="0" fontId="7" numFmtId="0" xfId="0" applyAlignment="1" applyBorder="1" applyFont="1">
      <alignment horizontal="left" shrinkToFit="0" vertical="bottom" wrapText="0"/>
    </xf>
    <xf borderId="1" fillId="0" fontId="7" numFmtId="174" xfId="0" applyAlignment="1" applyBorder="1" applyFont="1" applyNumberFormat="1">
      <alignment horizontal="left"/>
    </xf>
    <xf borderId="1" fillId="0" fontId="27" numFmtId="0" xfId="0" applyBorder="1" applyFont="1"/>
    <xf borderId="0" fillId="0" fontId="10" numFmtId="0" xfId="0" applyAlignment="1" applyFont="1">
      <alignment horizontal="center"/>
    </xf>
    <xf borderId="0" fillId="0" fontId="7" numFmtId="1" xfId="0" applyFont="1" applyNumberFormat="1"/>
    <xf borderId="0" fillId="0" fontId="10" numFmtId="0" xfId="0" applyAlignment="1" applyFont="1">
      <alignment horizontal="left" vertical="center"/>
    </xf>
    <xf borderId="1" fillId="2" fontId="7" numFmtId="0" xfId="0" applyAlignment="1" applyBorder="1" applyFont="1">
      <alignment horizontal="left" vertical="center"/>
    </xf>
    <xf borderId="1" fillId="2" fontId="7" numFmtId="0" xfId="0" applyBorder="1" applyFont="1"/>
    <xf borderId="1" fillId="0" fontId="7" numFmtId="0" xfId="0" applyAlignment="1" applyBorder="1" applyFont="1">
      <alignment horizontal="left" vertical="center"/>
    </xf>
    <xf borderId="1" fillId="0" fontId="7" numFmtId="0" xfId="0" applyAlignment="1" applyBorder="1" applyFont="1">
      <alignment readingOrder="0"/>
    </xf>
    <xf borderId="1" fillId="0" fontId="7" numFmtId="0" xfId="0" applyAlignment="1" applyBorder="1" applyFont="1">
      <alignment readingOrder="0" shrinkToFit="0" wrapText="1"/>
    </xf>
    <xf borderId="1" fillId="3" fontId="12" numFmtId="0" xfId="0" applyAlignment="1" applyBorder="1" applyFont="1">
      <alignment horizontal="left" shrinkToFit="0" wrapText="1"/>
    </xf>
    <xf borderId="0" fillId="0" fontId="11" numFmtId="0" xfId="0" applyAlignment="1" applyFont="1">
      <alignment horizontal="left" vertical="center"/>
    </xf>
    <xf borderId="0" fillId="3" fontId="12"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29" Type="http://schemas.openxmlformats.org/officeDocument/2006/relationships/worksheet" Target="worksheets/sheet26.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11" Type="http://schemas.openxmlformats.org/officeDocument/2006/relationships/worksheet" Target="worksheets/sheet8.xml"/><Relationship Id="rId33" Type="http://schemas.openxmlformats.org/officeDocument/2006/relationships/worksheet" Target="worksheets/sheet30.xml"/><Relationship Id="rId10" Type="http://schemas.openxmlformats.org/officeDocument/2006/relationships/worksheet" Target="worksheets/sheet7.xml"/><Relationship Id="rId32" Type="http://schemas.openxmlformats.org/officeDocument/2006/relationships/worksheet" Target="worksheets/sheet29.xml"/><Relationship Id="rId13" Type="http://schemas.openxmlformats.org/officeDocument/2006/relationships/worksheet" Target="worksheets/sheet10.xml"/><Relationship Id="rId35" Type="http://schemas.openxmlformats.org/officeDocument/2006/relationships/worksheet" Target="worksheets/sheet32.xml"/><Relationship Id="rId12" Type="http://schemas.openxmlformats.org/officeDocument/2006/relationships/worksheet" Target="worksheets/sheet9.xml"/><Relationship Id="rId34" Type="http://schemas.openxmlformats.org/officeDocument/2006/relationships/worksheet" Target="worksheets/sheet31.xml"/><Relationship Id="rId15" Type="http://schemas.openxmlformats.org/officeDocument/2006/relationships/worksheet" Target="worksheets/sheet12.xml"/><Relationship Id="rId37" Type="http://schemas.openxmlformats.org/officeDocument/2006/relationships/worksheet" Target="worksheets/sheet34.xml"/><Relationship Id="rId14" Type="http://schemas.openxmlformats.org/officeDocument/2006/relationships/worksheet" Target="worksheets/sheet11.xml"/><Relationship Id="rId36" Type="http://schemas.openxmlformats.org/officeDocument/2006/relationships/worksheet" Target="worksheets/sheet33.xml"/><Relationship Id="rId17" Type="http://schemas.openxmlformats.org/officeDocument/2006/relationships/worksheet" Target="worksheets/sheet14.xml"/><Relationship Id="rId16" Type="http://schemas.openxmlformats.org/officeDocument/2006/relationships/worksheet" Target="worksheets/sheet13.xml"/><Relationship Id="rId38" Type="http://schemas.openxmlformats.org/officeDocument/2006/relationships/worksheet" Target="worksheets/sheet35.xml"/><Relationship Id="rId19" Type="http://schemas.openxmlformats.org/officeDocument/2006/relationships/worksheet" Target="worksheets/sheet16.xml"/><Relationship Id="rId18" Type="http://schemas.openxmlformats.org/officeDocument/2006/relationships/worksheet" Target="worksheets/sheet1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pieChart>
        <c:varyColors val="1"/>
        <c:ser>
          <c:idx val="0"/>
          <c:order val="0"/>
          <c:dPt>
            <c:idx val="0"/>
            <c:spPr>
              <a:solidFill>
                <a:srgbClr val="4472C4"/>
              </a:solidFill>
            </c:spPr>
          </c:dPt>
          <c:dPt>
            <c:idx val="1"/>
            <c:spPr>
              <a:solidFill>
                <a:srgbClr val="ED7D31"/>
              </a:solidFill>
            </c:spPr>
          </c:dPt>
          <c:dPt>
            <c:idx val="2"/>
            <c:spPr>
              <a:solidFill>
                <a:srgbClr val="A5A5A5"/>
              </a:solidFill>
            </c:spPr>
          </c:dPt>
          <c:dPt>
            <c:idx val="3"/>
            <c:spPr>
              <a:solidFill>
                <a:srgbClr val="FFC000"/>
              </a:solidFill>
            </c:spPr>
          </c:dPt>
          <c:dPt>
            <c:idx val="4"/>
            <c:spPr>
              <a:solidFill>
                <a:srgbClr val="5B9BD5"/>
              </a:solidFill>
            </c:spPr>
          </c:dPt>
          <c:dLbls>
            <c:showLegendKey val="0"/>
            <c:showVal val="0"/>
            <c:showCatName val="0"/>
            <c:showSerName val="0"/>
            <c:showPercent val="0"/>
            <c:showBubbleSize val="0"/>
            <c:showLeaderLines val="1"/>
          </c:dLbls>
          <c:cat>
            <c:strRef>
              <c:f>Department!$D$51:$D$55</c:f>
            </c:strRef>
          </c:cat>
          <c:val>
            <c:numRef>
              <c:f>Department!$E$51:$E$55</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i="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a:solidFill>
                  <a:srgbClr val="757575"/>
                </a:solidFill>
                <a:latin typeface="+mn-lt"/>
              </a:defRPr>
            </a:pPr>
            <a:r>
              <a:rPr b="0" i="0">
                <a:solidFill>
                  <a:srgbClr val="757575"/>
                </a:solidFill>
                <a:latin typeface="+mn-lt"/>
              </a:rPr>
              <a:t>Perbandingan MaritalStatus dengan Level Organisasi</a:t>
            </a:r>
          </a:p>
        </c:rich>
      </c:tx>
      <c:overlay val="0"/>
    </c:title>
    <c:plotArea>
      <c:layout/>
      <c:barChart>
        <c:barDir val="col"/>
        <c:ser>
          <c:idx val="0"/>
          <c:order val="0"/>
          <c:tx>
            <c:strRef>
              <c:f>Employee!$E$66</c:f>
            </c:strRef>
          </c:tx>
          <c:spPr>
            <a:solidFill>
              <a:schemeClr val="accent1"/>
            </a:solidFill>
            <a:ln cmpd="sng">
              <a:solidFill>
                <a:srgbClr val="000000"/>
              </a:solidFill>
            </a:ln>
          </c:spPr>
          <c:cat>
            <c:strRef>
              <c:f>Employee!$D$67:$D$70</c:f>
            </c:strRef>
          </c:cat>
          <c:val>
            <c:numRef>
              <c:f>Employee!$E$67:$E$70</c:f>
              <c:numCache/>
            </c:numRef>
          </c:val>
        </c:ser>
        <c:axId val="1121437331"/>
        <c:axId val="284785681"/>
      </c:barChart>
      <c:catAx>
        <c:axId val="1121437331"/>
        <c:scaling>
          <c:orientation val="minMax"/>
        </c:scaling>
        <c:delete val="0"/>
        <c:axPos val="b"/>
        <c:title>
          <c:tx>
            <c:rich>
              <a:bodyPr/>
              <a:lstStyle/>
              <a:p>
                <a:pPr lvl="0">
                  <a:defRPr b="0" i="0">
                    <a:solidFill>
                      <a:srgbClr val="000000"/>
                    </a:solidFill>
                    <a:latin typeface="+mn-lt"/>
                  </a:defRPr>
                </a:pPr>
                <a:r>
                  <a:rPr b="0" i="0">
                    <a:solidFill>
                      <a:srgbClr val="000000"/>
                    </a:solidFill>
                    <a:latin typeface="+mn-lt"/>
                  </a:rPr>
                  <a:t>count of OrganizationLevel</a:t>
                </a:r>
              </a:p>
            </c:rich>
          </c:tx>
          <c:overlay val="0"/>
        </c:title>
        <c:numFmt formatCode="General" sourceLinked="1"/>
        <c:majorTickMark val="none"/>
        <c:minorTickMark val="none"/>
        <c:spPr/>
        <c:txPr>
          <a:bodyPr/>
          <a:lstStyle/>
          <a:p>
            <a:pPr lvl="0">
              <a:defRPr b="0" i="0">
                <a:solidFill>
                  <a:srgbClr val="000000"/>
                </a:solidFill>
                <a:latin typeface="+mn-lt"/>
              </a:defRPr>
            </a:pPr>
          </a:p>
        </c:txPr>
        <c:crossAx val="284785681"/>
      </c:catAx>
      <c:valAx>
        <c:axId val="28478568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i="0">
                    <a:solidFill>
                      <a:srgbClr val="000000"/>
                    </a:solidFill>
                    <a:latin typeface="+mn-lt"/>
                  </a:defRPr>
                </a:pPr>
                <a:r>
                  <a:rPr b="0" i="0">
                    <a:solidFill>
                      <a:srgbClr val="000000"/>
                    </a:solidFill>
                    <a:latin typeface="+mn-lt"/>
                  </a:rPr>
                  <a:t>count of MaritalStatus</a:t>
                </a:r>
              </a:p>
            </c:rich>
          </c:tx>
          <c:overlay val="0"/>
        </c:title>
        <c:numFmt formatCode="General" sourceLinked="1"/>
        <c:majorTickMark val="none"/>
        <c:minorTickMark val="none"/>
        <c:tickLblPos val="nextTo"/>
        <c:spPr>
          <a:ln/>
        </c:spPr>
        <c:txPr>
          <a:bodyPr/>
          <a:lstStyle/>
          <a:p>
            <a:pPr lvl="0">
              <a:defRPr b="0" i="0">
                <a:solidFill>
                  <a:srgbClr val="000000"/>
                </a:solidFill>
                <a:latin typeface="+mn-lt"/>
              </a:defRPr>
            </a:pPr>
          </a:p>
        </c:txPr>
        <c:crossAx val="1121437331"/>
      </c:valAx>
    </c:plotArea>
    <c:legend>
      <c:legendPos val="r"/>
      <c:overlay val="0"/>
      <c:txPr>
        <a:bodyPr/>
        <a:lstStyle/>
        <a:p>
          <a:pPr lvl="0">
            <a:defRPr b="0" i="0">
              <a:solidFill>
                <a:srgbClr val="1A1A1A"/>
              </a:solidFill>
              <a:latin typeface="+mn-lt"/>
            </a:defRPr>
          </a:pPr>
        </a:p>
      </c:txPr>
    </c:legend>
    <c:plotVisOnly val="1"/>
  </c:chart>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a:solidFill>
                  <a:srgbClr val="757575"/>
                </a:solidFill>
                <a:latin typeface="+mn-lt"/>
              </a:defRPr>
            </a:pPr>
            <a:r>
              <a:rPr b="0" i="0">
                <a:solidFill>
                  <a:srgbClr val="757575"/>
                </a:solidFill>
                <a:latin typeface="+mn-lt"/>
              </a:rPr>
              <a:t>frecuency of TerritoryID</a:t>
            </a:r>
          </a:p>
        </c:rich>
      </c:tx>
      <c:overlay val="0"/>
    </c:title>
    <c:plotArea>
      <c:layout/>
      <c:pieChart>
        <c:varyColors val="1"/>
        <c:ser>
          <c:idx val="0"/>
          <c:order val="0"/>
          <c:tx>
            <c:strRef>
              <c:f>SalesTerritoryHistory!$E$48:$E$50</c:f>
            </c:strRef>
          </c:tx>
          <c:dPt>
            <c:idx val="0"/>
            <c:spPr>
              <a:solidFill>
                <a:srgbClr val="4472C4"/>
              </a:solidFill>
            </c:spPr>
          </c:dPt>
          <c:dPt>
            <c:idx val="1"/>
            <c:spPr>
              <a:solidFill>
                <a:srgbClr val="ED7D31"/>
              </a:solidFill>
            </c:spPr>
          </c:dPt>
          <c:dPt>
            <c:idx val="2"/>
            <c:spPr>
              <a:solidFill>
                <a:srgbClr val="A5A5A5"/>
              </a:solidFill>
            </c:spPr>
          </c:dPt>
          <c:dPt>
            <c:idx val="3"/>
            <c:spPr>
              <a:solidFill>
                <a:srgbClr val="FFC000"/>
              </a:solidFill>
            </c:spPr>
          </c:dPt>
          <c:dPt>
            <c:idx val="4"/>
            <c:spPr>
              <a:solidFill>
                <a:srgbClr val="5B9BD5"/>
              </a:solidFill>
            </c:spPr>
          </c:dPt>
          <c:dPt>
            <c:idx val="5"/>
            <c:spPr>
              <a:solidFill>
                <a:srgbClr val="70AD47"/>
              </a:solidFill>
            </c:spPr>
          </c:dPt>
          <c:dPt>
            <c:idx val="6"/>
            <c:spPr>
              <a:solidFill>
                <a:srgbClr val="7C9CD6"/>
              </a:solidFill>
            </c:spPr>
          </c:dPt>
          <c:dPt>
            <c:idx val="7"/>
            <c:spPr>
              <a:solidFill>
                <a:srgbClr val="F2A46F"/>
              </a:solidFill>
            </c:spPr>
          </c:dPt>
          <c:dLbls>
            <c:showLegendKey val="0"/>
            <c:showVal val="0"/>
            <c:showCatName val="0"/>
            <c:showSerName val="0"/>
            <c:showPercent val="0"/>
            <c:showBubbleSize val="0"/>
            <c:showLeaderLines val="1"/>
          </c:dLbls>
          <c:val>
            <c:numRef>
              <c:f>SalesTerritoryHistory!$E$51:$E$58</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i="0">
              <a:solidFill>
                <a:srgbClr val="1A1A1A"/>
              </a:solidFill>
              <a:latin typeface="+mn-lt"/>
            </a:defRPr>
          </a:pPr>
        </a:p>
      </c:txPr>
    </c:legend>
    <c:plotVisOnly val="1"/>
  </c:chart>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a:solidFill>
                  <a:srgbClr val="757575"/>
                </a:solidFill>
                <a:latin typeface="+mn-lt"/>
              </a:defRPr>
            </a:pPr>
            <a:r>
              <a:rPr b="0" i="0">
                <a:solidFill>
                  <a:srgbClr val="757575"/>
                </a:solidFill>
                <a:latin typeface="+mn-lt"/>
              </a:rPr>
              <a:t>Proportion of TerritoryID</a:t>
            </a:r>
          </a:p>
        </c:rich>
      </c:tx>
      <c:overlay val="0"/>
    </c:title>
    <c:plotArea>
      <c:layout/>
      <c:pieChart>
        <c:varyColors val="1"/>
        <c:ser>
          <c:idx val="0"/>
          <c:order val="0"/>
          <c:tx>
            <c:strRef>
              <c:f>Customer!$E$53</c:f>
            </c:strRef>
          </c:tx>
          <c:dPt>
            <c:idx val="0"/>
            <c:spPr>
              <a:solidFill>
                <a:srgbClr val="4472C4"/>
              </a:solidFill>
            </c:spPr>
          </c:dPt>
          <c:dPt>
            <c:idx val="1"/>
            <c:spPr>
              <a:solidFill>
                <a:srgbClr val="ED7D31"/>
              </a:solidFill>
            </c:spPr>
          </c:dPt>
          <c:dPt>
            <c:idx val="2"/>
            <c:spPr>
              <a:solidFill>
                <a:srgbClr val="A5A5A5"/>
              </a:solidFill>
            </c:spPr>
          </c:dPt>
          <c:dPt>
            <c:idx val="3"/>
            <c:spPr>
              <a:solidFill>
                <a:srgbClr val="FFC000"/>
              </a:solidFill>
            </c:spPr>
          </c:dPt>
          <c:dPt>
            <c:idx val="4"/>
            <c:spPr>
              <a:solidFill>
                <a:srgbClr val="5B9BD5"/>
              </a:solidFill>
            </c:spPr>
          </c:dPt>
          <c:dPt>
            <c:idx val="5"/>
            <c:spPr>
              <a:solidFill>
                <a:srgbClr val="70AD47"/>
              </a:solidFill>
            </c:spPr>
          </c:dPt>
          <c:dLbls>
            <c:showLegendKey val="0"/>
            <c:showVal val="0"/>
            <c:showCatName val="0"/>
            <c:showSerName val="0"/>
            <c:showPercent val="0"/>
            <c:showBubbleSize val="0"/>
            <c:showLeaderLines val="1"/>
          </c:dLbls>
          <c:cat>
            <c:strRef>
              <c:f>Customer!$D$54:$D$59</c:f>
            </c:strRef>
          </c:cat>
          <c:val>
            <c:numRef>
              <c:f>Customer!$E$54:$E$59</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i="0">
              <a:solidFill>
                <a:srgbClr val="1A1A1A"/>
              </a:solidFill>
              <a:latin typeface="+mn-lt"/>
            </a:defRPr>
          </a:pPr>
        </a:p>
      </c:txPr>
    </c:legend>
    <c:plotVisOnly val="1"/>
  </c:chart>
</c:chartSpace>
</file>

<file path=xl/charts/chart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pieChart>
        <c:varyColors val="1"/>
        <c:ser>
          <c:idx val="0"/>
          <c:order val="0"/>
          <c:dPt>
            <c:idx val="0"/>
            <c:spPr>
              <a:solidFill>
                <a:srgbClr val="4472C4"/>
              </a:solidFill>
            </c:spPr>
          </c:dPt>
          <c:dPt>
            <c:idx val="1"/>
            <c:spPr>
              <a:solidFill>
                <a:srgbClr val="ED7D31"/>
              </a:solidFill>
            </c:spPr>
          </c:dPt>
          <c:dPt>
            <c:idx val="2"/>
            <c:spPr>
              <a:solidFill>
                <a:srgbClr val="A5A5A5"/>
              </a:solidFill>
            </c:spPr>
          </c:dPt>
          <c:dPt>
            <c:idx val="3"/>
            <c:spPr>
              <a:solidFill>
                <a:srgbClr val="FFC000"/>
              </a:solidFill>
            </c:spPr>
          </c:dPt>
          <c:dLbls>
            <c:showLegendKey val="0"/>
            <c:showVal val="0"/>
            <c:showCatName val="0"/>
            <c:showSerName val="0"/>
            <c:showPercent val="0"/>
            <c:showBubbleSize val="0"/>
            <c:showLeaderLines val="1"/>
          </c:dLbls>
          <c:cat>
            <c:strRef>
              <c:f>SalesTerritory!$D$66:$D$69</c:f>
            </c:strRef>
          </c:cat>
          <c:val>
            <c:numRef>
              <c:f>SalesTerritory!$E$66:$E$69</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i="0">
              <a:solidFill>
                <a:srgbClr val="1A1A1A"/>
              </a:solidFill>
              <a:latin typeface="+mn-lt"/>
            </a:defRPr>
          </a:pPr>
        </a:p>
      </c:txPr>
    </c:legend>
    <c:plotVisOnly val="1"/>
  </c:chart>
</c:chartSpace>
</file>

<file path=xl/charts/chart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pieChart>
        <c:varyColors val="1"/>
        <c:ser>
          <c:idx val="0"/>
          <c:order val="0"/>
          <c:dPt>
            <c:idx val="0"/>
            <c:spPr>
              <a:solidFill>
                <a:srgbClr val="4472C4"/>
              </a:solidFill>
            </c:spPr>
          </c:dPt>
          <c:dPt>
            <c:idx val="1"/>
            <c:spPr>
              <a:solidFill>
                <a:srgbClr val="ED7D31"/>
              </a:solidFill>
            </c:spPr>
          </c:dPt>
          <c:dPt>
            <c:idx val="2"/>
            <c:spPr>
              <a:solidFill>
                <a:srgbClr val="A5A5A5"/>
              </a:solidFill>
            </c:spPr>
          </c:dPt>
          <c:dPt>
            <c:idx val="3"/>
            <c:spPr>
              <a:solidFill>
                <a:srgbClr val="FFC000"/>
              </a:solidFill>
            </c:spPr>
          </c:dPt>
          <c:dPt>
            <c:idx val="4"/>
            <c:spPr>
              <a:solidFill>
                <a:srgbClr val="5B9BD5"/>
              </a:solidFill>
            </c:spPr>
          </c:dPt>
          <c:dLbls>
            <c:showLegendKey val="0"/>
            <c:showVal val="0"/>
            <c:showCatName val="0"/>
            <c:showSerName val="0"/>
            <c:showPercent val="0"/>
            <c:showBubbleSize val="0"/>
            <c:showLeaderLines val="1"/>
          </c:dLbls>
          <c:cat>
            <c:strRef>
              <c:f>CreditCard!$D$50:$D$54</c:f>
            </c:strRef>
          </c:cat>
          <c:val>
            <c:numRef>
              <c:f>CreditCard!$E$50:$E$54</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i="0">
              <a:solidFill>
                <a:srgbClr val="1A1A1A"/>
              </a:solidFill>
              <a:latin typeface="+mn-lt"/>
            </a:defRPr>
          </a:pPr>
        </a:p>
      </c:txPr>
    </c:legend>
    <c:plotVisOnly val="1"/>
  </c:chart>
</c:chartSpace>
</file>

<file path=xl/charts/chart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a:solidFill>
                  <a:srgbClr val="757575"/>
                </a:solidFill>
                <a:latin typeface="+mn-lt"/>
              </a:defRPr>
            </a:pPr>
            <a:r>
              <a:rPr b="0" i="0">
                <a:solidFill>
                  <a:srgbClr val="757575"/>
                </a:solidFill>
                <a:latin typeface="+mn-lt"/>
              </a:rPr>
              <a:t>Proportion of TerritoryID</a:t>
            </a:r>
          </a:p>
        </c:rich>
      </c:tx>
      <c:overlay val="0"/>
    </c:title>
    <c:plotArea>
      <c:layout/>
      <c:pieChart>
        <c:varyColors val="1"/>
        <c:ser>
          <c:idx val="0"/>
          <c:order val="0"/>
          <c:tx>
            <c:strRef>
              <c:f>SalesOrderHeader!$E$70</c:f>
            </c:strRef>
          </c:tx>
          <c:dPt>
            <c:idx val="0"/>
            <c:spPr>
              <a:solidFill>
                <a:srgbClr val="4472C4"/>
              </a:solidFill>
            </c:spPr>
          </c:dPt>
          <c:dPt>
            <c:idx val="1"/>
            <c:spPr>
              <a:solidFill>
                <a:srgbClr val="ED7D31"/>
              </a:solidFill>
            </c:spPr>
          </c:dPt>
          <c:dPt>
            <c:idx val="2"/>
            <c:spPr>
              <a:solidFill>
                <a:srgbClr val="A5A5A5"/>
              </a:solidFill>
            </c:spPr>
          </c:dPt>
          <c:dPt>
            <c:idx val="3"/>
            <c:spPr>
              <a:solidFill>
                <a:srgbClr val="FFC000"/>
              </a:solidFill>
            </c:spPr>
          </c:dPt>
          <c:dLbls>
            <c:showLegendKey val="0"/>
            <c:showVal val="0"/>
            <c:showCatName val="0"/>
            <c:showSerName val="0"/>
            <c:showPercent val="0"/>
            <c:showBubbleSize val="0"/>
            <c:showLeaderLines val="1"/>
          </c:dLbls>
          <c:cat>
            <c:strRef>
              <c:f>SalesOrderHeader!$D$71:$D$74</c:f>
            </c:strRef>
          </c:cat>
          <c:val>
            <c:numRef>
              <c:f>SalesOrderHeader!$E$71:$E$74</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i="0">
              <a:solidFill>
                <a:srgbClr val="1A1A1A"/>
              </a:solidFill>
              <a:latin typeface="+mn-lt"/>
            </a:defRPr>
          </a:pPr>
        </a:p>
      </c:txPr>
    </c:legend>
    <c:plotVisOnly val="1"/>
  </c:chart>
</c:chartSpace>
</file>

<file path=xl/charts/chart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pieChart>
        <c:varyColors val="1"/>
        <c:ser>
          <c:idx val="0"/>
          <c:order val="0"/>
          <c:dPt>
            <c:idx val="0"/>
            <c:spPr>
              <a:solidFill>
                <a:srgbClr val="4472C4"/>
              </a:solidFill>
            </c:spPr>
          </c:dPt>
          <c:dPt>
            <c:idx val="1"/>
            <c:spPr>
              <a:solidFill>
                <a:srgbClr val="ED7D31"/>
              </a:solidFill>
            </c:spPr>
          </c:dPt>
          <c:dPt>
            <c:idx val="2"/>
            <c:spPr>
              <a:solidFill>
                <a:srgbClr val="A5A5A5"/>
              </a:solidFill>
            </c:spPr>
          </c:dPt>
          <c:dPt>
            <c:idx val="3"/>
            <c:spPr>
              <a:solidFill>
                <a:srgbClr val="FFC000"/>
              </a:solidFill>
            </c:spPr>
          </c:dPt>
          <c:dLbls>
            <c:showLegendKey val="0"/>
            <c:showVal val="0"/>
            <c:showCatName val="0"/>
            <c:showSerName val="0"/>
            <c:showPercent val="0"/>
            <c:showBubbleSize val="0"/>
            <c:showLeaderLines val="1"/>
          </c:dLbls>
          <c:cat>
            <c:strRef>
              <c:f>SalesReason!$D$48:$D$51</c:f>
            </c:strRef>
          </c:cat>
          <c:val>
            <c:numRef>
              <c:f>SalesReason!$E$48:$E$51</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i="0">
              <a:solidFill>
                <a:srgbClr val="1A1A1A"/>
              </a:solidFill>
              <a:latin typeface="+mn-lt"/>
            </a:defRPr>
          </a:pPr>
        </a:p>
      </c:txPr>
    </c:legend>
    <c:plotVisOnly val="1"/>
  </c:chart>
</c:chartSpace>
</file>

<file path=xl/charts/chart9.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pieChart>
        <c:varyColors val="1"/>
        <c:ser>
          <c:idx val="0"/>
          <c:order val="0"/>
          <c:dPt>
            <c:idx val="0"/>
            <c:spPr>
              <a:solidFill>
                <a:srgbClr val="4472C4"/>
              </a:solidFill>
            </c:spPr>
          </c:dPt>
          <c:dPt>
            <c:idx val="1"/>
            <c:spPr>
              <a:solidFill>
                <a:srgbClr val="ED7D31"/>
              </a:solidFill>
            </c:spPr>
          </c:dPt>
          <c:dPt>
            <c:idx val="2"/>
            <c:spPr>
              <a:solidFill>
                <a:srgbClr val="A5A5A5"/>
              </a:solidFill>
            </c:spPr>
          </c:dPt>
          <c:dPt>
            <c:idx val="3"/>
            <c:spPr>
              <a:solidFill>
                <a:srgbClr val="FFC000"/>
              </a:solidFill>
            </c:spPr>
          </c:dPt>
          <c:dLbls>
            <c:showLegendKey val="0"/>
            <c:showVal val="0"/>
            <c:showCatName val="0"/>
            <c:showSerName val="0"/>
            <c:showPercent val="0"/>
            <c:showBubbleSize val="0"/>
            <c:showLeaderLines val="1"/>
          </c:dLbls>
          <c:cat>
            <c:strRef>
              <c:f>SpecialOffer!$D$64:$D$67</c:f>
            </c:strRef>
          </c:cat>
          <c:val>
            <c:numRef>
              <c:f>SpecialOffer!$E$64:$E$67</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i="0">
              <a:solidFill>
                <a:srgbClr val="1A1A1A"/>
              </a:solidFill>
              <a:latin typeface="+mn-lt"/>
            </a:defRPr>
          </a:pPr>
        </a:p>
      </c:txPr>
    </c:legend>
    <c:plotVisOnly val="1"/>
  </c:chart>
</c:chartSpace>
</file>

<file path=xl/drawings/_rels/drawing2.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3.png"/></Relationships>
</file>

<file path=xl/drawings/_rels/drawing3.xml.rels><?xml version="1.0" encoding="UTF-8" standalone="yes"?><Relationships xmlns="http://schemas.openxmlformats.org/package/2006/relationships"><Relationship Id="rId1" Type="http://schemas.openxmlformats.org/officeDocument/2006/relationships/image" Target="../media/image14.png"/></Relationships>
</file>

<file path=xl/drawings/_rels/drawing4.xml.rels><?xml version="1.0" encoding="UTF-8" standalone="yes"?><Relationships xmlns="http://schemas.openxmlformats.org/package/2006/relationships"><Relationship Id="rId1" Type="http://schemas.openxmlformats.org/officeDocument/2006/relationships/chart" Target="../charts/chart1.xml"/></Relationships>
</file>

<file path=xl/drawings/_rels/drawing5.xml.rels><?xml version="1.0" encoding="UTF-8" standalone="yes"?><Relationships xmlns="http://schemas.openxmlformats.org/package/2006/relationships"><Relationship Id="rId1" Type="http://schemas.openxmlformats.org/officeDocument/2006/relationships/chart" Target="../charts/chart2.xml"/><Relationship Id="rId2" Type="http://schemas.openxmlformats.org/officeDocument/2006/relationships/image" Target="../media/image8.png"/></Relationships>
</file>

<file path=xl/drawings/_rels/drawing6.xml.rels><?xml version="1.0" encoding="UTF-8" standalone="yes"?><Relationships xmlns="http://schemas.openxmlformats.org/package/2006/relationships"><Relationship Id="rId1" Type="http://schemas.openxmlformats.org/officeDocument/2006/relationships/chart" Target="../charts/chart3.xml"/></Relationships>
</file>

<file path=xl/drawings/_rels/drawing8.xml.rels><?xml version="1.0" encoding="UTF-8" standalone="yes"?><Relationships xmlns="http://schemas.openxmlformats.org/package/2006/relationships"><Relationship Id="rId1" Type="http://schemas.openxmlformats.org/officeDocument/2006/relationships/image" Target="../media/image2.png"/></Relationships>
</file>

<file path=xl/drawings/_rels/drawing9.xml.rels><?xml version="1.0" encoding="UTF-8" standalone="yes"?><Relationships xmlns="http://schemas.openxmlformats.org/package/2006/relationships"><Relationship Id="rId1" Type="http://schemas.openxmlformats.org/officeDocument/2006/relationships/chart" Target="../charts/chart4.xml"/><Relationship Id="rId2" Type="http://schemas.openxmlformats.org/officeDocument/2006/relationships/image" Target="../media/image4.png"/></Relationships>
</file>

<file path=xl/drawings/_rels/drawing10.xml.rels><?xml version="1.0" encoding="UTF-8" standalone="yes"?><Relationships xmlns="http://schemas.openxmlformats.org/package/2006/relationships"><Relationship Id="rId1" Type="http://schemas.openxmlformats.org/officeDocument/2006/relationships/image" Target="../media/image6.png"/><Relationship Id="rId2" Type="http://schemas.openxmlformats.org/officeDocument/2006/relationships/image" Target="../media/image9.png"/></Relationships>
</file>

<file path=xl/drawings/_rels/drawing11.xml.rels><?xml version="1.0" encoding="UTF-8" standalone="yes"?><Relationships xmlns="http://schemas.openxmlformats.org/package/2006/relationships"><Relationship Id="rId1" Type="http://schemas.openxmlformats.org/officeDocument/2006/relationships/chart" Target="../charts/chart5.xml"/><Relationship Id="rId2" Type="http://schemas.openxmlformats.org/officeDocument/2006/relationships/image" Target="../media/image5.png"/><Relationship Id="rId3" Type="http://schemas.openxmlformats.org/officeDocument/2006/relationships/image" Target="../media/image18.png"/></Relationships>
</file>

<file path=xl/drawings/_rels/drawing13.xml.rels><?xml version="1.0" encoding="UTF-8" standalone="yes"?><Relationships xmlns="http://schemas.openxmlformats.org/package/2006/relationships"><Relationship Id="rId1" Type="http://schemas.openxmlformats.org/officeDocument/2006/relationships/chart" Target="../charts/chart6.xml"/></Relationships>
</file>

<file path=xl/drawings/_rels/drawing15.xml.rels><?xml version="1.0" encoding="UTF-8" standalone="yes"?><Relationships xmlns="http://schemas.openxmlformats.org/package/2006/relationships"><Relationship Id="rId1" Type="http://schemas.openxmlformats.org/officeDocument/2006/relationships/chart" Target="../charts/chart7.xml"/><Relationship Id="rId2" Type="http://schemas.openxmlformats.org/officeDocument/2006/relationships/image" Target="../media/image7.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0.png"/></Relationships>
</file>

<file path=xl/drawings/_rels/drawing20.xml.rels><?xml version="1.0" encoding="UTF-8" standalone="yes"?><Relationships xmlns="http://schemas.openxmlformats.org/package/2006/relationships"><Relationship Id="rId1" Type="http://schemas.openxmlformats.org/officeDocument/2006/relationships/chart" Target="../charts/chart8.xml"/></Relationships>
</file>

<file path=xl/drawings/_rels/drawing2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13.png"/><Relationship Id="rId3" Type="http://schemas.openxmlformats.org/officeDocument/2006/relationships/image" Target="../media/image15.png"/></Relationships>
</file>

<file path=xl/drawings/_rels/drawing22.xml.rels><?xml version="1.0" encoding="UTF-8" standalone="yes"?><Relationships xmlns="http://schemas.openxmlformats.org/package/2006/relationships"><Relationship Id="rId1" Type="http://schemas.openxmlformats.org/officeDocument/2006/relationships/chart" Target="../charts/chart9.xml"/></Relationships>
</file>

<file path=xl/drawings/_rels/drawing24.xml.rels><?xml version="1.0" encoding="UTF-8" standalone="yes"?><Relationships xmlns="http://schemas.openxmlformats.org/package/2006/relationships"><Relationship Id="rId1" Type="http://schemas.openxmlformats.org/officeDocument/2006/relationships/image" Target="../media/image12.png"/></Relationships>
</file>

<file path=xl/drawings/_rels/drawing25.xml.rels><?xml version="1.0" encoding="UTF-8" standalone="yes"?><Relationships xmlns="http://schemas.openxmlformats.org/package/2006/relationships"><Relationship Id="rId1" Type="http://schemas.openxmlformats.org/officeDocument/2006/relationships/image" Target="../media/image19.png"/></Relationships>
</file>

<file path=xl/drawings/_rels/drawing26.xml.rels><?xml version="1.0" encoding="UTF-8" standalone="yes"?><Relationships xmlns="http://schemas.openxmlformats.org/package/2006/relationships"><Relationship Id="rId1" Type="http://schemas.openxmlformats.org/officeDocument/2006/relationships/image" Target="../media/image20.png"/></Relationships>
</file>

<file path=xl/drawings/_rels/drawing29.xml.rels><?xml version="1.0" encoding="UTF-8" standalone="yes"?><Relationships xmlns="http://schemas.openxmlformats.org/package/2006/relationships"><Relationship Id="rId1" Type="http://schemas.openxmlformats.org/officeDocument/2006/relationships/image" Target="../media/image16.png"/><Relationship Id="rId2" Type="http://schemas.openxmlformats.org/officeDocument/2006/relationships/image" Target="../media/image17.png"/></Relationships>
</file>

<file path=xl/drawings/_rels/drawing33.xml.rels><?xml version="1.0" encoding="UTF-8" standalone="yes"?><Relationships xmlns="http://schemas.openxmlformats.org/package/2006/relationships"><Relationship Id="rId1" Type="http://schemas.openxmlformats.org/officeDocument/2006/relationships/image" Target="../media/image2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10</xdr:col>
      <xdr:colOff>552450</xdr:colOff>
      <xdr:row>3</xdr:row>
      <xdr:rowOff>19050</xdr:rowOff>
    </xdr:from>
    <xdr:ext cx="800100" cy="400050"/>
    <xdr:grpSp>
      <xdr:nvGrpSpPr>
        <xdr:cNvPr id="2" name="Shape 2"/>
        <xdr:cNvGrpSpPr/>
      </xdr:nvGrpSpPr>
      <xdr:grpSpPr>
        <a:xfrm>
          <a:off x="4945950" y="3579975"/>
          <a:ext cx="800100" cy="400050"/>
          <a:chOff x="4945950" y="3579975"/>
          <a:chExt cx="800100" cy="400050"/>
        </a:xfrm>
      </xdr:grpSpPr>
      <xdr:grpSp>
        <xdr:nvGrpSpPr>
          <xdr:cNvPr id="3" name="Shape 3"/>
          <xdr:cNvGrpSpPr/>
        </xdr:nvGrpSpPr>
        <xdr:grpSpPr>
          <a:xfrm>
            <a:off x="4945950" y="3579975"/>
            <a:ext cx="800100" cy="400050"/>
            <a:chOff x="4945950" y="3579975"/>
            <a:chExt cx="800100" cy="400050"/>
          </a:xfrm>
        </xdr:grpSpPr>
        <xdr:sp>
          <xdr:nvSpPr>
            <xdr:cNvPr id="4" name="Shape 4"/>
            <xdr:cNvSpPr/>
          </xdr:nvSpPr>
          <xdr:spPr>
            <a:xfrm>
              <a:off x="4945950" y="3579975"/>
              <a:ext cx="800100" cy="400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grpSp>
          <xdr:nvGrpSpPr>
            <xdr:cNvPr id="5" name="Shape 5"/>
            <xdr:cNvGrpSpPr/>
          </xdr:nvGrpSpPr>
          <xdr:grpSpPr>
            <a:xfrm>
              <a:off x="4945950" y="3579975"/>
              <a:ext cx="800100" cy="400050"/>
              <a:chOff x="4950713" y="3579975"/>
              <a:chExt cx="790575" cy="400050"/>
            </a:xfrm>
          </xdr:grpSpPr>
          <xdr:sp>
            <xdr:nvSpPr>
              <xdr:cNvPr id="6" name="Shape 6"/>
              <xdr:cNvSpPr/>
            </xdr:nvSpPr>
            <xdr:spPr>
              <a:xfrm>
                <a:off x="4950713" y="3579975"/>
                <a:ext cx="790575" cy="400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xnSp>
            <xdr:nvCxnSpPr>
              <xdr:cNvPr id="7" name="Shape 7"/>
              <xdr:cNvCxnSpPr/>
            </xdr:nvCxnSpPr>
            <xdr:spPr>
              <a:xfrm flipH="1">
                <a:off x="4950713" y="3579975"/>
                <a:ext cx="790575" cy="400050"/>
              </a:xfrm>
              <a:prstGeom prst="straightConnector1">
                <a:avLst/>
              </a:prstGeom>
              <a:noFill/>
              <a:ln cap="flat" cmpd="sng" w="9525">
                <a:solidFill>
                  <a:schemeClr val="accent1"/>
                </a:solidFill>
                <a:prstDash val="solid"/>
                <a:miter lim="800000"/>
                <a:headEnd len="sm" w="sm" type="none"/>
                <a:tailEnd len="med" w="med" type="triangle"/>
              </a:ln>
            </xdr:spPr>
          </xdr:cxnSp>
        </xdr:grpSp>
      </xdr:grpSp>
    </xdr:grpSp>
    <xdr:clientData fLocksWithSheet="0"/>
  </xdr:oneCellAnchor>
  <xdr:oneCellAnchor>
    <xdr:from>
      <xdr:col>5</xdr:col>
      <xdr:colOff>28575</xdr:colOff>
      <xdr:row>6</xdr:row>
      <xdr:rowOff>171450</xdr:rowOff>
    </xdr:from>
    <xdr:ext cx="1704975" cy="314325"/>
    <xdr:grpSp>
      <xdr:nvGrpSpPr>
        <xdr:cNvPr id="2" name="Shape 2"/>
        <xdr:cNvGrpSpPr/>
      </xdr:nvGrpSpPr>
      <xdr:grpSpPr>
        <a:xfrm>
          <a:off x="4493513" y="3622838"/>
          <a:ext cx="1704975" cy="314325"/>
          <a:chOff x="4493513" y="3622838"/>
          <a:chExt cx="1704975" cy="314325"/>
        </a:xfrm>
      </xdr:grpSpPr>
      <xdr:grpSp>
        <xdr:nvGrpSpPr>
          <xdr:cNvPr id="8" name="Shape 8"/>
          <xdr:cNvGrpSpPr/>
        </xdr:nvGrpSpPr>
        <xdr:grpSpPr>
          <a:xfrm>
            <a:off x="4493513" y="3622838"/>
            <a:ext cx="1704975" cy="314325"/>
            <a:chOff x="4493513" y="3622838"/>
            <a:chExt cx="1704975" cy="314325"/>
          </a:xfrm>
        </xdr:grpSpPr>
        <xdr:sp>
          <xdr:nvSpPr>
            <xdr:cNvPr id="4" name="Shape 4"/>
            <xdr:cNvSpPr/>
          </xdr:nvSpPr>
          <xdr:spPr>
            <a:xfrm>
              <a:off x="4493513" y="3622838"/>
              <a:ext cx="1704975" cy="3143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grpSp>
          <xdr:nvGrpSpPr>
            <xdr:cNvPr id="9" name="Shape 9"/>
            <xdr:cNvGrpSpPr/>
          </xdr:nvGrpSpPr>
          <xdr:grpSpPr>
            <a:xfrm>
              <a:off x="4493513" y="3622838"/>
              <a:ext cx="1704975" cy="314325"/>
              <a:chOff x="4493513" y="3627600"/>
              <a:chExt cx="1704975" cy="304800"/>
            </a:xfrm>
          </xdr:grpSpPr>
          <xdr:sp>
            <xdr:nvSpPr>
              <xdr:cNvPr id="10" name="Shape 10"/>
              <xdr:cNvSpPr/>
            </xdr:nvSpPr>
            <xdr:spPr>
              <a:xfrm>
                <a:off x="4493513" y="3627600"/>
                <a:ext cx="1704975" cy="3048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xnSp>
            <xdr:nvCxnSpPr>
              <xdr:cNvPr id="11" name="Shape 11"/>
              <xdr:cNvCxnSpPr/>
            </xdr:nvCxnSpPr>
            <xdr:spPr>
              <a:xfrm>
                <a:off x="4493513" y="3627600"/>
                <a:ext cx="1704975" cy="304800"/>
              </a:xfrm>
              <a:prstGeom prst="straightConnector1">
                <a:avLst/>
              </a:prstGeom>
              <a:noFill/>
              <a:ln cap="flat" cmpd="sng" w="9525">
                <a:solidFill>
                  <a:schemeClr val="accent1"/>
                </a:solidFill>
                <a:prstDash val="solid"/>
                <a:miter lim="800000"/>
                <a:headEnd len="sm" w="sm" type="none"/>
                <a:tailEnd len="med" w="med" type="triangle"/>
              </a:ln>
            </xdr:spPr>
          </xdr:cxnSp>
        </xdr:grpSp>
      </xdr:grpSp>
    </xdr:grpSp>
    <xdr:clientData fLocksWithSheet="0"/>
  </xdr:oneCellAnchor>
  <xdr:oneCellAnchor>
    <xdr:from>
      <xdr:col>10</xdr:col>
      <xdr:colOff>238125</xdr:colOff>
      <xdr:row>11</xdr:row>
      <xdr:rowOff>9525</xdr:rowOff>
    </xdr:from>
    <xdr:ext cx="38100" cy="361950"/>
    <xdr:grpSp>
      <xdr:nvGrpSpPr>
        <xdr:cNvPr id="2" name="Shape 2"/>
        <xdr:cNvGrpSpPr/>
      </xdr:nvGrpSpPr>
      <xdr:grpSpPr>
        <a:xfrm>
          <a:off x="5326950" y="3599025"/>
          <a:ext cx="38100" cy="361950"/>
          <a:chOff x="5326950" y="3599025"/>
          <a:chExt cx="38100" cy="361950"/>
        </a:xfrm>
      </xdr:grpSpPr>
      <xdr:grpSp>
        <xdr:nvGrpSpPr>
          <xdr:cNvPr id="12" name="Shape 12"/>
          <xdr:cNvGrpSpPr/>
        </xdr:nvGrpSpPr>
        <xdr:grpSpPr>
          <a:xfrm>
            <a:off x="5326950" y="3599025"/>
            <a:ext cx="38100" cy="361950"/>
            <a:chOff x="5326950" y="3599025"/>
            <a:chExt cx="38100" cy="361950"/>
          </a:xfrm>
        </xdr:grpSpPr>
        <xdr:sp>
          <xdr:nvSpPr>
            <xdr:cNvPr id="4" name="Shape 4"/>
            <xdr:cNvSpPr/>
          </xdr:nvSpPr>
          <xdr:spPr>
            <a:xfrm>
              <a:off x="5326950" y="3599025"/>
              <a:ext cx="38100" cy="3619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grpSp>
          <xdr:nvGrpSpPr>
            <xdr:cNvPr id="13" name="Shape 13"/>
            <xdr:cNvGrpSpPr/>
          </xdr:nvGrpSpPr>
          <xdr:grpSpPr>
            <a:xfrm>
              <a:off x="5326950" y="3599025"/>
              <a:ext cx="38100" cy="361950"/>
              <a:chOff x="5336475" y="3599025"/>
              <a:chExt cx="19050" cy="361950"/>
            </a:xfrm>
          </xdr:grpSpPr>
          <xdr:sp>
            <xdr:nvSpPr>
              <xdr:cNvPr id="14" name="Shape 14"/>
              <xdr:cNvSpPr/>
            </xdr:nvSpPr>
            <xdr:spPr>
              <a:xfrm>
                <a:off x="5336475" y="3599025"/>
                <a:ext cx="19050" cy="3619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xnSp>
            <xdr:nvCxnSpPr>
              <xdr:cNvPr id="15" name="Shape 15"/>
              <xdr:cNvCxnSpPr/>
            </xdr:nvCxnSpPr>
            <xdr:spPr>
              <a:xfrm>
                <a:off x="5336475" y="3599025"/>
                <a:ext cx="19050" cy="361950"/>
              </a:xfrm>
              <a:prstGeom prst="straightConnector1">
                <a:avLst/>
              </a:prstGeom>
              <a:noFill/>
              <a:ln cap="flat" cmpd="sng" w="9525">
                <a:solidFill>
                  <a:schemeClr val="accent1"/>
                </a:solidFill>
                <a:prstDash val="solid"/>
                <a:miter lim="800000"/>
                <a:headEnd len="sm" w="sm" type="none"/>
                <a:tailEnd len="med" w="med" type="triangle"/>
              </a:ln>
            </xdr:spPr>
          </xdr:cxnSp>
        </xdr:grpSp>
      </xdr:grpSp>
    </xdr:grpSp>
    <xdr:clientData fLocksWithSheet="0"/>
  </xdr:oneCellAnchor>
  <xdr:oneCellAnchor>
    <xdr:from>
      <xdr:col>12</xdr:col>
      <xdr:colOff>228600</xdr:colOff>
      <xdr:row>15</xdr:row>
      <xdr:rowOff>152400</xdr:rowOff>
    </xdr:from>
    <xdr:ext cx="3448050" cy="1066800"/>
    <xdr:grpSp>
      <xdr:nvGrpSpPr>
        <xdr:cNvPr id="2" name="Shape 2"/>
        <xdr:cNvGrpSpPr/>
      </xdr:nvGrpSpPr>
      <xdr:grpSpPr>
        <a:xfrm>
          <a:off x="3621975" y="3246600"/>
          <a:ext cx="3448050" cy="1066800"/>
          <a:chOff x="3621975" y="3246600"/>
          <a:chExt cx="3448050" cy="1066800"/>
        </a:xfrm>
      </xdr:grpSpPr>
      <xdr:grpSp>
        <xdr:nvGrpSpPr>
          <xdr:cNvPr id="16" name="Shape 16"/>
          <xdr:cNvGrpSpPr/>
        </xdr:nvGrpSpPr>
        <xdr:grpSpPr>
          <a:xfrm>
            <a:off x="3621975" y="3246600"/>
            <a:ext cx="3448050" cy="1066800"/>
            <a:chOff x="3621975" y="3246600"/>
            <a:chExt cx="3448050" cy="1066800"/>
          </a:xfrm>
        </xdr:grpSpPr>
        <xdr:sp>
          <xdr:nvSpPr>
            <xdr:cNvPr id="4" name="Shape 4"/>
            <xdr:cNvSpPr/>
          </xdr:nvSpPr>
          <xdr:spPr>
            <a:xfrm>
              <a:off x="3621975" y="3246600"/>
              <a:ext cx="3448050" cy="10668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grpSp>
          <xdr:nvGrpSpPr>
            <xdr:cNvPr id="17" name="Shape 17"/>
            <xdr:cNvGrpSpPr/>
          </xdr:nvGrpSpPr>
          <xdr:grpSpPr>
            <a:xfrm>
              <a:off x="3621975" y="3246600"/>
              <a:ext cx="3448050" cy="1066800"/>
              <a:chOff x="3626738" y="3251363"/>
              <a:chExt cx="3438525" cy="1057275"/>
            </a:xfrm>
          </xdr:grpSpPr>
          <xdr:sp>
            <xdr:nvSpPr>
              <xdr:cNvPr id="18" name="Shape 18"/>
              <xdr:cNvSpPr/>
            </xdr:nvSpPr>
            <xdr:spPr>
              <a:xfrm>
                <a:off x="3626738" y="3251363"/>
                <a:ext cx="3438525" cy="10572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xnSp>
            <xdr:nvCxnSpPr>
              <xdr:cNvPr id="19" name="Shape 19"/>
              <xdr:cNvCxnSpPr/>
            </xdr:nvCxnSpPr>
            <xdr:spPr>
              <a:xfrm flipH="1">
                <a:off x="3626738" y="3251363"/>
                <a:ext cx="3438525" cy="1057275"/>
              </a:xfrm>
              <a:prstGeom prst="straightConnector1">
                <a:avLst/>
              </a:prstGeom>
              <a:noFill/>
              <a:ln cap="flat" cmpd="sng" w="9525">
                <a:solidFill>
                  <a:schemeClr val="accent1"/>
                </a:solidFill>
                <a:prstDash val="solid"/>
                <a:miter lim="800000"/>
                <a:headEnd len="sm" w="sm" type="none"/>
                <a:tailEnd len="med" w="med" type="triangle"/>
              </a:ln>
            </xdr:spPr>
          </xdr:cxnSp>
        </xdr:grpSp>
      </xdr:grpSp>
    </xdr:grpSp>
    <xdr:clientData fLocksWithSheet="0"/>
  </xdr:oneCellAnchor>
  <xdr:oneCellAnchor>
    <xdr:from>
      <xdr:col>4</xdr:col>
      <xdr:colOff>552450</xdr:colOff>
      <xdr:row>4</xdr:row>
      <xdr:rowOff>171450</xdr:rowOff>
    </xdr:from>
    <xdr:ext cx="6591300" cy="30480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600075</xdr:colOff>
      <xdr:row>8</xdr:row>
      <xdr:rowOff>47625</xdr:rowOff>
    </xdr:from>
    <xdr:ext cx="6591300" cy="28575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590550</xdr:colOff>
      <xdr:row>12</xdr:row>
      <xdr:rowOff>85725</xdr:rowOff>
    </xdr:from>
    <xdr:ext cx="6591300" cy="28575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8</xdr:col>
      <xdr:colOff>38100</xdr:colOff>
      <xdr:row>18</xdr:row>
      <xdr:rowOff>171450</xdr:rowOff>
    </xdr:from>
    <xdr:ext cx="3781425" cy="914400"/>
    <xdr:pic>
      <xdr:nvPicPr>
        <xdr:cNvPr id="0" name="image3.png"/>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1019175</xdr:colOff>
      <xdr:row>49</xdr:row>
      <xdr:rowOff>66675</xdr:rowOff>
    </xdr:from>
    <xdr:ext cx="5915025" cy="3200400"/>
    <xdr:pic>
      <xdr:nvPicPr>
        <xdr:cNvPr id="0" name="image14.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447675</xdr:colOff>
      <xdr:row>66</xdr:row>
      <xdr:rowOff>152400</xdr:rowOff>
    </xdr:from>
    <xdr:ext cx="3609975" cy="2228850"/>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266700</xdr:colOff>
      <xdr:row>71</xdr:row>
      <xdr:rowOff>38100</xdr:rowOff>
    </xdr:from>
    <xdr:ext cx="4429125" cy="2343150"/>
    <xdr:graphicFrame>
      <xdr:nvGraphicFramePr>
        <xdr:cNvPr id="2" name="Chart 2"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3</xdr:col>
      <xdr:colOff>19050</xdr:colOff>
      <xdr:row>91</xdr:row>
      <xdr:rowOff>142875</xdr:rowOff>
    </xdr:from>
    <xdr:ext cx="6267450" cy="3124200"/>
    <xdr:pic>
      <xdr:nvPicPr>
        <xdr:cNvPr id="0" name="image8.png" title="Image"/>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714375</xdr:colOff>
      <xdr:row>71</xdr:row>
      <xdr:rowOff>95250</xdr:rowOff>
    </xdr:from>
    <xdr:ext cx="3286125" cy="2028825"/>
    <xdr:graphicFrame>
      <xdr:nvGraphicFramePr>
        <xdr:cNvPr id="3" name="Chart 3"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190500</xdr:colOff>
      <xdr:row>85</xdr:row>
      <xdr:rowOff>123825</xdr:rowOff>
    </xdr:from>
    <xdr:ext cx="4772025" cy="2857500"/>
    <xdr:pic>
      <xdr:nvPicPr>
        <xdr:cNvPr id="0" name="image2.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47625</xdr:colOff>
      <xdr:row>70</xdr:row>
      <xdr:rowOff>28575</xdr:rowOff>
    </xdr:from>
    <xdr:ext cx="4505325" cy="2781300"/>
    <xdr:graphicFrame>
      <xdr:nvGraphicFramePr>
        <xdr:cNvPr id="4" name="Chart 4"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3</xdr:col>
      <xdr:colOff>114300</xdr:colOff>
      <xdr:row>86</xdr:row>
      <xdr:rowOff>57150</xdr:rowOff>
    </xdr:from>
    <xdr:ext cx="4819650" cy="3981450"/>
    <xdr:pic>
      <xdr:nvPicPr>
        <xdr:cNvPr id="0" name="image4.png" title="Image"/>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76200</xdr:colOff>
      <xdr:row>75</xdr:row>
      <xdr:rowOff>57150</xdr:rowOff>
    </xdr:from>
    <xdr:ext cx="6638925" cy="3333750"/>
    <xdr:pic>
      <xdr:nvPicPr>
        <xdr:cNvPr id="0" name="image6.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2</xdr:col>
      <xdr:colOff>200025</xdr:colOff>
      <xdr:row>86</xdr:row>
      <xdr:rowOff>85725</xdr:rowOff>
    </xdr:from>
    <xdr:ext cx="4657725" cy="4505325"/>
    <xdr:pic>
      <xdr:nvPicPr>
        <xdr:cNvPr id="0" name="image9.png" title="Image"/>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733425</xdr:colOff>
      <xdr:row>78</xdr:row>
      <xdr:rowOff>76200</xdr:rowOff>
    </xdr:from>
    <xdr:ext cx="3257550" cy="2009775"/>
    <xdr:graphicFrame>
      <xdr:nvGraphicFramePr>
        <xdr:cNvPr id="5" name="Chart 5"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2</xdr:col>
      <xdr:colOff>161925</xdr:colOff>
      <xdr:row>92</xdr:row>
      <xdr:rowOff>123825</xdr:rowOff>
    </xdr:from>
    <xdr:ext cx="5353050" cy="2524125"/>
    <xdr:pic>
      <xdr:nvPicPr>
        <xdr:cNvPr id="0" name="image5.png" title="Image"/>
        <xdr:cNvPicPr preferRelativeResize="0"/>
      </xdr:nvPicPr>
      <xdr:blipFill>
        <a:blip cstate="print" r:embed="rId2"/>
        <a:stretch>
          <a:fillRect/>
        </a:stretch>
      </xdr:blipFill>
      <xdr:spPr>
        <a:prstGeom prst="rect">
          <a:avLst/>
        </a:prstGeom>
        <a:noFill/>
      </xdr:spPr>
    </xdr:pic>
    <xdr:clientData fLocksWithSheet="0"/>
  </xdr:oneCellAnchor>
  <xdr:oneCellAnchor>
    <xdr:from>
      <xdr:col>2</xdr:col>
      <xdr:colOff>161925</xdr:colOff>
      <xdr:row>99</xdr:row>
      <xdr:rowOff>47625</xdr:rowOff>
    </xdr:from>
    <xdr:ext cx="6962775" cy="3981450"/>
    <xdr:pic>
      <xdr:nvPicPr>
        <xdr:cNvPr id="0" name="image18.png" title="Image"/>
        <xdr:cNvPicPr preferRelativeResize="0"/>
      </xdr:nvPicPr>
      <xdr:blipFill>
        <a:blip cstate="print" r:embed="rId3"/>
        <a:stretch>
          <a:fillRect/>
        </a:stretch>
      </xdr:blipFill>
      <xdr:spPr>
        <a:prstGeom prst="rect">
          <a:avLst/>
        </a:prstGeom>
        <a:noFill/>
      </xdr:spPr>
    </xdr:pic>
    <xdr:clientData fLocksWithSheet="0"/>
  </xdr:oneCellAnchor>
</xdr:wsD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600075</xdr:colOff>
      <xdr:row>64</xdr:row>
      <xdr:rowOff>47625</xdr:rowOff>
    </xdr:from>
    <xdr:ext cx="3486150" cy="2152650"/>
    <xdr:graphicFrame>
      <xdr:nvGraphicFramePr>
        <xdr:cNvPr id="6" name="Chart 6"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6</xdr:col>
      <xdr:colOff>628650</xdr:colOff>
      <xdr:row>68</xdr:row>
      <xdr:rowOff>66675</xdr:rowOff>
    </xdr:from>
    <xdr:ext cx="3848100" cy="2371725"/>
    <xdr:graphicFrame>
      <xdr:nvGraphicFramePr>
        <xdr:cNvPr id="7" name="Chart 7"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6</xdr:col>
      <xdr:colOff>361950</xdr:colOff>
      <xdr:row>109</xdr:row>
      <xdr:rowOff>114300</xdr:rowOff>
    </xdr:from>
    <xdr:ext cx="3990975" cy="2581275"/>
    <xdr:pic>
      <xdr:nvPicPr>
        <xdr:cNvPr id="0" name="image7.png" title="Image"/>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695325</xdr:colOff>
      <xdr:row>45</xdr:row>
      <xdr:rowOff>28575</xdr:rowOff>
    </xdr:from>
    <xdr:ext cx="847725" cy="3981450"/>
    <xdr:pic>
      <xdr:nvPicPr>
        <xdr:cNvPr id="0" name="image10.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381000</xdr:colOff>
      <xdr:row>48</xdr:row>
      <xdr:rowOff>57150</xdr:rowOff>
    </xdr:from>
    <xdr:ext cx="4381500" cy="2705100"/>
    <xdr:graphicFrame>
      <xdr:nvGraphicFramePr>
        <xdr:cNvPr id="8" name="Chart 8"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219075</xdr:colOff>
      <xdr:row>54</xdr:row>
      <xdr:rowOff>171450</xdr:rowOff>
    </xdr:from>
    <xdr:ext cx="4229100" cy="3495675"/>
    <xdr:pic>
      <xdr:nvPicPr>
        <xdr:cNvPr id="0" name="image11.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133350</xdr:colOff>
      <xdr:row>76</xdr:row>
      <xdr:rowOff>142875</xdr:rowOff>
    </xdr:from>
    <xdr:ext cx="952500" cy="4076700"/>
    <xdr:pic>
      <xdr:nvPicPr>
        <xdr:cNvPr id="0" name="image13.png" title="Image"/>
        <xdr:cNvPicPr preferRelativeResize="0"/>
      </xdr:nvPicPr>
      <xdr:blipFill>
        <a:blip cstate="print" r:embed="rId2"/>
        <a:stretch>
          <a:fillRect/>
        </a:stretch>
      </xdr:blipFill>
      <xdr:spPr>
        <a:prstGeom prst="rect">
          <a:avLst/>
        </a:prstGeom>
        <a:noFill/>
      </xdr:spPr>
    </xdr:pic>
    <xdr:clientData fLocksWithSheet="0"/>
  </xdr:oneCellAnchor>
  <xdr:oneCellAnchor>
    <xdr:from>
      <xdr:col>3</xdr:col>
      <xdr:colOff>1323975</xdr:colOff>
      <xdr:row>79</xdr:row>
      <xdr:rowOff>19050</xdr:rowOff>
    </xdr:from>
    <xdr:ext cx="1323975" cy="981075"/>
    <xdr:pic>
      <xdr:nvPicPr>
        <xdr:cNvPr id="0" name="image15.png" title="Image"/>
        <xdr:cNvPicPr preferRelativeResize="0"/>
      </xdr:nvPicPr>
      <xdr:blipFill>
        <a:blip cstate="print" r:embed="rId3"/>
        <a:stretch>
          <a:fillRect/>
        </a:stretch>
      </xdr:blipFill>
      <xdr:spPr>
        <a:prstGeom prst="rect">
          <a:avLst/>
        </a:prstGeom>
        <a:noFill/>
      </xdr:spPr>
    </xdr:pic>
    <xdr:clientData fLocksWithSheet="0"/>
  </xdr:oneCellAnchor>
</xdr:wsD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504825</xdr:colOff>
      <xdr:row>76</xdr:row>
      <xdr:rowOff>104775</xdr:rowOff>
    </xdr:from>
    <xdr:ext cx="3714750" cy="2295525"/>
    <xdr:graphicFrame>
      <xdr:nvGraphicFramePr>
        <xdr:cNvPr id="9" name="Chart 9"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152400</xdr:colOff>
      <xdr:row>56</xdr:row>
      <xdr:rowOff>152400</xdr:rowOff>
    </xdr:from>
    <xdr:ext cx="2895600" cy="3981450"/>
    <xdr:pic>
      <xdr:nvPicPr>
        <xdr:cNvPr id="0" name="image12.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152400</xdr:colOff>
      <xdr:row>57</xdr:row>
      <xdr:rowOff>152400</xdr:rowOff>
    </xdr:from>
    <xdr:ext cx="2600325" cy="3981450"/>
    <xdr:pic>
      <xdr:nvPicPr>
        <xdr:cNvPr id="0" name="image19.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66675</xdr:colOff>
      <xdr:row>67</xdr:row>
      <xdr:rowOff>190500</xdr:rowOff>
    </xdr:from>
    <xdr:ext cx="4076700" cy="3514725"/>
    <xdr:pic>
      <xdr:nvPicPr>
        <xdr:cNvPr id="0" name="image20.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247650</xdr:colOff>
      <xdr:row>72</xdr:row>
      <xdr:rowOff>142875</xdr:rowOff>
    </xdr:from>
    <xdr:ext cx="4114800" cy="2466975"/>
    <xdr:pic>
      <xdr:nvPicPr>
        <xdr:cNvPr id="0" name="image16.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2</xdr:col>
      <xdr:colOff>1457325</xdr:colOff>
      <xdr:row>98</xdr:row>
      <xdr:rowOff>95250</xdr:rowOff>
    </xdr:from>
    <xdr:ext cx="5143500" cy="3028950"/>
    <xdr:pic>
      <xdr:nvPicPr>
        <xdr:cNvPr id="0" name="image17.png" title="Image"/>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180975</xdr:colOff>
      <xdr:row>34</xdr:row>
      <xdr:rowOff>114300</xdr:rowOff>
    </xdr:from>
    <xdr:ext cx="2886075" cy="3981450"/>
    <xdr:pic>
      <xdr:nvPicPr>
        <xdr:cNvPr id="0" name="image2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3.xml"/><Relationship Id="rId3"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4.xml"/><Relationship Id="rId3"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5.xml"/><Relationship Id="rId3" Type="http://schemas.openxmlformats.org/officeDocument/2006/relationships/vmlDrawing" Target="../drawings/vmlDrawing3.vml"/></Relationships>
</file>

<file path=xl/worksheets/_rels/sheet6.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6.xml"/><Relationship Id="rId3" Type="http://schemas.openxmlformats.org/officeDocument/2006/relationships/vmlDrawing" Target="../drawings/vmlDrawing4.vml"/></Relationships>
</file>

<file path=xl/worksheets/_rels/sheet7.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7.xml"/><Relationship Id="rId3" Type="http://schemas.openxmlformats.org/officeDocument/2006/relationships/vmlDrawing" Target="../drawings/vmlDrawing5.vml"/></Relationships>
</file>

<file path=xl/worksheets/_rels/sheet8.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8.xml"/><Relationship Id="rId3" Type="http://schemas.openxmlformats.org/officeDocument/2006/relationships/vmlDrawing" Target="../drawings/vmlDrawing6.vml"/></Relationships>
</file>

<file path=xl/worksheets/_rels/sheet9.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drawing" Target="../drawings/drawing9.xml"/><Relationship Id="rId3" Type="http://schemas.openxmlformats.org/officeDocument/2006/relationships/vmlDrawing" Target="../drawings/vmlDrawing7.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drawing" Target="../drawings/drawing10.xml"/><Relationship Id="rId3" Type="http://schemas.openxmlformats.org/officeDocument/2006/relationships/vmlDrawing" Target="../drawings/vmlDrawing8.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drawing" Target="../drawings/drawing11.xml"/><Relationship Id="rId3" Type="http://schemas.openxmlformats.org/officeDocument/2006/relationships/vmlDrawing" Target="../drawings/vmlDrawing9.vml"/></Relationships>
</file>

<file path=xl/worksheets/_rels/sheet12.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drawing" Target="../drawings/drawing12.xml"/><Relationship Id="rId3" Type="http://schemas.openxmlformats.org/officeDocument/2006/relationships/vmlDrawing" Target="../drawings/vmlDrawing10.vml"/></Relationships>
</file>

<file path=xl/worksheets/_rels/sheet13.xml.rels><?xml version="1.0" encoding="UTF-8" standalone="yes"?><Relationships xmlns="http://schemas.openxmlformats.org/package/2006/relationships"><Relationship Id="rId1" Type="http://schemas.openxmlformats.org/officeDocument/2006/relationships/comments" Target="../comments11.xml"/><Relationship Id="rId2" Type="http://schemas.openxmlformats.org/officeDocument/2006/relationships/drawing" Target="../drawings/drawing13.xml"/><Relationship Id="rId3" Type="http://schemas.openxmlformats.org/officeDocument/2006/relationships/vmlDrawing" Target="../drawings/vmlDrawing11.vml"/></Relationships>
</file>

<file path=xl/worksheets/_rels/sheet14.xml.rels><?xml version="1.0" encoding="UTF-8" standalone="yes"?><Relationships xmlns="http://schemas.openxmlformats.org/package/2006/relationships"><Relationship Id="rId1" Type="http://schemas.openxmlformats.org/officeDocument/2006/relationships/comments" Target="../comments12.xml"/><Relationship Id="rId2" Type="http://schemas.openxmlformats.org/officeDocument/2006/relationships/drawing" Target="../drawings/drawing14.xml"/><Relationship Id="rId3" Type="http://schemas.openxmlformats.org/officeDocument/2006/relationships/vmlDrawing" Target="../drawings/vmlDrawing12.vml"/></Relationships>
</file>

<file path=xl/worksheets/_rels/sheet15.xml.rels><?xml version="1.0" encoding="UTF-8" standalone="yes"?><Relationships xmlns="http://schemas.openxmlformats.org/package/2006/relationships"><Relationship Id="rId1" Type="http://schemas.openxmlformats.org/officeDocument/2006/relationships/comments" Target="../comments13.xml"/><Relationship Id="rId2" Type="http://schemas.openxmlformats.org/officeDocument/2006/relationships/drawing" Target="../drawings/drawing15.xml"/><Relationship Id="rId3" Type="http://schemas.openxmlformats.org/officeDocument/2006/relationships/vmlDrawing" Target="../drawings/vmlDrawing13.vml"/></Relationships>
</file>

<file path=xl/worksheets/_rels/sheet16.xml.rels><?xml version="1.0" encoding="UTF-8" standalone="yes"?><Relationships xmlns="http://schemas.openxmlformats.org/package/2006/relationships"><Relationship Id="rId1" Type="http://schemas.openxmlformats.org/officeDocument/2006/relationships/comments" Target="../comments14.xml"/><Relationship Id="rId2" Type="http://schemas.openxmlformats.org/officeDocument/2006/relationships/drawing" Target="../drawings/drawing16.xml"/><Relationship Id="rId3" Type="http://schemas.openxmlformats.org/officeDocument/2006/relationships/vmlDrawing" Target="../drawings/vmlDrawing14.vml"/></Relationships>
</file>

<file path=xl/worksheets/_rels/sheet17.xml.rels><?xml version="1.0" encoding="UTF-8" standalone="yes"?><Relationships xmlns="http://schemas.openxmlformats.org/package/2006/relationships"><Relationship Id="rId1" Type="http://schemas.openxmlformats.org/officeDocument/2006/relationships/comments" Target="../comments15.xml"/><Relationship Id="rId2" Type="http://schemas.openxmlformats.org/officeDocument/2006/relationships/drawing" Target="../drawings/drawing17.xml"/><Relationship Id="rId3" Type="http://schemas.openxmlformats.org/officeDocument/2006/relationships/vmlDrawing" Target="../drawings/vmlDrawing15.vml"/></Relationships>
</file>

<file path=xl/worksheets/_rels/sheet18.xml.rels><?xml version="1.0" encoding="UTF-8" standalone="yes"?><Relationships xmlns="http://schemas.openxmlformats.org/package/2006/relationships"><Relationship Id="rId1" Type="http://schemas.openxmlformats.org/officeDocument/2006/relationships/comments" Target="../comments16.xml"/><Relationship Id="rId2" Type="http://schemas.openxmlformats.org/officeDocument/2006/relationships/drawing" Target="../drawings/drawing18.xml"/><Relationship Id="rId3" Type="http://schemas.openxmlformats.org/officeDocument/2006/relationships/vmlDrawing" Target="../drawings/vmlDrawing16.vml"/></Relationships>
</file>

<file path=xl/worksheets/_rels/sheet19.xml.rels><?xml version="1.0" encoding="UTF-8" standalone="yes"?><Relationships xmlns="http://schemas.openxmlformats.org/package/2006/relationships"><Relationship Id="rId1" Type="http://schemas.openxmlformats.org/officeDocument/2006/relationships/comments" Target="../comments17.xml"/><Relationship Id="rId2" Type="http://schemas.openxmlformats.org/officeDocument/2006/relationships/drawing" Target="../drawings/drawing19.xml"/><Relationship Id="rId3" Type="http://schemas.openxmlformats.org/officeDocument/2006/relationships/vmlDrawing" Target="../drawings/vmlDrawing17.vml"/></Relationships>
</file>

<file path=xl/worksheets/_rels/sheet20.xml.rels><?xml version="1.0" encoding="UTF-8" standalone="yes"?><Relationships xmlns="http://schemas.openxmlformats.org/package/2006/relationships"><Relationship Id="rId1" Type="http://schemas.openxmlformats.org/officeDocument/2006/relationships/comments" Target="../comments18.xml"/><Relationship Id="rId2" Type="http://schemas.openxmlformats.org/officeDocument/2006/relationships/drawing" Target="../drawings/drawing20.xml"/><Relationship Id="rId3" Type="http://schemas.openxmlformats.org/officeDocument/2006/relationships/vmlDrawing" Target="../drawings/vmlDrawing18.vml"/></Relationships>
</file>

<file path=xl/worksheets/_rels/sheet21.xml.rels><?xml version="1.0" encoding="UTF-8" standalone="yes"?><Relationships xmlns="http://schemas.openxmlformats.org/package/2006/relationships"><Relationship Id="rId1" Type="http://schemas.openxmlformats.org/officeDocument/2006/relationships/comments" Target="../comments19.xml"/><Relationship Id="rId2" Type="http://schemas.openxmlformats.org/officeDocument/2006/relationships/drawing" Target="../drawings/drawing21.xml"/><Relationship Id="rId3" Type="http://schemas.openxmlformats.org/officeDocument/2006/relationships/vmlDrawing" Target="../drawings/vmlDrawing19.vml"/></Relationships>
</file>

<file path=xl/worksheets/_rels/sheet22.xml.rels><?xml version="1.0" encoding="UTF-8" standalone="yes"?><Relationships xmlns="http://schemas.openxmlformats.org/package/2006/relationships"><Relationship Id="rId1" Type="http://schemas.openxmlformats.org/officeDocument/2006/relationships/comments" Target="../comments20.xml"/><Relationship Id="rId2" Type="http://schemas.openxmlformats.org/officeDocument/2006/relationships/drawing" Target="../drawings/drawing22.xml"/><Relationship Id="rId3" Type="http://schemas.openxmlformats.org/officeDocument/2006/relationships/vmlDrawing" Target="../drawings/vmlDrawing20.vml"/></Relationships>
</file>

<file path=xl/worksheets/_rels/sheet23.xml.rels><?xml version="1.0" encoding="UTF-8" standalone="yes"?><Relationships xmlns="http://schemas.openxmlformats.org/package/2006/relationships"><Relationship Id="rId1" Type="http://schemas.openxmlformats.org/officeDocument/2006/relationships/comments" Target="../comments21.xml"/><Relationship Id="rId2" Type="http://schemas.openxmlformats.org/officeDocument/2006/relationships/drawing" Target="../drawings/drawing23.xml"/><Relationship Id="rId3" Type="http://schemas.openxmlformats.org/officeDocument/2006/relationships/vmlDrawing" Target="../drawings/vmlDrawing21.vml"/></Relationships>
</file>

<file path=xl/worksheets/_rels/sheet24.xml.rels><?xml version="1.0" encoding="UTF-8" standalone="yes"?><Relationships xmlns="http://schemas.openxmlformats.org/package/2006/relationships"><Relationship Id="rId1" Type="http://schemas.openxmlformats.org/officeDocument/2006/relationships/comments" Target="../comments22.xml"/><Relationship Id="rId2" Type="http://schemas.openxmlformats.org/officeDocument/2006/relationships/drawing" Target="../drawings/drawing24.xml"/><Relationship Id="rId3" Type="http://schemas.openxmlformats.org/officeDocument/2006/relationships/vmlDrawing" Target="../drawings/vmlDrawing22.vml"/></Relationships>
</file>

<file path=xl/worksheets/_rels/sheet25.xml.rels><?xml version="1.0" encoding="UTF-8" standalone="yes"?><Relationships xmlns="http://schemas.openxmlformats.org/package/2006/relationships"><Relationship Id="rId1" Type="http://schemas.openxmlformats.org/officeDocument/2006/relationships/comments" Target="../comments23.xml"/><Relationship Id="rId2" Type="http://schemas.openxmlformats.org/officeDocument/2006/relationships/drawing" Target="../drawings/drawing25.xml"/><Relationship Id="rId3" Type="http://schemas.openxmlformats.org/officeDocument/2006/relationships/vmlDrawing" Target="../drawings/vmlDrawing23.vml"/></Relationships>
</file>

<file path=xl/worksheets/_rels/sheet26.xml.rels><?xml version="1.0" encoding="UTF-8" standalone="yes"?><Relationships xmlns="http://schemas.openxmlformats.org/package/2006/relationships"><Relationship Id="rId1" Type="http://schemas.openxmlformats.org/officeDocument/2006/relationships/comments" Target="../comments24.xml"/><Relationship Id="rId2" Type="http://schemas.openxmlformats.org/officeDocument/2006/relationships/drawing" Target="../drawings/drawing26.xml"/><Relationship Id="rId3" Type="http://schemas.openxmlformats.org/officeDocument/2006/relationships/vmlDrawing" Target="../drawings/vmlDrawing24.vml"/></Relationships>
</file>

<file path=xl/worksheets/_rels/sheet27.xml.rels><?xml version="1.0" encoding="UTF-8" standalone="yes"?><Relationships xmlns="http://schemas.openxmlformats.org/package/2006/relationships"><Relationship Id="rId1" Type="http://schemas.openxmlformats.org/officeDocument/2006/relationships/comments" Target="../comments25.xml"/><Relationship Id="rId2" Type="http://schemas.openxmlformats.org/officeDocument/2006/relationships/drawing" Target="../drawings/drawing27.xml"/><Relationship Id="rId3" Type="http://schemas.openxmlformats.org/officeDocument/2006/relationships/vmlDrawing" Target="../drawings/vmlDrawing25.vml"/></Relationships>
</file>

<file path=xl/worksheets/_rels/sheet28.xml.rels><?xml version="1.0" encoding="UTF-8" standalone="yes"?><Relationships xmlns="http://schemas.openxmlformats.org/package/2006/relationships"><Relationship Id="rId1" Type="http://schemas.openxmlformats.org/officeDocument/2006/relationships/comments" Target="../comments26.xml"/><Relationship Id="rId2" Type="http://schemas.openxmlformats.org/officeDocument/2006/relationships/drawing" Target="../drawings/drawing28.xml"/><Relationship Id="rId3" Type="http://schemas.openxmlformats.org/officeDocument/2006/relationships/vmlDrawing" Target="../drawings/vmlDrawing26.vml"/></Relationships>
</file>

<file path=xl/worksheets/_rels/sheet29.xml.rels><?xml version="1.0" encoding="UTF-8" standalone="yes"?><Relationships xmlns="http://schemas.openxmlformats.org/package/2006/relationships"><Relationship Id="rId1" Type="http://schemas.openxmlformats.org/officeDocument/2006/relationships/comments" Target="../comments27.xml"/><Relationship Id="rId2" Type="http://schemas.openxmlformats.org/officeDocument/2006/relationships/drawing" Target="../drawings/drawing29.xml"/><Relationship Id="rId3" Type="http://schemas.openxmlformats.org/officeDocument/2006/relationships/vmlDrawing" Target="../drawings/vmlDrawing27.vml"/></Relationships>
</file>

<file path=xl/worksheets/_rels/sheet30.xml.rels><?xml version="1.0" encoding="UTF-8" standalone="yes"?><Relationships xmlns="http://schemas.openxmlformats.org/package/2006/relationships"><Relationship Id="rId1" Type="http://schemas.openxmlformats.org/officeDocument/2006/relationships/comments" Target="../comments28.xml"/><Relationship Id="rId2" Type="http://schemas.openxmlformats.org/officeDocument/2006/relationships/drawing" Target="../drawings/drawing30.xml"/><Relationship Id="rId3" Type="http://schemas.openxmlformats.org/officeDocument/2006/relationships/vmlDrawing" Target="../drawings/vmlDrawing28.vml"/></Relationships>
</file>

<file path=xl/worksheets/_rels/sheet31.xml.rels><?xml version="1.0" encoding="UTF-8" standalone="yes"?><Relationships xmlns="http://schemas.openxmlformats.org/package/2006/relationships"><Relationship Id="rId1" Type="http://schemas.openxmlformats.org/officeDocument/2006/relationships/comments" Target="../comments29.xml"/><Relationship Id="rId2" Type="http://schemas.openxmlformats.org/officeDocument/2006/relationships/drawing" Target="../drawings/drawing31.xml"/><Relationship Id="rId3" Type="http://schemas.openxmlformats.org/officeDocument/2006/relationships/vmlDrawing" Target="../drawings/vmlDrawing29.vml"/></Relationships>
</file>

<file path=xl/worksheets/_rels/sheet32.xml.rels><?xml version="1.0" encoding="UTF-8" standalone="yes"?><Relationships xmlns="http://schemas.openxmlformats.org/package/2006/relationships"><Relationship Id="rId1" Type="http://schemas.openxmlformats.org/officeDocument/2006/relationships/comments" Target="../comments30.xml"/><Relationship Id="rId2" Type="http://schemas.openxmlformats.org/officeDocument/2006/relationships/drawing" Target="../drawings/drawing32.xml"/><Relationship Id="rId3" Type="http://schemas.openxmlformats.org/officeDocument/2006/relationships/vmlDrawing" Target="../drawings/vmlDrawing30.vml"/></Relationships>
</file>

<file path=xl/worksheets/_rels/sheet33.xml.rels><?xml version="1.0" encoding="UTF-8" standalone="yes"?><Relationships xmlns="http://schemas.openxmlformats.org/package/2006/relationships"><Relationship Id="rId1" Type="http://schemas.openxmlformats.org/officeDocument/2006/relationships/comments" Target="../comments31.xml"/><Relationship Id="rId2" Type="http://schemas.openxmlformats.org/officeDocument/2006/relationships/drawing" Target="../drawings/drawing33.xml"/><Relationship Id="rId3" Type="http://schemas.openxmlformats.org/officeDocument/2006/relationships/vmlDrawing" Target="../drawings/vmlDrawing31.v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2" width="8.71"/>
    <col customWidth="1" min="3" max="3" width="71.29"/>
    <col customWidth="1" min="4" max="4" width="58.29"/>
    <col customWidth="1" min="5" max="5" width="11.71"/>
    <col customWidth="1" min="6" max="8" width="8.71"/>
  </cols>
  <sheetData>
    <row r="3">
      <c r="C3" s="1" t="s">
        <v>0</v>
      </c>
      <c r="D3" s="2"/>
    </row>
    <row r="5">
      <c r="C5" s="3" t="s">
        <v>1</v>
      </c>
    </row>
    <row r="6">
      <c r="C6" s="4" t="s">
        <v>2</v>
      </c>
      <c r="D6" s="4" t="s">
        <v>3</v>
      </c>
      <c r="E6" s="5" t="s">
        <v>4</v>
      </c>
    </row>
    <row r="7" ht="24.0" customHeight="1">
      <c r="C7" s="6">
        <v>6.182101007E9</v>
      </c>
      <c r="D7" s="7" t="s">
        <v>5</v>
      </c>
      <c r="E7" s="8" t="s">
        <v>6</v>
      </c>
      <c r="H7" s="2"/>
    </row>
    <row r="8" ht="21.75" customHeight="1">
      <c r="C8" s="9">
        <v>6.18210102E9</v>
      </c>
      <c r="D8" s="10" t="s">
        <v>7</v>
      </c>
      <c r="E8" s="11"/>
    </row>
    <row r="9" ht="24.0" customHeight="1">
      <c r="C9" s="9">
        <v>6.182101054E9</v>
      </c>
      <c r="D9" s="10" t="s">
        <v>8</v>
      </c>
      <c r="E9" s="12"/>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E7:E9"/>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6" width="8.71"/>
  </cols>
  <sheetData>
    <row r="1">
      <c r="A1" s="13" t="s">
        <v>9</v>
      </c>
    </row>
    <row r="2">
      <c r="A2" s="13">
        <v>1.0</v>
      </c>
      <c r="B2" s="13" t="s">
        <v>10</v>
      </c>
    </row>
    <row r="3">
      <c r="A3" s="13">
        <v>2.0</v>
      </c>
      <c r="B3" s="13" t="s">
        <v>11</v>
      </c>
    </row>
    <row r="7">
      <c r="A7" s="13">
        <v>3.0</v>
      </c>
      <c r="B7" s="13" t="s">
        <v>12</v>
      </c>
    </row>
    <row r="11">
      <c r="A11" s="13">
        <v>4.0</v>
      </c>
      <c r="B11" s="13" t="s">
        <v>13</v>
      </c>
    </row>
    <row r="16">
      <c r="A16" s="13" t="s">
        <v>14</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8.71"/>
    <col customWidth="1" min="2" max="2" width="19.29"/>
    <col customWidth="1" min="3" max="3" width="30.29"/>
    <col customWidth="1" min="4" max="4" width="50.0"/>
    <col customWidth="1" min="5" max="5" width="25.57"/>
    <col customWidth="1" min="6" max="6" width="33.29"/>
    <col customWidth="1" min="7" max="7" width="18.57"/>
    <col customWidth="1" min="8" max="8" width="15.29"/>
  </cols>
  <sheetData>
    <row r="1">
      <c r="A1" s="14" t="s">
        <v>15</v>
      </c>
      <c r="B1" s="14"/>
    </row>
    <row r="3">
      <c r="A3" s="13">
        <v>1.0</v>
      </c>
      <c r="B3" s="13" t="s">
        <v>16</v>
      </c>
      <c r="C3" s="15">
        <v>6.0</v>
      </c>
      <c r="D3" s="13" t="s">
        <v>17</v>
      </c>
    </row>
    <row r="5">
      <c r="A5" s="13">
        <v>2.0</v>
      </c>
      <c r="B5" s="13" t="s">
        <v>18</v>
      </c>
      <c r="C5" s="15">
        <v>296.0</v>
      </c>
      <c r="D5" s="13" t="s">
        <v>19</v>
      </c>
    </row>
    <row r="7">
      <c r="A7" s="13">
        <v>3.0</v>
      </c>
      <c r="B7" s="16" t="s">
        <v>20</v>
      </c>
    </row>
    <row r="8">
      <c r="B8" s="17" t="s">
        <v>21</v>
      </c>
      <c r="C8" s="17" t="s">
        <v>22</v>
      </c>
      <c r="D8" s="17" t="s">
        <v>23</v>
      </c>
      <c r="E8" s="17" t="s">
        <v>24</v>
      </c>
      <c r="F8" s="17" t="s">
        <v>25</v>
      </c>
      <c r="G8" s="17" t="s">
        <v>26</v>
      </c>
      <c r="H8" s="17" t="s">
        <v>27</v>
      </c>
    </row>
    <row r="9">
      <c r="B9" s="18" t="s">
        <v>28</v>
      </c>
      <c r="C9" s="18" t="s">
        <v>29</v>
      </c>
      <c r="D9" s="18" t="s">
        <v>30</v>
      </c>
      <c r="E9" s="18" t="s">
        <v>31</v>
      </c>
      <c r="F9" s="18" t="s">
        <v>32</v>
      </c>
      <c r="G9" s="18" t="s">
        <v>32</v>
      </c>
      <c r="H9" s="19" t="s">
        <v>28</v>
      </c>
    </row>
    <row r="10">
      <c r="B10" s="18" t="s">
        <v>33</v>
      </c>
      <c r="C10" s="18" t="s">
        <v>34</v>
      </c>
      <c r="D10" s="18" t="s">
        <v>35</v>
      </c>
      <c r="E10" s="18" t="s">
        <v>31</v>
      </c>
      <c r="F10" s="18" t="s">
        <v>32</v>
      </c>
      <c r="G10" s="20" t="s">
        <v>32</v>
      </c>
      <c r="H10" s="19" t="s">
        <v>36</v>
      </c>
    </row>
    <row r="11">
      <c r="B11" s="18" t="s">
        <v>37</v>
      </c>
      <c r="C11" s="18" t="s">
        <v>38</v>
      </c>
      <c r="D11" s="18" t="s">
        <v>39</v>
      </c>
      <c r="E11" s="18" t="s">
        <v>31</v>
      </c>
      <c r="F11" s="18" t="s">
        <v>32</v>
      </c>
      <c r="G11" s="20" t="s">
        <v>32</v>
      </c>
      <c r="H11" s="19" t="s">
        <v>40</v>
      </c>
    </row>
    <row r="12">
      <c r="B12" s="18" t="s">
        <v>41</v>
      </c>
      <c r="C12" s="18" t="s">
        <v>42</v>
      </c>
      <c r="D12" s="18" t="s">
        <v>43</v>
      </c>
      <c r="E12" s="18" t="s">
        <v>31</v>
      </c>
      <c r="F12" s="18" t="s">
        <v>32</v>
      </c>
      <c r="G12" s="20" t="s">
        <v>32</v>
      </c>
      <c r="H12" s="19" t="s">
        <v>44</v>
      </c>
    </row>
    <row r="13">
      <c r="B13" s="18" t="s">
        <v>45</v>
      </c>
      <c r="C13" s="18" t="s">
        <v>42</v>
      </c>
      <c r="D13" s="18" t="s">
        <v>46</v>
      </c>
      <c r="E13" s="18" t="s">
        <v>47</v>
      </c>
      <c r="F13" s="21">
        <v>290.0</v>
      </c>
      <c r="G13" s="20" t="s">
        <v>32</v>
      </c>
      <c r="H13" s="19" t="s">
        <v>48</v>
      </c>
    </row>
    <row r="14">
      <c r="B14" s="18" t="s">
        <v>49</v>
      </c>
      <c r="C14" s="18" t="s">
        <v>50</v>
      </c>
      <c r="D14" s="18" t="s">
        <v>51</v>
      </c>
      <c r="E14" s="18" t="s">
        <v>31</v>
      </c>
      <c r="F14" s="18" t="s">
        <v>32</v>
      </c>
      <c r="G14" s="20" t="s">
        <v>32</v>
      </c>
      <c r="H14" s="19" t="s">
        <v>52</v>
      </c>
    </row>
    <row r="15" ht="15.75" customHeight="1"/>
    <row r="16" ht="15.75" customHeight="1">
      <c r="A16" s="22">
        <v>4.0</v>
      </c>
      <c r="B16" s="22" t="s">
        <v>53</v>
      </c>
    </row>
    <row r="17" ht="15.75" customHeight="1">
      <c r="A17" s="22"/>
      <c r="B17" s="16" t="s">
        <v>54</v>
      </c>
    </row>
    <row r="18" ht="15.75" customHeight="1">
      <c r="B18" s="23" t="s">
        <v>55</v>
      </c>
    </row>
    <row r="19" ht="15.75" customHeight="1">
      <c r="B19" s="24" t="s">
        <v>28</v>
      </c>
      <c r="C19" s="24" t="s">
        <v>33</v>
      </c>
      <c r="D19" s="24" t="s">
        <v>37</v>
      </c>
      <c r="E19" s="24" t="s">
        <v>41</v>
      </c>
      <c r="F19" s="25" t="s">
        <v>45</v>
      </c>
      <c r="G19" s="24" t="s">
        <v>49</v>
      </c>
    </row>
    <row r="20" ht="15.75" customHeight="1">
      <c r="B20" s="18">
        <v>1.0</v>
      </c>
      <c r="C20" s="18">
        <v>16.0</v>
      </c>
      <c r="D20" s="18">
        <v>1.0</v>
      </c>
      <c r="E20" s="26">
        <v>39827.0</v>
      </c>
      <c r="F20" s="27" t="s">
        <v>56</v>
      </c>
      <c r="G20" s="28">
        <v>39826.0</v>
      </c>
    </row>
    <row r="21" ht="15.75" customHeight="1">
      <c r="B21" s="18">
        <v>2.0</v>
      </c>
      <c r="C21" s="18">
        <v>1.0</v>
      </c>
      <c r="D21" s="18">
        <v>1.0</v>
      </c>
      <c r="E21" s="26">
        <v>39478.0</v>
      </c>
      <c r="F21" s="27" t="s">
        <v>56</v>
      </c>
      <c r="G21" s="28">
        <v>39477.0</v>
      </c>
    </row>
    <row r="22" ht="15.75" customHeight="1">
      <c r="B22" s="18">
        <v>3.0</v>
      </c>
      <c r="C22" s="18">
        <v>1.0</v>
      </c>
      <c r="D22" s="18">
        <v>1.0</v>
      </c>
      <c r="E22" s="26">
        <v>39397.0</v>
      </c>
      <c r="F22" s="27" t="s">
        <v>56</v>
      </c>
      <c r="G22" s="28">
        <v>39396.0</v>
      </c>
    </row>
    <row r="23" ht="15.75" customHeight="1">
      <c r="B23" s="18">
        <v>4.0</v>
      </c>
      <c r="C23" s="18">
        <v>1.0</v>
      </c>
      <c r="D23" s="18">
        <v>1.0</v>
      </c>
      <c r="E23" s="26">
        <v>39421.0</v>
      </c>
      <c r="F23" s="26">
        <v>40328.0</v>
      </c>
      <c r="G23" s="28">
        <v>40326.0</v>
      </c>
    </row>
    <row r="24" ht="15.75" customHeight="1">
      <c r="B24" s="18">
        <v>4.0</v>
      </c>
      <c r="C24" s="18">
        <v>2.0</v>
      </c>
      <c r="D24" s="18">
        <v>1.0</v>
      </c>
      <c r="E24" s="26">
        <v>40329.0</v>
      </c>
      <c r="F24" s="27" t="s">
        <v>56</v>
      </c>
      <c r="G24" s="28">
        <v>40328.0</v>
      </c>
    </row>
    <row r="25" ht="15.75" customHeight="1">
      <c r="G25" s="29"/>
    </row>
    <row r="26" ht="15.75" customHeight="1">
      <c r="B26" s="23" t="s">
        <v>57</v>
      </c>
      <c r="G26" s="29"/>
    </row>
    <row r="27" ht="15.75" customHeight="1">
      <c r="B27" s="24" t="s">
        <v>28</v>
      </c>
      <c r="C27" s="24" t="s">
        <v>33</v>
      </c>
      <c r="D27" s="24" t="s">
        <v>37</v>
      </c>
      <c r="E27" s="24" t="s">
        <v>41</v>
      </c>
      <c r="F27" s="25" t="s">
        <v>45</v>
      </c>
      <c r="G27" s="30" t="s">
        <v>49</v>
      </c>
    </row>
    <row r="28" ht="15.75" customHeight="1">
      <c r="B28" s="18">
        <v>286.0</v>
      </c>
      <c r="C28" s="18">
        <v>3.0</v>
      </c>
      <c r="D28" s="18">
        <v>1.0</v>
      </c>
      <c r="E28" s="26">
        <v>41424.0</v>
      </c>
      <c r="F28" s="27" t="s">
        <v>56</v>
      </c>
      <c r="G28" s="28">
        <v>41423.0</v>
      </c>
    </row>
    <row r="29" ht="15.75" customHeight="1">
      <c r="B29" s="18">
        <v>287.0</v>
      </c>
      <c r="C29" s="18">
        <v>3.0</v>
      </c>
      <c r="D29" s="18">
        <v>1.0</v>
      </c>
      <c r="E29" s="26">
        <v>41015.0</v>
      </c>
      <c r="F29" s="27" t="s">
        <v>56</v>
      </c>
      <c r="G29" s="28">
        <v>41014.0</v>
      </c>
    </row>
    <row r="30" ht="15.75" customHeight="1">
      <c r="B30" s="18">
        <v>288.0</v>
      </c>
      <c r="C30" s="18">
        <v>3.0</v>
      </c>
      <c r="D30" s="18">
        <v>1.0</v>
      </c>
      <c r="E30" s="26">
        <v>41424.0</v>
      </c>
      <c r="F30" s="27" t="s">
        <v>56</v>
      </c>
      <c r="G30" s="28">
        <v>41423.0</v>
      </c>
    </row>
    <row r="31" ht="15.75" customHeight="1">
      <c r="B31" s="18">
        <v>289.0</v>
      </c>
      <c r="C31" s="18">
        <v>3.0</v>
      </c>
      <c r="D31" s="18">
        <v>1.0</v>
      </c>
      <c r="E31" s="26">
        <v>41059.0</v>
      </c>
      <c r="F31" s="27" t="s">
        <v>56</v>
      </c>
      <c r="G31" s="28">
        <v>41058.0</v>
      </c>
    </row>
    <row r="32" ht="15.75" customHeight="1">
      <c r="B32" s="18">
        <v>290.0</v>
      </c>
      <c r="C32" s="18">
        <v>3.0</v>
      </c>
      <c r="D32" s="18">
        <v>1.0</v>
      </c>
      <c r="E32" s="26">
        <v>41059.0</v>
      </c>
      <c r="F32" s="27" t="s">
        <v>56</v>
      </c>
      <c r="G32" s="28">
        <v>41058.0</v>
      </c>
    </row>
    <row r="33" ht="15.75" customHeight="1"/>
    <row r="34" ht="15.75" customHeight="1">
      <c r="A34" s="22">
        <v>5.0</v>
      </c>
      <c r="B34" s="22" t="s">
        <v>58</v>
      </c>
    </row>
    <row r="35" ht="15.75" customHeight="1"/>
    <row r="36" ht="15.75" customHeight="1">
      <c r="B36" s="24" t="s">
        <v>33</v>
      </c>
      <c r="C36" s="24" t="s">
        <v>37</v>
      </c>
      <c r="D36" s="24" t="s">
        <v>41</v>
      </c>
      <c r="E36" s="25" t="s">
        <v>45</v>
      </c>
      <c r="F36" s="24" t="s">
        <v>49</v>
      </c>
    </row>
    <row r="37" ht="15.75" customHeight="1">
      <c r="B37" s="18">
        <v>16.0</v>
      </c>
      <c r="C37" s="18">
        <v>1.0</v>
      </c>
      <c r="D37" s="26">
        <v>39827.0</v>
      </c>
      <c r="E37" s="27" t="s">
        <v>56</v>
      </c>
      <c r="F37" s="28">
        <v>39826.0</v>
      </c>
    </row>
    <row r="38" ht="15.75" customHeight="1">
      <c r="B38" s="18">
        <v>1.0</v>
      </c>
      <c r="C38" s="18">
        <v>1.0</v>
      </c>
      <c r="D38" s="26">
        <v>39478.0</v>
      </c>
      <c r="E38" s="27" t="s">
        <v>56</v>
      </c>
      <c r="F38" s="28">
        <v>39477.0</v>
      </c>
    </row>
    <row r="39" ht="15.75" customHeight="1">
      <c r="B39" s="18">
        <v>1.0</v>
      </c>
      <c r="C39" s="18">
        <v>1.0</v>
      </c>
      <c r="D39" s="26">
        <v>39397.0</v>
      </c>
      <c r="E39" s="27" t="s">
        <v>56</v>
      </c>
      <c r="F39" s="28">
        <v>39396.0</v>
      </c>
    </row>
    <row r="40" ht="15.75" customHeight="1">
      <c r="B40" s="18">
        <v>1.0</v>
      </c>
      <c r="C40" s="18">
        <v>1.0</v>
      </c>
      <c r="D40" s="26">
        <v>39421.0</v>
      </c>
      <c r="E40" s="26">
        <v>40328.0</v>
      </c>
      <c r="F40" s="28">
        <v>40326.0</v>
      </c>
    </row>
    <row r="41" ht="15.75" customHeight="1">
      <c r="B41" s="18">
        <v>2.0</v>
      </c>
      <c r="C41" s="18">
        <v>1.0</v>
      </c>
      <c r="D41" s="26">
        <v>40329.0</v>
      </c>
      <c r="E41" s="27" t="s">
        <v>56</v>
      </c>
      <c r="F41" s="28">
        <v>40328.0</v>
      </c>
    </row>
    <row r="42" ht="15.75" customHeight="1">
      <c r="B42" s="18">
        <v>3.0</v>
      </c>
      <c r="C42" s="18">
        <v>1.0</v>
      </c>
      <c r="D42" s="26">
        <v>41424.0</v>
      </c>
      <c r="E42" s="27" t="s">
        <v>56</v>
      </c>
      <c r="F42" s="28">
        <v>41423.0</v>
      </c>
    </row>
    <row r="43" ht="15.75" customHeight="1">
      <c r="B43" s="18">
        <v>3.0</v>
      </c>
      <c r="C43" s="18">
        <v>1.0</v>
      </c>
      <c r="D43" s="26">
        <v>41015.0</v>
      </c>
      <c r="E43" s="27" t="s">
        <v>56</v>
      </c>
      <c r="F43" s="28">
        <v>41014.0</v>
      </c>
    </row>
    <row r="44" ht="15.75" customHeight="1">
      <c r="B44" s="18">
        <v>3.0</v>
      </c>
      <c r="C44" s="18">
        <v>1.0</v>
      </c>
      <c r="D44" s="26">
        <v>41424.0</v>
      </c>
      <c r="E44" s="27" t="s">
        <v>56</v>
      </c>
      <c r="F44" s="28">
        <v>41423.0</v>
      </c>
    </row>
    <row r="45" ht="15.75" customHeight="1">
      <c r="B45" s="18">
        <v>3.0</v>
      </c>
      <c r="C45" s="18">
        <v>1.0</v>
      </c>
      <c r="D45" s="26">
        <v>41059.0</v>
      </c>
      <c r="E45" s="27" t="s">
        <v>56</v>
      </c>
      <c r="F45" s="28">
        <v>41058.0</v>
      </c>
    </row>
    <row r="46" ht="15.75" customHeight="1">
      <c r="B46" s="18">
        <v>3.0</v>
      </c>
      <c r="C46" s="18">
        <v>1.0</v>
      </c>
      <c r="D46" s="26">
        <v>41059.0</v>
      </c>
      <c r="E46" s="27" t="s">
        <v>56</v>
      </c>
      <c r="F46" s="28">
        <v>41058.0</v>
      </c>
    </row>
    <row r="47" ht="15.75" customHeight="1"/>
    <row r="48" ht="15.75" customHeight="1">
      <c r="B48" s="31" t="s">
        <v>59</v>
      </c>
      <c r="C48" s="31" t="s">
        <v>60</v>
      </c>
      <c r="D48" s="31" t="s">
        <v>61</v>
      </c>
      <c r="E48" s="32"/>
      <c r="F48" s="31" t="s">
        <v>62</v>
      </c>
    </row>
    <row r="49" ht="59.25" customHeight="1">
      <c r="B49" s="33">
        <v>1.0</v>
      </c>
      <c r="C49" s="33" t="s">
        <v>63</v>
      </c>
      <c r="D49" s="34"/>
      <c r="F49" s="19" t="s">
        <v>64</v>
      </c>
    </row>
    <row r="50" ht="15.75" customHeight="1">
      <c r="D50" s="34"/>
      <c r="E50" s="34"/>
    </row>
    <row r="51" ht="15.75" customHeight="1">
      <c r="D51" s="35"/>
      <c r="E51" s="34"/>
    </row>
    <row r="52" ht="15.75" customHeight="1">
      <c r="D52" s="35"/>
      <c r="E52" s="34"/>
    </row>
    <row r="53" ht="15.75" customHeight="1">
      <c r="D53" s="35"/>
      <c r="E53" s="34"/>
    </row>
    <row r="54" ht="15.75" customHeight="1">
      <c r="D54" s="35"/>
      <c r="E54" s="34"/>
    </row>
    <row r="55" ht="15.75" customHeight="1">
      <c r="D55" s="34"/>
      <c r="E55" s="34"/>
    </row>
    <row r="56" ht="15.75" customHeight="1"/>
    <row r="57" ht="15.75" customHeight="1">
      <c r="D57" s="34"/>
    </row>
    <row r="58" ht="15.75" customHeight="1">
      <c r="D58" s="34"/>
      <c r="E58" s="34"/>
    </row>
    <row r="59" ht="15.75" customHeight="1">
      <c r="D59" s="35"/>
      <c r="E59" s="34"/>
    </row>
    <row r="60" ht="15.75" customHeight="1">
      <c r="D60" s="35"/>
      <c r="E60" s="34"/>
    </row>
    <row r="61" ht="15.75" customHeight="1">
      <c r="D61" s="35"/>
      <c r="E61" s="34"/>
    </row>
    <row r="62" ht="15.75" customHeight="1">
      <c r="D62" s="35"/>
      <c r="E62" s="34"/>
    </row>
    <row r="63" ht="15.75" customHeight="1">
      <c r="D63" s="34"/>
      <c r="E63" s="34"/>
    </row>
    <row r="64" ht="15.75" customHeight="1"/>
    <row r="65" ht="15.75" customHeight="1">
      <c r="D65" s="13"/>
      <c r="E65" s="36"/>
    </row>
    <row r="66" ht="15.75" customHeight="1">
      <c r="D66" s="13"/>
      <c r="E66" s="36"/>
    </row>
    <row r="67" ht="15.75" customHeight="1">
      <c r="D67" s="13"/>
      <c r="E67" s="36"/>
    </row>
    <row r="68" ht="15.75" customHeight="1">
      <c r="D68" s="13"/>
      <c r="E68" s="36"/>
    </row>
    <row r="69" ht="15.75" customHeight="1">
      <c r="D69" s="13"/>
      <c r="E69" s="36"/>
    </row>
    <row r="70" ht="15.75" customHeight="1">
      <c r="D70" s="13"/>
      <c r="E70" s="36"/>
    </row>
    <row r="71" ht="15.75" customHeight="1">
      <c r="D71" s="13"/>
      <c r="E71" s="36"/>
    </row>
    <row r="72" ht="15.75" customHeight="1">
      <c r="D72" s="13"/>
      <c r="E72" s="36"/>
    </row>
    <row r="73" ht="15.75" customHeight="1">
      <c r="D73" s="13"/>
      <c r="E73" s="36"/>
    </row>
    <row r="74" ht="15.75" customHeight="1">
      <c r="D74" s="13"/>
      <c r="E74" s="36"/>
    </row>
    <row r="75" ht="15.75" customHeight="1"/>
    <row r="76" ht="48.75" customHeight="1">
      <c r="B76" s="33">
        <v>2.0</v>
      </c>
      <c r="C76" s="33" t="s">
        <v>65</v>
      </c>
      <c r="D76" s="24" t="s">
        <v>41</v>
      </c>
      <c r="E76" s="24" t="s">
        <v>45</v>
      </c>
      <c r="F76" s="37" t="s">
        <v>66</v>
      </c>
    </row>
    <row r="77" ht="15.75" customHeight="1">
      <c r="D77" s="26">
        <v>39827.0</v>
      </c>
      <c r="E77" s="26"/>
    </row>
    <row r="78" ht="15.75" customHeight="1">
      <c r="D78" s="26">
        <v>39478.0</v>
      </c>
      <c r="E78" s="26"/>
    </row>
    <row r="79" ht="15.75" customHeight="1">
      <c r="D79" s="26">
        <v>39397.0</v>
      </c>
      <c r="E79" s="26"/>
    </row>
    <row r="80" ht="15.75" customHeight="1">
      <c r="D80" s="26">
        <v>39421.0</v>
      </c>
      <c r="E80" s="26">
        <v>40328.0</v>
      </c>
    </row>
    <row r="81" ht="15.75" customHeight="1">
      <c r="D81" s="26">
        <v>40329.0</v>
      </c>
      <c r="E81" s="26"/>
    </row>
    <row r="82" ht="15.75" customHeight="1">
      <c r="D82" s="26">
        <v>41424.0</v>
      </c>
      <c r="E82" s="26"/>
    </row>
    <row r="83" ht="15.75" customHeight="1">
      <c r="D83" s="26">
        <v>41015.0</v>
      </c>
      <c r="E83" s="26"/>
    </row>
    <row r="84" ht="15.75" customHeight="1">
      <c r="D84" s="26">
        <v>41424.0</v>
      </c>
      <c r="E84" s="26"/>
    </row>
    <row r="85" ht="15.75" customHeight="1">
      <c r="D85" s="26">
        <v>41059.0</v>
      </c>
      <c r="E85" s="26"/>
    </row>
    <row r="86" ht="15.75" customHeight="1">
      <c r="D86" s="26">
        <v>41059.0</v>
      </c>
      <c r="E86" s="26"/>
    </row>
    <row r="87" ht="15.75" customHeight="1"/>
    <row r="88" ht="15.75" customHeight="1">
      <c r="D88" s="34" t="s">
        <v>67</v>
      </c>
    </row>
    <row r="89" ht="15.75" customHeight="1">
      <c r="D89" s="34">
        <f t="shared" ref="D89:D98" si="1">E77-D77</f>
        <v>-39827</v>
      </c>
    </row>
    <row r="90" ht="15.75" customHeight="1">
      <c r="D90" s="34">
        <f t="shared" si="1"/>
        <v>-39478</v>
      </c>
    </row>
    <row r="91" ht="15.75" customHeight="1">
      <c r="D91" s="34">
        <f t="shared" si="1"/>
        <v>-39397</v>
      </c>
    </row>
    <row r="92" ht="15.75" customHeight="1">
      <c r="D92" s="34">
        <f t="shared" si="1"/>
        <v>907</v>
      </c>
    </row>
    <row r="93" ht="15.75" customHeight="1">
      <c r="D93" s="34">
        <f t="shared" si="1"/>
        <v>-40329</v>
      </c>
    </row>
    <row r="94" ht="15.75" customHeight="1">
      <c r="D94" s="34">
        <f t="shared" si="1"/>
        <v>-41424</v>
      </c>
    </row>
    <row r="95" ht="15.75" customHeight="1">
      <c r="D95" s="34">
        <f t="shared" si="1"/>
        <v>-41015</v>
      </c>
    </row>
    <row r="96" ht="15.75" customHeight="1">
      <c r="D96" s="34">
        <f t="shared" si="1"/>
        <v>-41424</v>
      </c>
    </row>
    <row r="97" ht="15.75" customHeight="1">
      <c r="D97" s="34">
        <f t="shared" si="1"/>
        <v>-41059</v>
      </c>
    </row>
    <row r="98" ht="15.75" customHeight="1">
      <c r="D98" s="34">
        <f t="shared" si="1"/>
        <v>-41059</v>
      </c>
    </row>
    <row r="99" ht="15.75" customHeight="1"/>
    <row r="100" ht="15.75" customHeight="1">
      <c r="D100" s="34" t="s">
        <v>68</v>
      </c>
    </row>
    <row r="101" ht="15.75" customHeight="1">
      <c r="D101" s="34">
        <f>MIN(D89:D98)</f>
        <v>-41424</v>
      </c>
      <c r="E101" s="34" t="s">
        <v>69</v>
      </c>
    </row>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9.29"/>
    <col customWidth="1" min="3" max="3" width="29.0"/>
    <col customWidth="1" min="4" max="4" width="50.0"/>
    <col customWidth="1" min="5" max="5" width="17.71"/>
    <col customWidth="1" min="6" max="6" width="31.86"/>
    <col customWidth="1" min="7" max="7" width="43.71"/>
  </cols>
  <sheetData>
    <row r="1">
      <c r="A1" s="14" t="s">
        <v>70</v>
      </c>
      <c r="B1" s="14"/>
    </row>
    <row r="3">
      <c r="A3" s="13">
        <v>1.0</v>
      </c>
      <c r="B3" s="13" t="s">
        <v>16</v>
      </c>
      <c r="C3" s="15">
        <v>4.0</v>
      </c>
      <c r="D3" s="13" t="s">
        <v>17</v>
      </c>
    </row>
    <row r="5">
      <c r="A5" s="13">
        <v>2.0</v>
      </c>
      <c r="B5" s="13" t="s">
        <v>18</v>
      </c>
      <c r="C5" s="15">
        <v>16.0</v>
      </c>
      <c r="D5" s="13" t="s">
        <v>19</v>
      </c>
    </row>
    <row r="7">
      <c r="A7" s="38">
        <v>3.0</v>
      </c>
      <c r="B7" s="39" t="s">
        <v>20</v>
      </c>
      <c r="C7" s="35"/>
      <c r="D7" s="35"/>
      <c r="E7" s="35"/>
    </row>
    <row r="8">
      <c r="A8" s="35"/>
      <c r="B8" s="40" t="s">
        <v>21</v>
      </c>
      <c r="C8" s="40" t="s">
        <v>22</v>
      </c>
      <c r="D8" s="40" t="s">
        <v>23</v>
      </c>
      <c r="E8" s="40" t="s">
        <v>24</v>
      </c>
      <c r="F8" s="17" t="s">
        <v>26</v>
      </c>
      <c r="G8" s="17" t="s">
        <v>27</v>
      </c>
    </row>
    <row r="9">
      <c r="A9" s="35"/>
      <c r="B9" s="21" t="s">
        <v>33</v>
      </c>
      <c r="C9" s="21" t="s">
        <v>34</v>
      </c>
      <c r="D9" s="21" t="s">
        <v>35</v>
      </c>
      <c r="E9" s="21" t="s">
        <v>32</v>
      </c>
      <c r="F9" s="18" t="s">
        <v>71</v>
      </c>
      <c r="G9" s="18" t="s">
        <v>33</v>
      </c>
    </row>
    <row r="10">
      <c r="A10" s="35"/>
      <c r="B10" s="21" t="s">
        <v>72</v>
      </c>
      <c r="C10" s="21" t="s">
        <v>73</v>
      </c>
      <c r="D10" s="35" t="s">
        <v>56</v>
      </c>
      <c r="E10" s="21" t="s">
        <v>32</v>
      </c>
      <c r="F10" s="18" t="s">
        <v>71</v>
      </c>
      <c r="G10" s="18" t="s">
        <v>74</v>
      </c>
    </row>
    <row r="11">
      <c r="A11" s="35"/>
      <c r="B11" s="21" t="s">
        <v>75</v>
      </c>
      <c r="C11" s="21" t="s">
        <v>73</v>
      </c>
      <c r="D11" s="21" t="s">
        <v>56</v>
      </c>
      <c r="E11" s="21" t="s">
        <v>32</v>
      </c>
      <c r="F11" s="20" t="s">
        <v>71</v>
      </c>
      <c r="G11" s="20" t="s">
        <v>76</v>
      </c>
    </row>
    <row r="12">
      <c r="A12" s="35"/>
      <c r="B12" s="21" t="s">
        <v>49</v>
      </c>
      <c r="C12" s="21" t="s">
        <v>77</v>
      </c>
      <c r="D12" s="41">
        <v>39568.0</v>
      </c>
      <c r="E12" s="21" t="s">
        <v>32</v>
      </c>
      <c r="F12" s="20" t="s">
        <v>71</v>
      </c>
      <c r="G12" s="20" t="s">
        <v>78</v>
      </c>
    </row>
    <row r="13" ht="15.75" customHeight="1"/>
    <row r="14" ht="15.75" customHeight="1">
      <c r="A14" s="22">
        <v>4.0</v>
      </c>
      <c r="B14" s="22" t="s">
        <v>53</v>
      </c>
    </row>
    <row r="15" ht="15.75" customHeight="1">
      <c r="A15" s="22"/>
      <c r="B15" s="16" t="s">
        <v>54</v>
      </c>
    </row>
    <row r="16" ht="15.75" customHeight="1">
      <c r="B16" s="23" t="s">
        <v>55</v>
      </c>
    </row>
    <row r="17" ht="15.75" customHeight="1">
      <c r="B17" s="24" t="s">
        <v>33</v>
      </c>
      <c r="C17" s="24" t="s">
        <v>72</v>
      </c>
      <c r="D17" s="24" t="s">
        <v>75</v>
      </c>
      <c r="E17" s="24" t="s">
        <v>49</v>
      </c>
    </row>
    <row r="18" ht="15.75" customHeight="1">
      <c r="B18" s="18">
        <v>1.0</v>
      </c>
      <c r="C18" s="18" t="s">
        <v>79</v>
      </c>
      <c r="D18" s="18" t="s">
        <v>80</v>
      </c>
      <c r="E18" s="28">
        <v>39568.0</v>
      </c>
    </row>
    <row r="19" ht="15.75" customHeight="1">
      <c r="B19" s="18">
        <v>2.0</v>
      </c>
      <c r="C19" s="18" t="s">
        <v>81</v>
      </c>
      <c r="D19" s="18" t="s">
        <v>80</v>
      </c>
      <c r="E19" s="28">
        <v>39568.0</v>
      </c>
    </row>
    <row r="20" ht="15.75" customHeight="1">
      <c r="B20" s="18">
        <v>3.0</v>
      </c>
      <c r="C20" s="18" t="s">
        <v>82</v>
      </c>
      <c r="D20" s="18" t="s">
        <v>83</v>
      </c>
      <c r="E20" s="28">
        <v>39568.0</v>
      </c>
    </row>
    <row r="21" ht="15.75" customHeight="1">
      <c r="B21" s="18">
        <v>4.0</v>
      </c>
      <c r="C21" s="18" t="s">
        <v>84</v>
      </c>
      <c r="D21" s="18" t="s">
        <v>83</v>
      </c>
      <c r="E21" s="28">
        <v>39568.0</v>
      </c>
    </row>
    <row r="22" ht="15.75" customHeight="1">
      <c r="B22" s="18">
        <v>5.0</v>
      </c>
      <c r="C22" s="18" t="s">
        <v>85</v>
      </c>
      <c r="D22" s="18" t="s">
        <v>86</v>
      </c>
      <c r="E22" s="28">
        <v>39568.0</v>
      </c>
    </row>
    <row r="23" ht="15.75" customHeight="1">
      <c r="E23" s="29"/>
    </row>
    <row r="24" ht="15.75" customHeight="1">
      <c r="B24" s="23" t="s">
        <v>57</v>
      </c>
      <c r="E24" s="29"/>
    </row>
    <row r="25" ht="15.75" customHeight="1">
      <c r="B25" s="24" t="s">
        <v>33</v>
      </c>
      <c r="C25" s="24" t="s">
        <v>72</v>
      </c>
      <c r="D25" s="24" t="s">
        <v>75</v>
      </c>
      <c r="E25" s="24" t="s">
        <v>49</v>
      </c>
    </row>
    <row r="26" ht="15.75" customHeight="1">
      <c r="B26" s="18">
        <v>12.0</v>
      </c>
      <c r="C26" s="18" t="s">
        <v>87</v>
      </c>
      <c r="D26" s="18" t="s">
        <v>88</v>
      </c>
      <c r="E26" s="28">
        <v>39568.0</v>
      </c>
    </row>
    <row r="27" ht="15.75" customHeight="1">
      <c r="B27" s="18">
        <v>13.0</v>
      </c>
      <c r="C27" s="18" t="s">
        <v>88</v>
      </c>
      <c r="D27" s="18" t="s">
        <v>88</v>
      </c>
      <c r="E27" s="28">
        <v>39568.0</v>
      </c>
    </row>
    <row r="28" ht="15.75" customHeight="1">
      <c r="B28" s="18">
        <v>14.0</v>
      </c>
      <c r="C28" s="18" t="s">
        <v>89</v>
      </c>
      <c r="D28" s="18" t="s">
        <v>90</v>
      </c>
      <c r="E28" s="28">
        <v>39568.0</v>
      </c>
    </row>
    <row r="29" ht="15.75" customHeight="1">
      <c r="B29" s="18">
        <v>15.0</v>
      </c>
      <c r="C29" s="18" t="s">
        <v>91</v>
      </c>
      <c r="D29" s="18" t="s">
        <v>86</v>
      </c>
      <c r="E29" s="28">
        <v>39568.0</v>
      </c>
    </row>
    <row r="30" ht="15.75" customHeight="1">
      <c r="B30" s="18">
        <v>16.0</v>
      </c>
      <c r="C30" s="18" t="s">
        <v>92</v>
      </c>
      <c r="D30" s="18" t="s">
        <v>90</v>
      </c>
      <c r="E30" s="28">
        <v>39568.0</v>
      </c>
    </row>
    <row r="31" ht="15.75" customHeight="1"/>
    <row r="32" ht="15.75" customHeight="1">
      <c r="A32" s="22">
        <v>5.0</v>
      </c>
      <c r="B32" s="22" t="s">
        <v>58</v>
      </c>
    </row>
    <row r="33" ht="15.75" customHeight="1">
      <c r="B33" s="24" t="s">
        <v>33</v>
      </c>
      <c r="C33" s="24" t="s">
        <v>72</v>
      </c>
      <c r="D33" s="24" t="s">
        <v>75</v>
      </c>
    </row>
    <row r="34" ht="15.75" customHeight="1">
      <c r="B34" s="18">
        <v>1.0</v>
      </c>
      <c r="C34" s="18" t="s">
        <v>79</v>
      </c>
      <c r="D34" s="18" t="s">
        <v>80</v>
      </c>
    </row>
    <row r="35" ht="15.75" customHeight="1">
      <c r="B35" s="18">
        <v>2.0</v>
      </c>
      <c r="C35" s="18" t="s">
        <v>81</v>
      </c>
      <c r="D35" s="18" t="s">
        <v>80</v>
      </c>
    </row>
    <row r="36" ht="15.75" customHeight="1">
      <c r="B36" s="18">
        <v>3.0</v>
      </c>
      <c r="C36" s="18" t="s">
        <v>82</v>
      </c>
      <c r="D36" s="18" t="s">
        <v>83</v>
      </c>
    </row>
    <row r="37" ht="15.75" customHeight="1">
      <c r="B37" s="18">
        <v>4.0</v>
      </c>
      <c r="C37" s="18" t="s">
        <v>84</v>
      </c>
      <c r="D37" s="18" t="s">
        <v>83</v>
      </c>
    </row>
    <row r="38" ht="15.75" customHeight="1">
      <c r="B38" s="18">
        <v>5.0</v>
      </c>
      <c r="C38" s="18" t="s">
        <v>85</v>
      </c>
      <c r="D38" s="18" t="s">
        <v>86</v>
      </c>
    </row>
    <row r="39" ht="15.75" customHeight="1">
      <c r="B39" s="33">
        <v>9.0</v>
      </c>
      <c r="C39" s="33" t="s">
        <v>93</v>
      </c>
      <c r="D39" s="33" t="s">
        <v>90</v>
      </c>
    </row>
    <row r="40" ht="15.75" customHeight="1">
      <c r="B40" s="33">
        <v>10.0</v>
      </c>
      <c r="C40" s="33" t="s">
        <v>94</v>
      </c>
      <c r="D40" s="33" t="s">
        <v>90</v>
      </c>
    </row>
    <row r="41" ht="15.75" customHeight="1">
      <c r="B41" s="33">
        <v>11.0</v>
      </c>
      <c r="C41" s="33" t="s">
        <v>95</v>
      </c>
      <c r="D41" s="33" t="s">
        <v>90</v>
      </c>
    </row>
    <row r="42" ht="15.75" customHeight="1">
      <c r="B42" s="18">
        <v>12.0</v>
      </c>
      <c r="C42" s="18" t="s">
        <v>87</v>
      </c>
      <c r="D42" s="18" t="s">
        <v>88</v>
      </c>
    </row>
    <row r="43" ht="15.75" customHeight="1">
      <c r="B43" s="18">
        <v>13.0</v>
      </c>
      <c r="C43" s="18" t="s">
        <v>88</v>
      </c>
      <c r="D43" s="18" t="s">
        <v>88</v>
      </c>
    </row>
    <row r="44" ht="15.75" customHeight="1">
      <c r="B44" s="18">
        <v>14.0</v>
      </c>
      <c r="C44" s="18" t="s">
        <v>89</v>
      </c>
      <c r="D44" s="18" t="s">
        <v>90</v>
      </c>
    </row>
    <row r="45" ht="15.75" customHeight="1">
      <c r="B45" s="18">
        <v>15.0</v>
      </c>
      <c r="C45" s="18" t="s">
        <v>91</v>
      </c>
      <c r="D45" s="18" t="s">
        <v>86</v>
      </c>
    </row>
    <row r="46" ht="15.75" customHeight="1">
      <c r="B46" s="18">
        <v>16.0</v>
      </c>
      <c r="C46" s="18" t="s">
        <v>92</v>
      </c>
      <c r="D46" s="18" t="s">
        <v>90</v>
      </c>
    </row>
    <row r="47" ht="15.75" customHeight="1"/>
    <row r="48" ht="15.75" customHeight="1">
      <c r="B48" s="31" t="s">
        <v>59</v>
      </c>
      <c r="C48" s="31" t="s">
        <v>60</v>
      </c>
      <c r="D48" s="31" t="s">
        <v>61</v>
      </c>
      <c r="E48" s="32"/>
      <c r="F48" s="31" t="s">
        <v>62</v>
      </c>
    </row>
    <row r="49" ht="88.5" customHeight="1">
      <c r="B49" s="34">
        <v>1.0</v>
      </c>
      <c r="C49" s="34" t="s">
        <v>75</v>
      </c>
      <c r="D49" s="34" t="s">
        <v>96</v>
      </c>
      <c r="F49" s="42" t="s">
        <v>97</v>
      </c>
    </row>
    <row r="50" ht="15.75" customHeight="1">
      <c r="D50" s="34" t="s">
        <v>75</v>
      </c>
      <c r="E50" s="34" t="s">
        <v>98</v>
      </c>
    </row>
    <row r="51" ht="15.75" customHeight="1">
      <c r="D51" s="13" t="s">
        <v>80</v>
      </c>
      <c r="E51" s="34">
        <v>2.0</v>
      </c>
    </row>
    <row r="52" ht="15.75" customHeight="1">
      <c r="D52" s="13" t="s">
        <v>83</v>
      </c>
      <c r="E52" s="34">
        <v>2.0</v>
      </c>
    </row>
    <row r="53" ht="15.75" customHeight="1">
      <c r="D53" s="13" t="s">
        <v>86</v>
      </c>
      <c r="E53" s="34">
        <v>2.0</v>
      </c>
    </row>
    <row r="54" ht="15.75" customHeight="1">
      <c r="D54" s="13" t="s">
        <v>88</v>
      </c>
      <c r="E54" s="34">
        <v>2.0</v>
      </c>
    </row>
    <row r="55" ht="15.75" customHeight="1">
      <c r="D55" s="13" t="s">
        <v>90</v>
      </c>
      <c r="E55" s="34">
        <v>5.0</v>
      </c>
    </row>
    <row r="56" ht="15.75" customHeight="1">
      <c r="D56" s="34" t="s">
        <v>99</v>
      </c>
      <c r="E56" s="34">
        <v>13.0</v>
      </c>
    </row>
    <row r="57" ht="15.75" customHeight="1"/>
    <row r="58" ht="15.75" customHeight="1">
      <c r="D58" s="34" t="s">
        <v>100</v>
      </c>
    </row>
    <row r="59" ht="15.75" customHeight="1">
      <c r="D59" s="34" t="s">
        <v>75</v>
      </c>
      <c r="E59" s="34" t="s">
        <v>101</v>
      </c>
    </row>
    <row r="60" ht="15.75" customHeight="1">
      <c r="D60" s="13" t="s">
        <v>80</v>
      </c>
      <c r="E60" s="34">
        <f t="shared" ref="E60:E63" si="1">2/13*100</f>
        <v>15.38461538</v>
      </c>
    </row>
    <row r="61" ht="15.75" customHeight="1">
      <c r="D61" s="13" t="s">
        <v>83</v>
      </c>
      <c r="E61" s="34">
        <f t="shared" si="1"/>
        <v>15.38461538</v>
      </c>
    </row>
    <row r="62" ht="15.75" customHeight="1">
      <c r="D62" s="13" t="s">
        <v>86</v>
      </c>
      <c r="E62" s="34">
        <f t="shared" si="1"/>
        <v>15.38461538</v>
      </c>
    </row>
    <row r="63" ht="15.75" customHeight="1">
      <c r="D63" s="13" t="s">
        <v>88</v>
      </c>
      <c r="E63" s="34">
        <f t="shared" si="1"/>
        <v>15.38461538</v>
      </c>
    </row>
    <row r="64" ht="15.75" customHeight="1">
      <c r="D64" s="13" t="s">
        <v>90</v>
      </c>
      <c r="E64" s="34">
        <f>5/13*100</f>
        <v>38.46153846</v>
      </c>
    </row>
    <row r="65" ht="15.75" customHeight="1">
      <c r="D65" s="34" t="s">
        <v>99</v>
      </c>
      <c r="E65" s="34">
        <f>SUM(E60:E64)</f>
        <v>100</v>
      </c>
    </row>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26.71"/>
    <col customWidth="1" min="3" max="3" width="29.0"/>
    <col customWidth="1" min="4" max="4" width="50.0"/>
    <col customWidth="1" min="5" max="5" width="23.43"/>
    <col customWidth="1" min="6" max="6" width="36.14"/>
    <col customWidth="1" min="7" max="7" width="18.57"/>
    <col customWidth="1" min="8" max="8" width="41.29"/>
    <col customWidth="1" min="9" max="9" width="12.57"/>
    <col customWidth="1" min="10" max="10" width="8.71"/>
    <col customWidth="1" min="11" max="11" width="16.86"/>
    <col customWidth="1" min="12" max="12" width="13.57"/>
    <col customWidth="1" min="13" max="13" width="15.43"/>
    <col customWidth="1" min="14" max="14" width="16.86"/>
    <col customWidth="1" min="15" max="15" width="15.71"/>
    <col customWidth="1" min="16" max="16" width="39.57"/>
    <col customWidth="1" min="17" max="17" width="15.43"/>
  </cols>
  <sheetData>
    <row r="1">
      <c r="A1" s="14" t="s">
        <v>102</v>
      </c>
      <c r="B1" s="14"/>
    </row>
    <row r="3">
      <c r="A3" s="13">
        <v>1.0</v>
      </c>
      <c r="B3" s="13" t="s">
        <v>16</v>
      </c>
      <c r="C3" s="15">
        <v>16.0</v>
      </c>
      <c r="D3" s="13" t="s">
        <v>17</v>
      </c>
    </row>
    <row r="5">
      <c r="A5" s="13">
        <v>2.0</v>
      </c>
      <c r="B5" s="13" t="s">
        <v>18</v>
      </c>
      <c r="C5" s="15">
        <v>290.0</v>
      </c>
      <c r="D5" s="13" t="s">
        <v>19</v>
      </c>
    </row>
    <row r="7">
      <c r="A7" s="13">
        <v>3.0</v>
      </c>
      <c r="B7" s="16" t="s">
        <v>20</v>
      </c>
    </row>
    <row r="8">
      <c r="B8" s="17" t="s">
        <v>21</v>
      </c>
      <c r="C8" s="17" t="s">
        <v>22</v>
      </c>
      <c r="D8" s="17" t="s">
        <v>23</v>
      </c>
      <c r="E8" s="17" t="s">
        <v>24</v>
      </c>
      <c r="F8" s="17" t="s">
        <v>25</v>
      </c>
      <c r="G8" s="17" t="s">
        <v>26</v>
      </c>
      <c r="H8" s="17" t="s">
        <v>27</v>
      </c>
    </row>
    <row r="9">
      <c r="B9" s="18" t="s">
        <v>28</v>
      </c>
      <c r="C9" s="18" t="s">
        <v>103</v>
      </c>
      <c r="D9" s="18" t="s">
        <v>104</v>
      </c>
      <c r="E9" s="18" t="s">
        <v>71</v>
      </c>
      <c r="F9" s="18" t="s">
        <v>71</v>
      </c>
      <c r="G9" s="18" t="s">
        <v>71</v>
      </c>
      <c r="H9" s="43" t="s">
        <v>28</v>
      </c>
    </row>
    <row r="10">
      <c r="B10" s="18" t="s">
        <v>105</v>
      </c>
      <c r="C10" s="18" t="s">
        <v>106</v>
      </c>
      <c r="D10" s="18" t="s">
        <v>107</v>
      </c>
      <c r="E10" s="18" t="s">
        <v>71</v>
      </c>
      <c r="F10" s="18" t="s">
        <v>71</v>
      </c>
      <c r="G10" s="18" t="s">
        <v>71</v>
      </c>
      <c r="H10" s="43" t="s">
        <v>108</v>
      </c>
    </row>
    <row r="11">
      <c r="B11" s="18" t="s">
        <v>109</v>
      </c>
      <c r="C11" s="18" t="s">
        <v>110</v>
      </c>
      <c r="D11" s="18" t="s">
        <v>56</v>
      </c>
      <c r="E11" s="18" t="s">
        <v>71</v>
      </c>
      <c r="F11" s="18" t="s">
        <v>71</v>
      </c>
      <c r="G11" s="44" t="s">
        <v>71</v>
      </c>
      <c r="H11" s="43" t="s">
        <v>109</v>
      </c>
    </row>
    <row r="12">
      <c r="B12" s="18" t="s">
        <v>111</v>
      </c>
      <c r="C12" s="18" t="s">
        <v>112</v>
      </c>
      <c r="D12" s="18"/>
      <c r="E12" s="18" t="s">
        <v>47</v>
      </c>
      <c r="F12" s="21">
        <v>1.0</v>
      </c>
      <c r="G12" s="20" t="s">
        <v>71</v>
      </c>
      <c r="H12" s="45" t="s">
        <v>113</v>
      </c>
    </row>
    <row r="13">
      <c r="B13" s="18" t="s">
        <v>114</v>
      </c>
      <c r="C13" s="18" t="s">
        <v>115</v>
      </c>
      <c r="D13" s="18" t="s">
        <v>116</v>
      </c>
      <c r="E13" s="18" t="s">
        <v>71</v>
      </c>
      <c r="F13" s="18" t="s">
        <v>71</v>
      </c>
      <c r="G13" s="44" t="s">
        <v>71</v>
      </c>
      <c r="H13" s="43" t="s">
        <v>117</v>
      </c>
    </row>
    <row r="14">
      <c r="B14" s="18" t="s">
        <v>118</v>
      </c>
      <c r="C14" s="18" t="s">
        <v>73</v>
      </c>
      <c r="D14" s="18" t="s">
        <v>56</v>
      </c>
      <c r="E14" s="18" t="s">
        <v>71</v>
      </c>
      <c r="F14" s="18" t="s">
        <v>71</v>
      </c>
      <c r="G14" s="18" t="s">
        <v>71</v>
      </c>
      <c r="H14" s="46" t="s">
        <v>119</v>
      </c>
    </row>
    <row r="15">
      <c r="B15" s="18" t="s">
        <v>120</v>
      </c>
      <c r="C15" s="18" t="s">
        <v>121</v>
      </c>
      <c r="D15" s="18" t="s">
        <v>122</v>
      </c>
      <c r="E15" s="18" t="s">
        <v>71</v>
      </c>
      <c r="F15" s="18" t="s">
        <v>71</v>
      </c>
      <c r="G15" s="18" t="s">
        <v>71</v>
      </c>
      <c r="H15" s="43" t="s">
        <v>123</v>
      </c>
    </row>
    <row r="16">
      <c r="B16" s="18" t="s">
        <v>124</v>
      </c>
      <c r="C16" s="18" t="s">
        <v>125</v>
      </c>
      <c r="D16" s="18" t="s">
        <v>56</v>
      </c>
      <c r="E16" s="18" t="s">
        <v>71</v>
      </c>
      <c r="F16" s="18" t="s">
        <v>71</v>
      </c>
      <c r="G16" s="20" t="s">
        <v>71</v>
      </c>
      <c r="H16" s="18" t="s">
        <v>126</v>
      </c>
    </row>
    <row r="17">
      <c r="B17" s="18" t="s">
        <v>127</v>
      </c>
      <c r="C17" s="18" t="s">
        <v>125</v>
      </c>
      <c r="D17" s="18" t="s">
        <v>56</v>
      </c>
      <c r="E17" s="18" t="s">
        <v>71</v>
      </c>
      <c r="F17" s="18" t="s">
        <v>71</v>
      </c>
      <c r="G17" s="20" t="s">
        <v>71</v>
      </c>
      <c r="H17" s="43" t="s">
        <v>128</v>
      </c>
    </row>
    <row r="18">
      <c r="B18" s="18" t="s">
        <v>129</v>
      </c>
      <c r="C18" s="18" t="s">
        <v>121</v>
      </c>
      <c r="D18" s="18" t="s">
        <v>130</v>
      </c>
      <c r="E18" s="18" t="s">
        <v>71</v>
      </c>
      <c r="F18" s="18" t="s">
        <v>71</v>
      </c>
      <c r="G18" s="44" t="s">
        <v>71</v>
      </c>
      <c r="H18" s="18" t="s">
        <v>131</v>
      </c>
    </row>
    <row r="19">
      <c r="B19" s="18" t="s">
        <v>132</v>
      </c>
      <c r="C19" s="18" t="s">
        <v>133</v>
      </c>
      <c r="D19" s="18" t="s">
        <v>134</v>
      </c>
      <c r="E19" s="18" t="s">
        <v>71</v>
      </c>
      <c r="F19" s="18" t="s">
        <v>71</v>
      </c>
      <c r="G19" s="18" t="s">
        <v>71</v>
      </c>
      <c r="H19" s="43" t="s">
        <v>135</v>
      </c>
    </row>
    <row r="20">
      <c r="B20" s="18" t="s">
        <v>136</v>
      </c>
      <c r="C20" s="18" t="s">
        <v>115</v>
      </c>
      <c r="D20" s="18" t="s">
        <v>137</v>
      </c>
      <c r="E20" s="18" t="s">
        <v>71</v>
      </c>
      <c r="F20" s="18" t="s">
        <v>71</v>
      </c>
      <c r="G20" s="18" t="s">
        <v>71</v>
      </c>
      <c r="H20" s="18" t="s">
        <v>138</v>
      </c>
    </row>
    <row r="21" ht="15.75" customHeight="1">
      <c r="B21" s="18" t="s">
        <v>139</v>
      </c>
      <c r="C21" s="18" t="s">
        <v>115</v>
      </c>
      <c r="D21" s="18" t="s">
        <v>140</v>
      </c>
      <c r="E21" s="18" t="s">
        <v>71</v>
      </c>
      <c r="F21" s="18" t="s">
        <v>71</v>
      </c>
      <c r="G21" s="20" t="s">
        <v>71</v>
      </c>
      <c r="H21" s="18" t="s">
        <v>141</v>
      </c>
    </row>
    <row r="22" ht="15.75" customHeight="1">
      <c r="B22" s="18" t="s">
        <v>142</v>
      </c>
      <c r="C22" s="18" t="s">
        <v>133</v>
      </c>
      <c r="D22" s="18" t="s">
        <v>56</v>
      </c>
      <c r="E22" s="18" t="s">
        <v>71</v>
      </c>
      <c r="F22" s="18" t="s">
        <v>71</v>
      </c>
      <c r="G22" s="20" t="s">
        <v>71</v>
      </c>
      <c r="H22" s="18" t="s">
        <v>143</v>
      </c>
    </row>
    <row r="23" ht="15.75" customHeight="1">
      <c r="B23" s="18" t="s">
        <v>144</v>
      </c>
      <c r="C23" s="18" t="s">
        <v>145</v>
      </c>
      <c r="D23" s="18" t="s">
        <v>56</v>
      </c>
      <c r="E23" s="18" t="s">
        <v>71</v>
      </c>
      <c r="F23" s="18" t="s">
        <v>71</v>
      </c>
      <c r="G23" s="44" t="s">
        <v>71</v>
      </c>
      <c r="H23" s="43" t="s">
        <v>146</v>
      </c>
    </row>
    <row r="24" ht="15.75" customHeight="1">
      <c r="B24" s="18" t="s">
        <v>49</v>
      </c>
      <c r="C24" s="18" t="s">
        <v>147</v>
      </c>
      <c r="D24" s="18" t="s">
        <v>148</v>
      </c>
      <c r="E24" s="18" t="s">
        <v>71</v>
      </c>
      <c r="F24" s="18" t="s">
        <v>71</v>
      </c>
      <c r="G24" s="18" t="s">
        <v>71</v>
      </c>
      <c r="H24" s="43" t="s">
        <v>78</v>
      </c>
    </row>
    <row r="25" ht="15.75" customHeight="1"/>
    <row r="26" ht="15.75" customHeight="1">
      <c r="A26" s="22">
        <v>4.0</v>
      </c>
      <c r="B26" s="22" t="s">
        <v>53</v>
      </c>
    </row>
    <row r="27" ht="15.75" customHeight="1">
      <c r="A27" s="22"/>
      <c r="B27" s="16" t="s">
        <v>54</v>
      </c>
    </row>
    <row r="28" ht="15.75" customHeight="1">
      <c r="B28" s="23" t="s">
        <v>55</v>
      </c>
    </row>
    <row r="29" ht="15.75" customHeight="1">
      <c r="B29" s="24" t="s">
        <v>28</v>
      </c>
      <c r="C29" s="24" t="s">
        <v>105</v>
      </c>
      <c r="D29" s="24" t="s">
        <v>109</v>
      </c>
      <c r="E29" s="24" t="s">
        <v>111</v>
      </c>
      <c r="F29" s="24" t="s">
        <v>114</v>
      </c>
      <c r="G29" s="24" t="s">
        <v>118</v>
      </c>
      <c r="H29" s="24" t="s">
        <v>120</v>
      </c>
      <c r="I29" s="24" t="s">
        <v>124</v>
      </c>
      <c r="J29" s="47" t="s">
        <v>127</v>
      </c>
      <c r="K29" s="47" t="s">
        <v>129</v>
      </c>
      <c r="L29" s="47" t="s">
        <v>132</v>
      </c>
      <c r="M29" s="48" t="s">
        <v>136</v>
      </c>
      <c r="N29" s="47" t="s">
        <v>139</v>
      </c>
      <c r="O29" s="47" t="s">
        <v>142</v>
      </c>
      <c r="P29" s="47" t="s">
        <v>144</v>
      </c>
      <c r="Q29" s="48" t="s">
        <v>49</v>
      </c>
    </row>
    <row r="30" ht="15.75" customHeight="1">
      <c r="B30" s="18">
        <v>1.0</v>
      </c>
      <c r="C30" s="18">
        <v>2.95847284E8</v>
      </c>
      <c r="D30" s="18" t="s">
        <v>149</v>
      </c>
      <c r="E30" s="18" t="s">
        <v>56</v>
      </c>
      <c r="F30" s="18">
        <v>0.0</v>
      </c>
      <c r="G30" s="18" t="s">
        <v>150</v>
      </c>
      <c r="H30" s="26">
        <v>25232.0</v>
      </c>
      <c r="I30" s="18" t="s">
        <v>151</v>
      </c>
      <c r="J30" s="18" t="s">
        <v>152</v>
      </c>
      <c r="K30" s="26">
        <v>39827.0</v>
      </c>
      <c r="L30" s="18">
        <v>1.0</v>
      </c>
      <c r="M30" s="18">
        <v>99.0</v>
      </c>
      <c r="N30" s="18">
        <v>69.0</v>
      </c>
      <c r="O30" s="18">
        <v>1.0</v>
      </c>
      <c r="P30" s="18" t="s">
        <v>153</v>
      </c>
      <c r="Q30" s="28">
        <v>41820.0</v>
      </c>
    </row>
    <row r="31" ht="15.75" customHeight="1">
      <c r="B31" s="18">
        <v>2.0</v>
      </c>
      <c r="C31" s="18">
        <v>2.45797967E8</v>
      </c>
      <c r="D31" s="18" t="s">
        <v>154</v>
      </c>
      <c r="E31" s="18" t="s">
        <v>155</v>
      </c>
      <c r="F31" s="18">
        <v>1.0</v>
      </c>
      <c r="G31" s="18" t="s">
        <v>156</v>
      </c>
      <c r="H31" s="26">
        <v>26146.0</v>
      </c>
      <c r="I31" s="18" t="s">
        <v>151</v>
      </c>
      <c r="J31" s="18" t="s">
        <v>157</v>
      </c>
      <c r="K31" s="26">
        <v>39478.0</v>
      </c>
      <c r="L31" s="18">
        <v>1.0</v>
      </c>
      <c r="M31" s="18">
        <v>1.0</v>
      </c>
      <c r="N31" s="18">
        <v>20.0</v>
      </c>
      <c r="O31" s="18">
        <v>1.0</v>
      </c>
      <c r="P31" s="18" t="s">
        <v>158</v>
      </c>
      <c r="Q31" s="28">
        <v>41820.0</v>
      </c>
    </row>
    <row r="32" ht="15.75" customHeight="1">
      <c r="B32" s="18">
        <v>3.0</v>
      </c>
      <c r="C32" s="18">
        <v>5.09647174E8</v>
      </c>
      <c r="D32" s="18" t="s">
        <v>159</v>
      </c>
      <c r="E32" s="18" t="s">
        <v>160</v>
      </c>
      <c r="F32" s="18">
        <v>2.0</v>
      </c>
      <c r="G32" s="18" t="s">
        <v>161</v>
      </c>
      <c r="H32" s="26">
        <v>27345.0</v>
      </c>
      <c r="I32" s="18" t="s">
        <v>152</v>
      </c>
      <c r="J32" s="18" t="s">
        <v>152</v>
      </c>
      <c r="K32" s="26">
        <v>39397.0</v>
      </c>
      <c r="L32" s="18">
        <v>1.0</v>
      </c>
      <c r="M32" s="18">
        <v>2.0</v>
      </c>
      <c r="N32" s="18">
        <v>21.0</v>
      </c>
      <c r="O32" s="18">
        <v>1.0</v>
      </c>
      <c r="P32" s="18" t="s">
        <v>162</v>
      </c>
      <c r="Q32" s="28">
        <v>41820.0</v>
      </c>
    </row>
    <row r="33" ht="15.75" customHeight="1">
      <c r="B33" s="18">
        <v>4.0</v>
      </c>
      <c r="C33" s="18">
        <v>1.12457891E8</v>
      </c>
      <c r="D33" s="18" t="s">
        <v>163</v>
      </c>
      <c r="E33" s="18" t="s">
        <v>164</v>
      </c>
      <c r="F33" s="18">
        <v>3.0</v>
      </c>
      <c r="G33" s="18" t="s">
        <v>165</v>
      </c>
      <c r="H33" s="26">
        <v>27386.0</v>
      </c>
      <c r="I33" s="18" t="s">
        <v>151</v>
      </c>
      <c r="J33" s="18" t="s">
        <v>152</v>
      </c>
      <c r="K33" s="26">
        <v>39421.0</v>
      </c>
      <c r="L33" s="18">
        <v>0.0</v>
      </c>
      <c r="M33" s="18">
        <v>48.0</v>
      </c>
      <c r="N33" s="18">
        <v>80.0</v>
      </c>
      <c r="O33" s="18">
        <v>1.0</v>
      </c>
      <c r="P33" s="18" t="s">
        <v>166</v>
      </c>
      <c r="Q33" s="28">
        <v>41820.0</v>
      </c>
    </row>
    <row r="34" ht="15.75" customHeight="1">
      <c r="B34" s="18">
        <v>5.0</v>
      </c>
      <c r="C34" s="18">
        <v>6.95256908E8</v>
      </c>
      <c r="D34" s="18" t="s">
        <v>167</v>
      </c>
      <c r="E34" s="18" t="s">
        <v>168</v>
      </c>
      <c r="F34" s="18">
        <v>3.0</v>
      </c>
      <c r="G34" s="18" t="s">
        <v>169</v>
      </c>
      <c r="H34" s="26">
        <v>19264.0</v>
      </c>
      <c r="I34" s="18" t="s">
        <v>152</v>
      </c>
      <c r="J34" s="18" t="s">
        <v>157</v>
      </c>
      <c r="K34" s="26">
        <v>39453.0</v>
      </c>
      <c r="L34" s="18">
        <v>1.0</v>
      </c>
      <c r="M34" s="18">
        <v>5.0</v>
      </c>
      <c r="N34" s="18">
        <v>22.0</v>
      </c>
      <c r="O34" s="18">
        <v>1.0</v>
      </c>
      <c r="P34" s="18" t="s">
        <v>170</v>
      </c>
      <c r="Q34" s="28">
        <v>41820.0</v>
      </c>
    </row>
    <row r="35" ht="15.75" customHeight="1">
      <c r="Q35" s="29"/>
    </row>
    <row r="36" ht="15.75" customHeight="1">
      <c r="B36" s="23" t="s">
        <v>57</v>
      </c>
      <c r="Q36" s="29"/>
    </row>
    <row r="37" ht="15.75" customHeight="1">
      <c r="B37" s="24" t="s">
        <v>28</v>
      </c>
      <c r="C37" s="24" t="s">
        <v>105</v>
      </c>
      <c r="D37" s="24" t="s">
        <v>109</v>
      </c>
      <c r="E37" s="24" t="s">
        <v>111</v>
      </c>
      <c r="F37" s="24" t="s">
        <v>114</v>
      </c>
      <c r="G37" s="24" t="s">
        <v>118</v>
      </c>
      <c r="H37" s="24" t="s">
        <v>120</v>
      </c>
      <c r="I37" s="24" t="s">
        <v>124</v>
      </c>
      <c r="J37" s="47" t="s">
        <v>127</v>
      </c>
      <c r="K37" s="47" t="s">
        <v>129</v>
      </c>
      <c r="L37" s="47" t="s">
        <v>132</v>
      </c>
      <c r="M37" s="48" t="s">
        <v>136</v>
      </c>
      <c r="N37" s="47" t="s">
        <v>139</v>
      </c>
      <c r="O37" s="47" t="s">
        <v>142</v>
      </c>
      <c r="P37" s="47" t="s">
        <v>144</v>
      </c>
      <c r="Q37" s="48" t="s">
        <v>49</v>
      </c>
    </row>
    <row r="38" ht="15.75" customHeight="1">
      <c r="B38" s="18">
        <v>286.0</v>
      </c>
      <c r="C38" s="18">
        <v>7.58596752E8</v>
      </c>
      <c r="D38" s="18" t="s">
        <v>171</v>
      </c>
      <c r="E38" s="18" t="s">
        <v>172</v>
      </c>
      <c r="F38" s="18">
        <v>3.0</v>
      </c>
      <c r="G38" s="18" t="s">
        <v>173</v>
      </c>
      <c r="H38" s="26">
        <v>28170.0</v>
      </c>
      <c r="I38" s="18" t="s">
        <v>151</v>
      </c>
      <c r="J38" s="18" t="s">
        <v>157</v>
      </c>
      <c r="K38" s="26">
        <v>41424.0</v>
      </c>
      <c r="L38" s="18">
        <v>1.0</v>
      </c>
      <c r="M38" s="18">
        <v>36.0</v>
      </c>
      <c r="N38" s="18">
        <v>38.0</v>
      </c>
      <c r="O38" s="18">
        <v>1.0</v>
      </c>
      <c r="P38" s="18" t="s">
        <v>174</v>
      </c>
      <c r="Q38" s="28">
        <v>41820.0</v>
      </c>
    </row>
    <row r="39" ht="15.75" customHeight="1">
      <c r="B39" s="18">
        <v>287.0</v>
      </c>
      <c r="C39" s="18">
        <v>9.82310417E8</v>
      </c>
      <c r="D39" s="18" t="s">
        <v>175</v>
      </c>
      <c r="E39" s="18" t="s">
        <v>176</v>
      </c>
      <c r="F39" s="18">
        <v>2.0</v>
      </c>
      <c r="G39" s="18" t="s">
        <v>177</v>
      </c>
      <c r="H39" s="26">
        <v>21083.0</v>
      </c>
      <c r="I39" s="18" t="s">
        <v>152</v>
      </c>
      <c r="J39" s="18" t="s">
        <v>157</v>
      </c>
      <c r="K39" s="26">
        <v>41015.0</v>
      </c>
      <c r="L39" s="18">
        <v>1.0</v>
      </c>
      <c r="M39" s="18">
        <v>21.0</v>
      </c>
      <c r="N39" s="18">
        <v>30.0</v>
      </c>
      <c r="O39" s="18">
        <v>1.0</v>
      </c>
      <c r="P39" s="18" t="s">
        <v>178</v>
      </c>
      <c r="Q39" s="28">
        <v>41820.0</v>
      </c>
    </row>
    <row r="40" ht="15.75" customHeight="1">
      <c r="B40" s="18">
        <v>288.0</v>
      </c>
      <c r="C40" s="18">
        <v>9.54276278E8</v>
      </c>
      <c r="D40" s="18" t="s">
        <v>179</v>
      </c>
      <c r="E40" s="18" t="s">
        <v>180</v>
      </c>
      <c r="F40" s="18">
        <v>3.0</v>
      </c>
      <c r="G40" s="18" t="s">
        <v>173</v>
      </c>
      <c r="H40" s="26">
        <v>27584.0</v>
      </c>
      <c r="I40" s="18" t="s">
        <v>151</v>
      </c>
      <c r="J40" s="18" t="s">
        <v>157</v>
      </c>
      <c r="K40" s="26">
        <v>41424.0</v>
      </c>
      <c r="L40" s="18">
        <v>1.0</v>
      </c>
      <c r="M40" s="18">
        <v>35.0</v>
      </c>
      <c r="N40" s="18">
        <v>37.0</v>
      </c>
      <c r="O40" s="18">
        <v>1.0</v>
      </c>
      <c r="P40" s="18" t="s">
        <v>181</v>
      </c>
      <c r="Q40" s="28">
        <v>41820.0</v>
      </c>
    </row>
    <row r="41" ht="15.75" customHeight="1">
      <c r="B41" s="18">
        <v>289.0</v>
      </c>
      <c r="C41" s="18">
        <v>6.68991357E8</v>
      </c>
      <c r="D41" s="18" t="s">
        <v>182</v>
      </c>
      <c r="E41" s="18" t="s">
        <v>183</v>
      </c>
      <c r="F41" s="18">
        <v>3.0</v>
      </c>
      <c r="G41" s="18" t="s">
        <v>173</v>
      </c>
      <c r="H41" s="26">
        <v>24914.0</v>
      </c>
      <c r="I41" s="18" t="s">
        <v>152</v>
      </c>
      <c r="J41" s="18" t="s">
        <v>157</v>
      </c>
      <c r="K41" s="26">
        <v>41059.0</v>
      </c>
      <c r="L41" s="18">
        <v>1.0</v>
      </c>
      <c r="M41" s="18">
        <v>37.0</v>
      </c>
      <c r="N41" s="18">
        <v>38.0</v>
      </c>
      <c r="O41" s="18">
        <v>1.0</v>
      </c>
      <c r="P41" s="18" t="s">
        <v>184</v>
      </c>
      <c r="Q41" s="28">
        <v>41820.0</v>
      </c>
    </row>
    <row r="42" ht="15.75" customHeight="1">
      <c r="B42" s="18">
        <v>290.0</v>
      </c>
      <c r="C42" s="18">
        <v>1.34219713E8</v>
      </c>
      <c r="D42" s="18" t="s">
        <v>185</v>
      </c>
      <c r="E42" s="18" t="s">
        <v>186</v>
      </c>
      <c r="F42" s="18">
        <v>3.0</v>
      </c>
      <c r="G42" s="18" t="s">
        <v>173</v>
      </c>
      <c r="H42" s="26">
        <v>27667.0</v>
      </c>
      <c r="I42" s="18" t="s">
        <v>151</v>
      </c>
      <c r="J42" s="18" t="s">
        <v>152</v>
      </c>
      <c r="K42" s="26">
        <v>41059.0</v>
      </c>
      <c r="L42" s="18">
        <v>1.0</v>
      </c>
      <c r="M42" s="18">
        <v>34.0</v>
      </c>
      <c r="N42" s="18">
        <v>37.0</v>
      </c>
      <c r="O42" s="18">
        <v>1.0</v>
      </c>
      <c r="P42" s="18" t="s">
        <v>187</v>
      </c>
      <c r="Q42" s="28">
        <v>41820.0</v>
      </c>
    </row>
    <row r="43" ht="15.75" customHeight="1"/>
    <row r="44" ht="15.75" customHeight="1">
      <c r="A44" s="22">
        <v>5.0</v>
      </c>
      <c r="B44" s="22" t="s">
        <v>58</v>
      </c>
    </row>
    <row r="45" ht="15.75" customHeight="1">
      <c r="B45" s="24" t="s">
        <v>114</v>
      </c>
      <c r="C45" s="24" t="s">
        <v>124</v>
      </c>
      <c r="D45" s="49" t="s">
        <v>127</v>
      </c>
      <c r="E45" s="13"/>
    </row>
    <row r="46" ht="15.75" customHeight="1">
      <c r="B46" s="18">
        <v>0.0</v>
      </c>
      <c r="C46" s="18" t="s">
        <v>151</v>
      </c>
      <c r="D46" s="50" t="s">
        <v>152</v>
      </c>
      <c r="E46" s="36"/>
      <c r="F46" s="13"/>
    </row>
    <row r="47" ht="15.75" customHeight="1">
      <c r="B47" s="18">
        <v>1.0</v>
      </c>
      <c r="C47" s="18" t="s">
        <v>151</v>
      </c>
      <c r="D47" s="50" t="s">
        <v>157</v>
      </c>
      <c r="E47" s="36"/>
      <c r="F47" s="13"/>
    </row>
    <row r="48" ht="15.75" customHeight="1">
      <c r="B48" s="18">
        <v>2.0</v>
      </c>
      <c r="C48" s="18" t="s">
        <v>152</v>
      </c>
      <c r="D48" s="50" t="s">
        <v>152</v>
      </c>
      <c r="E48" s="36"/>
      <c r="F48" s="13"/>
    </row>
    <row r="49" ht="15.75" customHeight="1">
      <c r="B49" s="18">
        <v>3.0</v>
      </c>
      <c r="C49" s="18" t="s">
        <v>151</v>
      </c>
      <c r="D49" s="50" t="s">
        <v>152</v>
      </c>
      <c r="E49" s="36"/>
      <c r="F49" s="13"/>
    </row>
    <row r="50" ht="15.75" customHeight="1">
      <c r="B50" s="18">
        <v>3.0</v>
      </c>
      <c r="C50" s="18" t="s">
        <v>152</v>
      </c>
      <c r="D50" s="50" t="s">
        <v>157</v>
      </c>
      <c r="E50" s="36"/>
      <c r="F50" s="13"/>
    </row>
    <row r="51" ht="15.75" customHeight="1">
      <c r="B51" s="18">
        <v>3.0</v>
      </c>
      <c r="C51" s="18" t="s">
        <v>151</v>
      </c>
      <c r="D51" s="50" t="s">
        <v>157</v>
      </c>
      <c r="E51" s="36"/>
      <c r="F51" s="13"/>
    </row>
    <row r="52" ht="15.75" customHeight="1">
      <c r="B52" s="18">
        <v>2.0</v>
      </c>
      <c r="C52" s="18" t="s">
        <v>152</v>
      </c>
      <c r="D52" s="50" t="s">
        <v>157</v>
      </c>
      <c r="E52" s="36"/>
      <c r="F52" s="13"/>
    </row>
    <row r="53" ht="15.75" customHeight="1">
      <c r="B53" s="18">
        <v>3.0</v>
      </c>
      <c r="C53" s="18" t="s">
        <v>151</v>
      </c>
      <c r="D53" s="50" t="s">
        <v>157</v>
      </c>
      <c r="E53" s="36"/>
      <c r="F53" s="13"/>
    </row>
    <row r="54" ht="15.75" customHeight="1">
      <c r="B54" s="18">
        <v>3.0</v>
      </c>
      <c r="C54" s="18" t="s">
        <v>152</v>
      </c>
      <c r="D54" s="50" t="s">
        <v>157</v>
      </c>
      <c r="E54" s="36"/>
      <c r="F54" s="13"/>
    </row>
    <row r="55" ht="15.75" customHeight="1">
      <c r="B55" s="18">
        <v>3.0</v>
      </c>
      <c r="C55" s="18" t="s">
        <v>151</v>
      </c>
      <c r="D55" s="50" t="s">
        <v>152</v>
      </c>
      <c r="E55" s="36"/>
      <c r="F55" s="13"/>
    </row>
    <row r="56" ht="15.75" customHeight="1"/>
    <row r="57" ht="15.75" customHeight="1">
      <c r="B57" s="31" t="s">
        <v>59</v>
      </c>
      <c r="C57" s="31" t="s">
        <v>60</v>
      </c>
      <c r="D57" s="31" t="s">
        <v>61</v>
      </c>
      <c r="E57" s="32"/>
      <c r="F57" s="31" t="s">
        <v>62</v>
      </c>
    </row>
    <row r="58" ht="56.25" customHeight="1">
      <c r="B58" s="34">
        <v>1.0</v>
      </c>
      <c r="C58" s="34" t="s">
        <v>114</v>
      </c>
      <c r="F58" s="42" t="s">
        <v>188</v>
      </c>
    </row>
    <row r="59" ht="15.75" customHeight="1">
      <c r="D59" s="34" t="s">
        <v>114</v>
      </c>
      <c r="E59" s="51" t="s">
        <v>189</v>
      </c>
    </row>
    <row r="60" ht="15.75" customHeight="1">
      <c r="D60" s="38">
        <v>0.0</v>
      </c>
      <c r="E60" s="52">
        <v>0.0</v>
      </c>
    </row>
    <row r="61" ht="15.75" customHeight="1">
      <c r="D61" s="38">
        <v>1.0</v>
      </c>
      <c r="E61" s="52">
        <v>0.0</v>
      </c>
    </row>
    <row r="62" ht="15.75" customHeight="1">
      <c r="D62" s="38">
        <v>2.0</v>
      </c>
      <c r="E62" s="52">
        <v>2.0</v>
      </c>
    </row>
    <row r="63" ht="15.75" customHeight="1">
      <c r="D63" s="38">
        <v>3.0</v>
      </c>
      <c r="E63" s="52">
        <v>2.0</v>
      </c>
    </row>
    <row r="64" ht="15.75" customHeight="1"/>
    <row r="65" ht="15.75" customHeight="1">
      <c r="D65" s="34" t="s">
        <v>190</v>
      </c>
    </row>
    <row r="66" ht="15.75" customHeight="1">
      <c r="D66" s="34" t="s">
        <v>191</v>
      </c>
      <c r="E66" s="53" t="s">
        <v>189</v>
      </c>
    </row>
    <row r="67" ht="15.75" customHeight="1">
      <c r="D67" s="34">
        <v>1.0</v>
      </c>
      <c r="E67" s="34">
        <v>0.0</v>
      </c>
    </row>
    <row r="68" ht="15.75" customHeight="1">
      <c r="D68" s="34">
        <v>1.0</v>
      </c>
      <c r="E68" s="34">
        <v>0.0</v>
      </c>
    </row>
    <row r="69" ht="15.75" customHeight="1">
      <c r="D69" s="34">
        <v>2.0</v>
      </c>
      <c r="E69" s="34">
        <v>2.0</v>
      </c>
    </row>
    <row r="70" ht="15.75" customHeight="1">
      <c r="D70" s="34">
        <v>6.0</v>
      </c>
      <c r="E70" s="34">
        <v>2.0</v>
      </c>
    </row>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52.5" customHeight="1">
      <c r="B85" s="34">
        <v>2.0</v>
      </c>
      <c r="C85" s="34" t="s">
        <v>127</v>
      </c>
      <c r="D85" s="34" t="s">
        <v>127</v>
      </c>
      <c r="E85" s="34" t="s">
        <v>192</v>
      </c>
      <c r="F85" s="54" t="s">
        <v>193</v>
      </c>
    </row>
    <row r="86" ht="15.75" customHeight="1">
      <c r="D86" s="34" t="s">
        <v>157</v>
      </c>
      <c r="E86" s="34">
        <v>3.0</v>
      </c>
    </row>
    <row r="87" ht="15.75" customHeight="1">
      <c r="D87" s="34" t="s">
        <v>152</v>
      </c>
      <c r="E87" s="34">
        <v>1.0</v>
      </c>
    </row>
    <row r="88" ht="15.75" customHeight="1"/>
    <row r="89" ht="15.75" customHeight="1">
      <c r="D89" s="35"/>
      <c r="E89" s="34"/>
    </row>
    <row r="90" ht="15.75" customHeight="1">
      <c r="B90" s="34">
        <v>3.0</v>
      </c>
      <c r="C90" s="34" t="s">
        <v>118</v>
      </c>
      <c r="D90" s="35"/>
      <c r="E90" s="55"/>
      <c r="F90" s="56"/>
      <c r="H90" s="57"/>
    </row>
    <row r="91" ht="30.0" customHeight="1">
      <c r="D91" s="35"/>
      <c r="E91" s="55"/>
      <c r="F91" s="58" t="s">
        <v>194</v>
      </c>
    </row>
    <row r="92" ht="15.75" customHeight="1">
      <c r="D92" s="35"/>
      <c r="E92" s="55"/>
      <c r="F92" s="56"/>
    </row>
    <row r="93" ht="15.75" customHeight="1">
      <c r="D93" s="35"/>
      <c r="E93" s="55"/>
      <c r="F93" s="56"/>
    </row>
    <row r="94" ht="15.75" customHeight="1">
      <c r="D94" s="35"/>
      <c r="E94" s="55"/>
      <c r="F94" s="56"/>
    </row>
    <row r="95" ht="15.75" customHeight="1">
      <c r="D95" s="35"/>
      <c r="E95" s="55"/>
      <c r="F95" s="56"/>
    </row>
    <row r="96" ht="15.75" customHeight="1">
      <c r="D96" s="35"/>
      <c r="E96" s="55"/>
      <c r="F96" s="56"/>
    </row>
    <row r="97" ht="15.75" customHeight="1">
      <c r="D97" s="35"/>
      <c r="E97" s="55"/>
      <c r="F97" s="56"/>
    </row>
    <row r="98" ht="15.75" customHeight="1">
      <c r="D98" s="35"/>
      <c r="E98" s="55"/>
      <c r="F98" s="56"/>
    </row>
    <row r="99" ht="15.75" customHeight="1">
      <c r="D99" s="35"/>
      <c r="E99" s="55"/>
      <c r="F99" s="56"/>
    </row>
    <row r="100" ht="15.75" customHeight="1">
      <c r="F100" s="56"/>
    </row>
    <row r="101" ht="15.75" customHeight="1">
      <c r="F101" s="56"/>
    </row>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9.29"/>
    <col customWidth="1" min="3" max="3" width="29.0"/>
    <col customWidth="1" min="4" max="4" width="50.0"/>
    <col customWidth="1" min="5" max="5" width="19.57"/>
    <col customWidth="1" min="6" max="6" width="43.29"/>
    <col customWidth="1" min="7" max="7" width="18.57"/>
    <col customWidth="1" min="8" max="8" width="58.14"/>
  </cols>
  <sheetData>
    <row r="1">
      <c r="A1" s="14" t="s">
        <v>195</v>
      </c>
      <c r="B1" s="14"/>
    </row>
    <row r="3">
      <c r="A3" s="13">
        <v>1.0</v>
      </c>
      <c r="B3" s="13" t="s">
        <v>16</v>
      </c>
      <c r="C3" s="15">
        <v>6.0</v>
      </c>
      <c r="D3" s="13" t="s">
        <v>17</v>
      </c>
    </row>
    <row r="5">
      <c r="A5" s="13">
        <v>2.0</v>
      </c>
      <c r="B5" s="13" t="s">
        <v>18</v>
      </c>
      <c r="C5" s="15">
        <v>17.0</v>
      </c>
      <c r="D5" s="13" t="s">
        <v>19</v>
      </c>
    </row>
    <row r="7">
      <c r="A7" s="13">
        <v>3.0</v>
      </c>
      <c r="B7" s="16" t="s">
        <v>20</v>
      </c>
    </row>
    <row r="8">
      <c r="B8" s="17" t="s">
        <v>21</v>
      </c>
      <c r="C8" s="17" t="s">
        <v>22</v>
      </c>
      <c r="D8" s="17" t="s">
        <v>23</v>
      </c>
      <c r="E8" s="17" t="s">
        <v>24</v>
      </c>
      <c r="F8" s="17" t="s">
        <v>25</v>
      </c>
      <c r="G8" s="17" t="s">
        <v>26</v>
      </c>
      <c r="H8" s="17" t="s">
        <v>27</v>
      </c>
    </row>
    <row r="9">
      <c r="B9" s="18" t="s">
        <v>28</v>
      </c>
      <c r="C9" s="18" t="s">
        <v>29</v>
      </c>
      <c r="D9" s="18" t="s">
        <v>196</v>
      </c>
      <c r="E9" s="18" t="s">
        <v>71</v>
      </c>
      <c r="F9" s="18" t="s">
        <v>71</v>
      </c>
      <c r="G9" s="59" t="s">
        <v>71</v>
      </c>
      <c r="H9" s="33" t="s">
        <v>28</v>
      </c>
    </row>
    <row r="10">
      <c r="B10" s="18" t="s">
        <v>197</v>
      </c>
      <c r="C10" s="18" t="s">
        <v>103</v>
      </c>
      <c r="D10" s="60">
        <v>44936.0</v>
      </c>
      <c r="E10" s="18" t="s">
        <v>71</v>
      </c>
      <c r="F10" s="18" t="s">
        <v>71</v>
      </c>
      <c r="G10" s="61" t="s">
        <v>71</v>
      </c>
      <c r="H10" s="33" t="s">
        <v>197</v>
      </c>
    </row>
    <row r="11">
      <c r="B11" s="18" t="s">
        <v>41</v>
      </c>
      <c r="C11" s="18" t="s">
        <v>77</v>
      </c>
      <c r="D11" s="18" t="s">
        <v>198</v>
      </c>
      <c r="E11" s="18" t="s">
        <v>71</v>
      </c>
      <c r="F11" s="18" t="s">
        <v>71</v>
      </c>
      <c r="G11" s="62" t="s">
        <v>71</v>
      </c>
      <c r="H11" s="33" t="s">
        <v>199</v>
      </c>
    </row>
    <row r="12">
      <c r="B12" s="18" t="s">
        <v>45</v>
      </c>
      <c r="C12" s="18" t="s">
        <v>77</v>
      </c>
      <c r="D12" s="18" t="s">
        <v>200</v>
      </c>
      <c r="E12" s="18" t="s">
        <v>47</v>
      </c>
      <c r="F12" s="21">
        <v>13.0</v>
      </c>
      <c r="G12" s="62" t="s">
        <v>71</v>
      </c>
      <c r="H12" s="33" t="s">
        <v>201</v>
      </c>
    </row>
    <row r="13">
      <c r="B13" s="18" t="s">
        <v>144</v>
      </c>
      <c r="C13" s="18" t="s">
        <v>145</v>
      </c>
      <c r="D13" s="18" t="s">
        <v>56</v>
      </c>
      <c r="E13" s="18" t="s">
        <v>71</v>
      </c>
      <c r="F13" s="18" t="s">
        <v>71</v>
      </c>
      <c r="G13" s="62" t="s">
        <v>71</v>
      </c>
      <c r="H13" s="43" t="s">
        <v>146</v>
      </c>
    </row>
    <row r="14">
      <c r="B14" s="18" t="s">
        <v>49</v>
      </c>
      <c r="C14" s="18" t="s">
        <v>77</v>
      </c>
      <c r="D14" s="18" t="s">
        <v>202</v>
      </c>
      <c r="E14" s="18" t="s">
        <v>71</v>
      </c>
      <c r="F14" s="18" t="s">
        <v>71</v>
      </c>
      <c r="G14" s="18" t="s">
        <v>71</v>
      </c>
      <c r="H14" s="43" t="s">
        <v>78</v>
      </c>
    </row>
    <row r="15" ht="15.75" customHeight="1"/>
    <row r="16" ht="15.75" customHeight="1">
      <c r="A16" s="22">
        <v>4.0</v>
      </c>
      <c r="B16" s="22" t="s">
        <v>53</v>
      </c>
    </row>
    <row r="17" ht="15.75" customHeight="1">
      <c r="A17" s="22"/>
      <c r="B17" s="16" t="s">
        <v>54</v>
      </c>
    </row>
    <row r="18" ht="15.75" customHeight="1">
      <c r="B18" s="23" t="s">
        <v>55</v>
      </c>
    </row>
    <row r="19" ht="15.75" customHeight="1">
      <c r="B19" s="24" t="s">
        <v>28</v>
      </c>
      <c r="C19" s="24" t="s">
        <v>197</v>
      </c>
      <c r="D19" s="24" t="s">
        <v>41</v>
      </c>
      <c r="E19" s="24" t="s">
        <v>45</v>
      </c>
      <c r="F19" s="24" t="s">
        <v>144</v>
      </c>
      <c r="G19" s="24" t="s">
        <v>49</v>
      </c>
    </row>
    <row r="20" ht="15.75" customHeight="1">
      <c r="B20" s="18">
        <v>275.0</v>
      </c>
      <c r="C20" s="18">
        <v>2.0</v>
      </c>
      <c r="D20" s="28">
        <v>40694.0</v>
      </c>
      <c r="E20" s="28">
        <v>41242.0</v>
      </c>
      <c r="F20" s="18" t="s">
        <v>203</v>
      </c>
      <c r="G20" s="28">
        <v>41235.0</v>
      </c>
    </row>
    <row r="21" ht="15.75" customHeight="1">
      <c r="B21" s="18">
        <v>275.0</v>
      </c>
      <c r="C21" s="18">
        <v>3.0</v>
      </c>
      <c r="D21" s="28">
        <v>41243.0</v>
      </c>
      <c r="E21" s="18" t="s">
        <v>56</v>
      </c>
      <c r="F21" s="18" t="s">
        <v>204</v>
      </c>
      <c r="G21" s="28">
        <v>41236.0</v>
      </c>
    </row>
    <row r="22" ht="15.75" customHeight="1">
      <c r="B22" s="18">
        <v>276.0</v>
      </c>
      <c r="C22" s="18">
        <v>4.0</v>
      </c>
      <c r="D22" s="28">
        <v>40694.0</v>
      </c>
      <c r="E22" s="18" t="s">
        <v>56</v>
      </c>
      <c r="F22" s="18" t="s">
        <v>205</v>
      </c>
      <c r="G22" s="28">
        <v>40687.0</v>
      </c>
    </row>
    <row r="23" ht="15.75" customHeight="1">
      <c r="B23" s="18">
        <v>277.0</v>
      </c>
      <c r="C23" s="18">
        <v>3.0</v>
      </c>
      <c r="D23" s="28">
        <v>40694.0</v>
      </c>
      <c r="E23" s="28">
        <v>41242.0</v>
      </c>
      <c r="F23" s="18" t="s">
        <v>206</v>
      </c>
      <c r="G23" s="28">
        <v>41235.0</v>
      </c>
    </row>
    <row r="24" ht="15.75" customHeight="1">
      <c r="B24" s="18">
        <v>277.0</v>
      </c>
      <c r="C24" s="18">
        <v>2.0</v>
      </c>
      <c r="D24" s="28">
        <v>41243.0</v>
      </c>
      <c r="E24" s="18" t="s">
        <v>56</v>
      </c>
      <c r="F24" s="18" t="s">
        <v>207</v>
      </c>
      <c r="G24" s="28">
        <v>41236.0</v>
      </c>
    </row>
    <row r="25" ht="15.75" customHeight="1"/>
    <row r="26" ht="15.75" customHeight="1">
      <c r="B26" s="23" t="s">
        <v>57</v>
      </c>
    </row>
    <row r="27" ht="15.75" customHeight="1">
      <c r="B27" s="24" t="s">
        <v>28</v>
      </c>
      <c r="C27" s="24" t="s">
        <v>197</v>
      </c>
      <c r="D27" s="24" t="s">
        <v>41</v>
      </c>
      <c r="E27" s="24" t="s">
        <v>45</v>
      </c>
      <c r="F27" s="24" t="s">
        <v>144</v>
      </c>
      <c r="G27" s="24" t="s">
        <v>49</v>
      </c>
    </row>
    <row r="28" ht="15.75" customHeight="1">
      <c r="B28" s="18">
        <v>284.0</v>
      </c>
      <c r="C28" s="18">
        <v>1.0</v>
      </c>
      <c r="D28" s="28">
        <v>41182.0</v>
      </c>
      <c r="E28" s="18" t="s">
        <v>56</v>
      </c>
      <c r="F28" s="18" t="s">
        <v>208</v>
      </c>
      <c r="G28" s="28">
        <v>41175.0</v>
      </c>
    </row>
    <row r="29" ht="15.75" customHeight="1">
      <c r="B29" s="18">
        <v>286.0</v>
      </c>
      <c r="C29" s="18">
        <v>9.0</v>
      </c>
      <c r="D29" s="28">
        <v>41424.0</v>
      </c>
      <c r="E29" s="18" t="s">
        <v>56</v>
      </c>
      <c r="F29" s="18" t="s">
        <v>209</v>
      </c>
      <c r="G29" s="28">
        <v>41417.0</v>
      </c>
    </row>
    <row r="30" ht="15.75" customHeight="1">
      <c r="B30" s="18">
        <v>288.0</v>
      </c>
      <c r="C30" s="18">
        <v>8.0</v>
      </c>
      <c r="D30" s="28">
        <v>41424.0</v>
      </c>
      <c r="E30" s="18" t="s">
        <v>56</v>
      </c>
      <c r="F30" s="18" t="s">
        <v>210</v>
      </c>
      <c r="G30" s="28">
        <v>41417.0</v>
      </c>
    </row>
    <row r="31" ht="15.75" customHeight="1">
      <c r="B31" s="18">
        <v>289.0</v>
      </c>
      <c r="C31" s="18">
        <v>6.0</v>
      </c>
      <c r="D31" s="28">
        <v>41059.0</v>
      </c>
      <c r="E31" s="18" t="s">
        <v>56</v>
      </c>
      <c r="F31" s="18" t="s">
        <v>211</v>
      </c>
      <c r="G31" s="28">
        <v>41052.0</v>
      </c>
    </row>
    <row r="32" ht="15.75" customHeight="1">
      <c r="B32" s="18">
        <v>290.0</v>
      </c>
      <c r="C32" s="18">
        <v>7.0</v>
      </c>
      <c r="D32" s="28">
        <v>41059.0</v>
      </c>
      <c r="E32" s="18" t="s">
        <v>56</v>
      </c>
      <c r="F32" s="18" t="s">
        <v>212</v>
      </c>
      <c r="G32" s="28">
        <v>41052.0</v>
      </c>
    </row>
    <row r="33" ht="15.75" customHeight="1"/>
    <row r="34" ht="15.75" customHeight="1">
      <c r="A34" s="22">
        <v>5.0</v>
      </c>
      <c r="B34" s="22" t="s">
        <v>58</v>
      </c>
    </row>
    <row r="35" ht="15.75" customHeight="1"/>
    <row r="36" ht="15.75" customHeight="1">
      <c r="B36" s="63" t="s">
        <v>197</v>
      </c>
      <c r="C36" s="63" t="s">
        <v>41</v>
      </c>
      <c r="D36" s="63" t="s">
        <v>45</v>
      </c>
    </row>
    <row r="37" ht="15.75" customHeight="1">
      <c r="B37" s="18">
        <v>2.0</v>
      </c>
      <c r="C37" s="28">
        <v>40694.0</v>
      </c>
      <c r="D37" s="28">
        <v>41242.0</v>
      </c>
    </row>
    <row r="38" ht="15.75" customHeight="1">
      <c r="B38" s="18">
        <v>3.0</v>
      </c>
      <c r="C38" s="28">
        <v>41243.0</v>
      </c>
      <c r="D38" s="28"/>
    </row>
    <row r="39" ht="15.75" customHeight="1">
      <c r="B39" s="18">
        <v>4.0</v>
      </c>
      <c r="C39" s="28">
        <v>40694.0</v>
      </c>
      <c r="D39" s="28"/>
    </row>
    <row r="40" ht="15.75" customHeight="1">
      <c r="B40" s="18">
        <v>3.0</v>
      </c>
      <c r="C40" s="28">
        <v>40694.0</v>
      </c>
      <c r="D40" s="28">
        <v>41242.0</v>
      </c>
    </row>
    <row r="41" ht="15.75" customHeight="1">
      <c r="B41" s="18">
        <v>2.0</v>
      </c>
      <c r="C41" s="28">
        <v>41243.0</v>
      </c>
      <c r="D41" s="28"/>
    </row>
    <row r="42" ht="15.75" customHeight="1">
      <c r="B42" s="18">
        <v>1.0</v>
      </c>
      <c r="C42" s="28">
        <v>41182.0</v>
      </c>
      <c r="D42" s="33"/>
    </row>
    <row r="43" ht="15.75" customHeight="1">
      <c r="B43" s="18">
        <v>9.0</v>
      </c>
      <c r="C43" s="28">
        <v>41424.0</v>
      </c>
      <c r="D43" s="33"/>
    </row>
    <row r="44" ht="15.75" customHeight="1">
      <c r="B44" s="18">
        <v>8.0</v>
      </c>
      <c r="C44" s="28">
        <v>41424.0</v>
      </c>
      <c r="D44" s="18"/>
    </row>
    <row r="45" ht="15.75" customHeight="1">
      <c r="B45" s="18">
        <v>6.0</v>
      </c>
      <c r="C45" s="28">
        <v>41059.0</v>
      </c>
      <c r="D45" s="64"/>
    </row>
    <row r="46" ht="15.75" customHeight="1">
      <c r="B46" s="18">
        <v>7.0</v>
      </c>
      <c r="C46" s="28">
        <v>41059.0</v>
      </c>
      <c r="D46" s="64"/>
    </row>
    <row r="47" ht="15.75" customHeight="1">
      <c r="D47" s="65"/>
    </row>
    <row r="48" ht="15.75" customHeight="1">
      <c r="B48" s="31" t="s">
        <v>59</v>
      </c>
      <c r="C48" s="31" t="s">
        <v>60</v>
      </c>
      <c r="D48" s="31" t="s">
        <v>61</v>
      </c>
      <c r="E48" s="32"/>
      <c r="F48" s="31" t="s">
        <v>62</v>
      </c>
    </row>
    <row r="49" ht="47.25" customHeight="1">
      <c r="B49" s="34">
        <v>1.0</v>
      </c>
      <c r="C49" s="34" t="s">
        <v>197</v>
      </c>
      <c r="D49" s="34" t="s">
        <v>96</v>
      </c>
      <c r="F49" s="42" t="s">
        <v>213</v>
      </c>
    </row>
    <row r="50" ht="15.75" customHeight="1">
      <c r="D50" s="53" t="s">
        <v>197</v>
      </c>
      <c r="E50" s="34" t="s">
        <v>214</v>
      </c>
    </row>
    <row r="51" ht="15.75" customHeight="1">
      <c r="D51" s="35">
        <v>1.0</v>
      </c>
      <c r="E51" s="34">
        <f t="shared" ref="E51:E58" si="1">countif($B$37:$B$46,D51)</f>
        <v>1</v>
      </c>
    </row>
    <row r="52" ht="15.75" customHeight="1">
      <c r="D52" s="35">
        <v>2.0</v>
      </c>
      <c r="E52" s="34">
        <f t="shared" si="1"/>
        <v>2</v>
      </c>
    </row>
    <row r="53" ht="15.75" customHeight="1">
      <c r="D53" s="35">
        <v>3.0</v>
      </c>
      <c r="E53" s="34">
        <f t="shared" si="1"/>
        <v>2</v>
      </c>
    </row>
    <row r="54" ht="15.75" customHeight="1">
      <c r="D54" s="35">
        <v>4.0</v>
      </c>
      <c r="E54" s="34">
        <f t="shared" si="1"/>
        <v>1</v>
      </c>
    </row>
    <row r="55" ht="15.75" customHeight="1">
      <c r="D55" s="35">
        <v>6.0</v>
      </c>
      <c r="E55" s="34">
        <f t="shared" si="1"/>
        <v>1</v>
      </c>
    </row>
    <row r="56" ht="15.75" customHeight="1">
      <c r="D56" s="35">
        <v>7.0</v>
      </c>
      <c r="E56" s="34">
        <f t="shared" si="1"/>
        <v>1</v>
      </c>
    </row>
    <row r="57" ht="15.75" customHeight="1">
      <c r="D57" s="35">
        <v>8.0</v>
      </c>
      <c r="E57" s="34">
        <f t="shared" si="1"/>
        <v>1</v>
      </c>
    </row>
    <row r="58" ht="15.75" customHeight="1">
      <c r="D58" s="35">
        <v>9.0</v>
      </c>
      <c r="E58" s="34">
        <f t="shared" si="1"/>
        <v>1</v>
      </c>
    </row>
    <row r="59" ht="15.75" customHeight="1">
      <c r="D59" s="34" t="s">
        <v>99</v>
      </c>
      <c r="E59" s="34">
        <f>SUM(E51:E58)</f>
        <v>10</v>
      </c>
    </row>
    <row r="60" ht="15.75" customHeight="1"/>
    <row r="61" ht="15.75" customHeight="1">
      <c r="D61" s="34" t="s">
        <v>100</v>
      </c>
    </row>
    <row r="62" ht="15.75" customHeight="1">
      <c r="D62" s="53" t="s">
        <v>197</v>
      </c>
      <c r="E62" s="34" t="s">
        <v>215</v>
      </c>
    </row>
    <row r="63" ht="15.75" customHeight="1">
      <c r="D63" s="35">
        <v>1.0</v>
      </c>
      <c r="E63" s="34">
        <f>1/10*100</f>
        <v>10</v>
      </c>
    </row>
    <row r="64" ht="15.75" customHeight="1">
      <c r="D64" s="35">
        <v>2.0</v>
      </c>
      <c r="E64" s="34">
        <f t="shared" ref="E64:E65" si="2">2/10*100</f>
        <v>20</v>
      </c>
    </row>
    <row r="65" ht="15.75" customHeight="1">
      <c r="D65" s="35">
        <v>3.0</v>
      </c>
      <c r="E65" s="34">
        <f t="shared" si="2"/>
        <v>20</v>
      </c>
    </row>
    <row r="66" ht="15.75" customHeight="1">
      <c r="D66" s="35">
        <v>4.0</v>
      </c>
      <c r="E66" s="34">
        <f t="shared" ref="E66:E70" si="3">1/10*100</f>
        <v>10</v>
      </c>
    </row>
    <row r="67" ht="15.75" customHeight="1">
      <c r="D67" s="35">
        <v>6.0</v>
      </c>
      <c r="E67" s="34">
        <f t="shared" si="3"/>
        <v>10</v>
      </c>
      <c r="F67" s="34"/>
    </row>
    <row r="68" ht="15.75" customHeight="1">
      <c r="D68" s="35">
        <v>7.0</v>
      </c>
      <c r="E68" s="34">
        <f t="shared" si="3"/>
        <v>10</v>
      </c>
      <c r="F68" s="29"/>
    </row>
    <row r="69" ht="15.75" customHeight="1">
      <c r="D69" s="35">
        <v>8.0</v>
      </c>
      <c r="E69" s="34">
        <f t="shared" si="3"/>
        <v>10</v>
      </c>
      <c r="F69" s="66"/>
    </row>
    <row r="70" ht="15.75" customHeight="1">
      <c r="D70" s="35">
        <v>9.0</v>
      </c>
      <c r="E70" s="34">
        <f t="shared" si="3"/>
        <v>10</v>
      </c>
      <c r="F70" s="66"/>
    </row>
    <row r="71" ht="15.75" customHeight="1">
      <c r="D71" s="34" t="s">
        <v>99</v>
      </c>
      <c r="E71" s="34">
        <f>SUM(E63:E70)</f>
        <v>100</v>
      </c>
      <c r="F71" s="29"/>
    </row>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2"/>
  <legacy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23.71"/>
    <col customWidth="1" min="3" max="3" width="18.0"/>
    <col customWidth="1" min="4" max="4" width="50.0"/>
    <col customWidth="1" min="5" max="5" width="34.29"/>
    <col customWidth="1" min="6" max="6" width="43.29"/>
    <col customWidth="1" min="7" max="7" width="35.71"/>
    <col customWidth="1" min="8" max="8" width="32.14"/>
    <col customWidth="1" min="9" max="9" width="23.71"/>
    <col customWidth="1" min="10" max="10" width="20.86"/>
    <col customWidth="1" min="11" max="11" width="22.43"/>
    <col customWidth="1" min="12" max="12" width="24.71"/>
    <col customWidth="1" min="13" max="13" width="21.71"/>
    <col customWidth="1" min="14" max="14" width="37.14"/>
  </cols>
  <sheetData>
    <row r="1">
      <c r="A1" s="14" t="s">
        <v>216</v>
      </c>
      <c r="B1" s="14"/>
    </row>
    <row r="3">
      <c r="A3" s="13">
        <v>1.0</v>
      </c>
      <c r="B3" s="13" t="s">
        <v>16</v>
      </c>
      <c r="C3" s="15">
        <v>6.0</v>
      </c>
      <c r="D3" s="13" t="s">
        <v>17</v>
      </c>
    </row>
    <row r="5">
      <c r="A5" s="13">
        <v>2.0</v>
      </c>
      <c r="B5" s="13" t="s">
        <v>18</v>
      </c>
      <c r="C5" s="15">
        <v>701.0</v>
      </c>
      <c r="D5" s="13" t="s">
        <v>19</v>
      </c>
    </row>
    <row r="7">
      <c r="A7" s="13">
        <v>3.0</v>
      </c>
      <c r="B7" s="16" t="s">
        <v>20</v>
      </c>
    </row>
    <row r="8">
      <c r="B8" s="17" t="s">
        <v>21</v>
      </c>
      <c r="C8" s="17" t="s">
        <v>22</v>
      </c>
      <c r="D8" s="17" t="s">
        <v>23</v>
      </c>
      <c r="E8" s="17" t="s">
        <v>24</v>
      </c>
      <c r="F8" s="17" t="s">
        <v>25</v>
      </c>
      <c r="G8" s="17" t="s">
        <v>26</v>
      </c>
      <c r="H8" s="17" t="s">
        <v>27</v>
      </c>
    </row>
    <row r="9">
      <c r="B9" s="18" t="s">
        <v>28</v>
      </c>
      <c r="C9" s="18" t="s">
        <v>29</v>
      </c>
      <c r="D9" s="18" t="s">
        <v>217</v>
      </c>
      <c r="E9" s="18" t="s">
        <v>71</v>
      </c>
      <c r="F9" s="18" t="s">
        <v>71</v>
      </c>
      <c r="G9" s="59" t="s">
        <v>71</v>
      </c>
      <c r="H9" s="59" t="s">
        <v>28</v>
      </c>
    </row>
    <row r="10">
      <c r="B10" s="18" t="s">
        <v>72</v>
      </c>
      <c r="C10" s="18" t="s">
        <v>73</v>
      </c>
      <c r="D10" s="18" t="s">
        <v>56</v>
      </c>
      <c r="E10" s="18" t="s">
        <v>71</v>
      </c>
      <c r="F10" s="18" t="s">
        <v>71</v>
      </c>
      <c r="G10" s="61" t="s">
        <v>71</v>
      </c>
      <c r="H10" s="61" t="s">
        <v>218</v>
      </c>
    </row>
    <row r="11">
      <c r="B11" s="18" t="s">
        <v>219</v>
      </c>
      <c r="C11" s="18" t="s">
        <v>103</v>
      </c>
      <c r="D11" s="18" t="s">
        <v>196</v>
      </c>
      <c r="E11" s="18" t="s">
        <v>71</v>
      </c>
      <c r="F11" s="18" t="s">
        <v>71</v>
      </c>
      <c r="G11" s="62" t="s">
        <v>71</v>
      </c>
      <c r="H11" s="62" t="s">
        <v>219</v>
      </c>
    </row>
    <row r="12">
      <c r="B12" s="18" t="s">
        <v>220</v>
      </c>
      <c r="C12" s="18" t="s">
        <v>221</v>
      </c>
      <c r="D12" s="18" t="s">
        <v>56</v>
      </c>
      <c r="E12" s="18" t="s">
        <v>71</v>
      </c>
      <c r="F12" s="18" t="s">
        <v>71</v>
      </c>
      <c r="G12" s="62" t="s">
        <v>71</v>
      </c>
      <c r="H12" s="62" t="s">
        <v>222</v>
      </c>
    </row>
    <row r="13">
      <c r="B13" s="18" t="s">
        <v>144</v>
      </c>
      <c r="C13" s="18" t="s">
        <v>145</v>
      </c>
      <c r="D13" s="18" t="s">
        <v>56</v>
      </c>
      <c r="E13" s="18" t="s">
        <v>71</v>
      </c>
      <c r="F13" s="18" t="s">
        <v>71</v>
      </c>
      <c r="G13" s="62" t="s">
        <v>71</v>
      </c>
      <c r="H13" s="43" t="s">
        <v>146</v>
      </c>
    </row>
    <row r="14">
      <c r="B14" s="18" t="s">
        <v>49</v>
      </c>
      <c r="C14" s="18" t="s">
        <v>77</v>
      </c>
      <c r="D14" s="67">
        <v>41894.46875</v>
      </c>
      <c r="E14" s="18" t="s">
        <v>71</v>
      </c>
      <c r="F14" s="18" t="s">
        <v>71</v>
      </c>
      <c r="G14" s="18" t="s">
        <v>71</v>
      </c>
      <c r="H14" s="43" t="s">
        <v>78</v>
      </c>
    </row>
    <row r="15" ht="15.75" customHeight="1"/>
    <row r="16" ht="15.75" customHeight="1">
      <c r="A16" s="22">
        <v>4.0</v>
      </c>
      <c r="B16" s="22" t="s">
        <v>53</v>
      </c>
    </row>
    <row r="17" ht="15.75" customHeight="1">
      <c r="A17" s="22"/>
      <c r="B17" s="16" t="s">
        <v>54</v>
      </c>
    </row>
    <row r="18" ht="15.75" customHeight="1">
      <c r="B18" s="23" t="s">
        <v>55</v>
      </c>
    </row>
    <row r="19" ht="15.75" customHeight="1">
      <c r="B19" s="24" t="s">
        <v>28</v>
      </c>
      <c r="C19" s="24" t="s">
        <v>72</v>
      </c>
      <c r="D19" s="24" t="s">
        <v>219</v>
      </c>
      <c r="E19" s="24" t="s">
        <v>220</v>
      </c>
      <c r="F19" s="24" t="s">
        <v>220</v>
      </c>
      <c r="G19" s="24" t="s">
        <v>220</v>
      </c>
      <c r="H19" s="24" t="s">
        <v>220</v>
      </c>
      <c r="I19" s="24" t="s">
        <v>220</v>
      </c>
      <c r="J19" s="24" t="s">
        <v>220</v>
      </c>
      <c r="K19" s="24" t="s">
        <v>220</v>
      </c>
      <c r="L19" s="24" t="s">
        <v>220</v>
      </c>
      <c r="M19" s="24" t="s">
        <v>220</v>
      </c>
      <c r="N19" s="24" t="s">
        <v>220</v>
      </c>
      <c r="O19" s="24" t="s">
        <v>144</v>
      </c>
      <c r="P19" s="24" t="s">
        <v>49</v>
      </c>
    </row>
    <row r="20" ht="15.75" customHeight="1">
      <c r="B20" s="18">
        <v>292.0</v>
      </c>
      <c r="C20" s="18" t="s">
        <v>223</v>
      </c>
      <c r="D20" s="18">
        <v>279.0</v>
      </c>
      <c r="E20" s="18" t="s">
        <v>224</v>
      </c>
      <c r="F20" s="18" t="s">
        <v>225</v>
      </c>
      <c r="G20" s="18" t="s">
        <v>226</v>
      </c>
      <c r="H20" s="18" t="s">
        <v>227</v>
      </c>
      <c r="I20" s="18" t="s">
        <v>228</v>
      </c>
      <c r="J20" s="18" t="s">
        <v>229</v>
      </c>
      <c r="K20" s="18" t="s">
        <v>230</v>
      </c>
      <c r="L20" s="18" t="s">
        <v>231</v>
      </c>
      <c r="M20" s="18" t="s">
        <v>232</v>
      </c>
      <c r="N20" s="18" t="s">
        <v>233</v>
      </c>
      <c r="O20" s="18" t="s">
        <v>234</v>
      </c>
      <c r="P20" s="28">
        <v>41894.46883677084</v>
      </c>
    </row>
    <row r="21" ht="15.75" customHeight="1">
      <c r="B21" s="18">
        <v>294.0</v>
      </c>
      <c r="C21" s="18" t="s">
        <v>235</v>
      </c>
      <c r="D21" s="18">
        <v>276.0</v>
      </c>
      <c r="E21" s="18" t="s">
        <v>224</v>
      </c>
      <c r="F21" s="18" t="s">
        <v>225</v>
      </c>
      <c r="G21" s="18" t="s">
        <v>236</v>
      </c>
      <c r="H21" s="18" t="s">
        <v>227</v>
      </c>
      <c r="I21" s="18" t="s">
        <v>237</v>
      </c>
      <c r="J21" s="18" t="s">
        <v>238</v>
      </c>
      <c r="K21" s="18" t="s">
        <v>239</v>
      </c>
      <c r="L21" s="18" t="s">
        <v>240</v>
      </c>
      <c r="M21" s="18" t="s">
        <v>241</v>
      </c>
      <c r="N21" s="18" t="s">
        <v>242</v>
      </c>
      <c r="O21" s="18" t="s">
        <v>243</v>
      </c>
      <c r="P21" s="28">
        <v>41894.46883677084</v>
      </c>
    </row>
    <row r="22" ht="15.75" customHeight="1">
      <c r="B22" s="18">
        <v>296.0</v>
      </c>
      <c r="C22" s="18" t="s">
        <v>244</v>
      </c>
      <c r="D22" s="18">
        <v>277.0</v>
      </c>
      <c r="E22" s="20" t="s">
        <v>224</v>
      </c>
      <c r="F22" s="18" t="s">
        <v>225</v>
      </c>
      <c r="G22" s="18" t="s">
        <v>245</v>
      </c>
      <c r="H22" s="18" t="s">
        <v>227</v>
      </c>
      <c r="I22" s="18" t="s">
        <v>246</v>
      </c>
      <c r="J22" s="18" t="s">
        <v>247</v>
      </c>
      <c r="K22" s="18" t="s">
        <v>230</v>
      </c>
      <c r="L22" s="18" t="s">
        <v>231</v>
      </c>
      <c r="M22" s="18" t="s">
        <v>248</v>
      </c>
      <c r="N22" s="18" t="s">
        <v>249</v>
      </c>
      <c r="O22" s="18" t="s">
        <v>250</v>
      </c>
      <c r="P22" s="28">
        <v>41894.46883677084</v>
      </c>
    </row>
    <row r="23" ht="15.75" customHeight="1">
      <c r="B23" s="18">
        <v>298.0</v>
      </c>
      <c r="C23" s="18" t="s">
        <v>251</v>
      </c>
      <c r="D23" s="18">
        <v>275.0</v>
      </c>
      <c r="E23" s="20" t="s">
        <v>224</v>
      </c>
      <c r="F23" s="18" t="s">
        <v>225</v>
      </c>
      <c r="G23" s="18" t="s">
        <v>252</v>
      </c>
      <c r="H23" s="18" t="s">
        <v>227</v>
      </c>
      <c r="I23" s="18" t="s">
        <v>253</v>
      </c>
      <c r="J23" s="18" t="s">
        <v>229</v>
      </c>
      <c r="K23" s="18" t="s">
        <v>239</v>
      </c>
      <c r="L23" s="18" t="s">
        <v>231</v>
      </c>
      <c r="M23" s="18" t="s">
        <v>248</v>
      </c>
      <c r="N23" s="18" t="s">
        <v>254</v>
      </c>
      <c r="O23" s="18" t="s">
        <v>255</v>
      </c>
      <c r="P23" s="28">
        <v>41894.46883677084</v>
      </c>
    </row>
    <row r="24" ht="15.75" customHeight="1">
      <c r="B24" s="18">
        <v>300.0</v>
      </c>
      <c r="C24" s="18" t="s">
        <v>256</v>
      </c>
      <c r="D24" s="18">
        <v>286.0</v>
      </c>
      <c r="E24" s="20" t="s">
        <v>224</v>
      </c>
      <c r="F24" s="18" t="s">
        <v>225</v>
      </c>
      <c r="G24" s="18" t="s">
        <v>257</v>
      </c>
      <c r="H24" s="18" t="s">
        <v>227</v>
      </c>
      <c r="I24" s="18" t="s">
        <v>258</v>
      </c>
      <c r="J24" s="18" t="s">
        <v>238</v>
      </c>
      <c r="K24" s="18" t="s">
        <v>230</v>
      </c>
      <c r="L24" s="18" t="s">
        <v>240</v>
      </c>
      <c r="M24" s="18" t="s">
        <v>248</v>
      </c>
      <c r="N24" s="18" t="s">
        <v>259</v>
      </c>
      <c r="O24" s="18" t="s">
        <v>260</v>
      </c>
      <c r="P24" s="28">
        <v>41894.46883677084</v>
      </c>
    </row>
    <row r="25" ht="15.75" customHeight="1"/>
    <row r="26" ht="15.75" customHeight="1">
      <c r="B26" s="23" t="s">
        <v>57</v>
      </c>
    </row>
    <row r="27" ht="15.75" customHeight="1">
      <c r="B27" s="24" t="s">
        <v>28</v>
      </c>
      <c r="C27" s="24" t="s">
        <v>72</v>
      </c>
      <c r="D27" s="24" t="s">
        <v>219</v>
      </c>
      <c r="E27" s="24" t="s">
        <v>220</v>
      </c>
      <c r="F27" s="24" t="s">
        <v>220</v>
      </c>
      <c r="G27" s="24" t="s">
        <v>220</v>
      </c>
      <c r="H27" s="24" t="s">
        <v>220</v>
      </c>
      <c r="I27" s="24" t="s">
        <v>220</v>
      </c>
      <c r="J27" s="24" t="s">
        <v>220</v>
      </c>
      <c r="K27" s="24" t="s">
        <v>220</v>
      </c>
      <c r="L27" s="24" t="s">
        <v>220</v>
      </c>
      <c r="M27" s="24" t="s">
        <v>220</v>
      </c>
      <c r="N27" s="24" t="s">
        <v>220</v>
      </c>
      <c r="O27" s="24" t="s">
        <v>144</v>
      </c>
      <c r="P27" s="24" t="s">
        <v>49</v>
      </c>
    </row>
    <row r="28" ht="15.75" customHeight="1">
      <c r="B28" s="18">
        <v>1988.0</v>
      </c>
      <c r="C28" s="18" t="s">
        <v>261</v>
      </c>
      <c r="D28" s="18">
        <v>282.0</v>
      </c>
      <c r="E28" s="18" t="s">
        <v>262</v>
      </c>
      <c r="F28" s="18" t="s">
        <v>263</v>
      </c>
      <c r="G28" s="18" t="s">
        <v>245</v>
      </c>
      <c r="H28" s="18" t="s">
        <v>227</v>
      </c>
      <c r="I28" s="18" t="s">
        <v>264</v>
      </c>
      <c r="J28" s="18" t="s">
        <v>247</v>
      </c>
      <c r="K28" s="18" t="s">
        <v>265</v>
      </c>
      <c r="L28" s="18" t="s">
        <v>240</v>
      </c>
      <c r="M28" s="18" t="s">
        <v>266</v>
      </c>
      <c r="N28" s="18" t="s">
        <v>267</v>
      </c>
      <c r="O28" s="18" t="s">
        <v>268</v>
      </c>
      <c r="P28" s="28">
        <v>41894.46883677084</v>
      </c>
    </row>
    <row r="29" ht="15.75" customHeight="1">
      <c r="B29" s="18">
        <v>1990.0</v>
      </c>
      <c r="C29" s="18" t="s">
        <v>269</v>
      </c>
      <c r="D29" s="18">
        <v>281.0</v>
      </c>
      <c r="E29" s="18" t="s">
        <v>262</v>
      </c>
      <c r="F29" s="18" t="s">
        <v>263</v>
      </c>
      <c r="G29" s="18" t="s">
        <v>252</v>
      </c>
      <c r="H29" s="18" t="s">
        <v>227</v>
      </c>
      <c r="I29" s="18" t="s">
        <v>270</v>
      </c>
      <c r="J29" s="18" t="s">
        <v>238</v>
      </c>
      <c r="K29" s="18" t="s">
        <v>265</v>
      </c>
      <c r="L29" s="18" t="s">
        <v>240</v>
      </c>
      <c r="M29" s="18" t="s">
        <v>241</v>
      </c>
      <c r="N29" s="18" t="s">
        <v>271</v>
      </c>
      <c r="O29" s="18" t="s">
        <v>272</v>
      </c>
      <c r="P29" s="28">
        <v>41894.46883677084</v>
      </c>
    </row>
    <row r="30" ht="15.75" customHeight="1">
      <c r="B30" s="18">
        <v>1992.0</v>
      </c>
      <c r="C30" s="18" t="s">
        <v>273</v>
      </c>
      <c r="D30" s="18">
        <v>277.0</v>
      </c>
      <c r="E30" s="20" t="s">
        <v>262</v>
      </c>
      <c r="F30" s="18" t="s">
        <v>263</v>
      </c>
      <c r="G30" s="18" t="s">
        <v>257</v>
      </c>
      <c r="H30" s="18" t="s">
        <v>227</v>
      </c>
      <c r="I30" s="18" t="s">
        <v>274</v>
      </c>
      <c r="J30" s="18" t="s">
        <v>247</v>
      </c>
      <c r="K30" s="18" t="s">
        <v>275</v>
      </c>
      <c r="L30" s="18" t="s">
        <v>240</v>
      </c>
      <c r="M30" s="18" t="s">
        <v>248</v>
      </c>
      <c r="N30" s="18" t="s">
        <v>276</v>
      </c>
      <c r="O30" s="18" t="s">
        <v>277</v>
      </c>
      <c r="P30" s="28">
        <v>41894.46883677084</v>
      </c>
    </row>
    <row r="31" ht="15.75" customHeight="1">
      <c r="B31" s="18">
        <v>1994.0</v>
      </c>
      <c r="C31" s="18" t="s">
        <v>278</v>
      </c>
      <c r="D31" s="18">
        <v>277.0</v>
      </c>
      <c r="E31" s="20" t="s">
        <v>224</v>
      </c>
      <c r="F31" s="18" t="s">
        <v>225</v>
      </c>
      <c r="G31" s="18" t="s">
        <v>245</v>
      </c>
      <c r="H31" s="18" t="s">
        <v>227</v>
      </c>
      <c r="I31" s="18" t="s">
        <v>279</v>
      </c>
      <c r="J31" s="18" t="s">
        <v>229</v>
      </c>
      <c r="K31" s="18" t="s">
        <v>280</v>
      </c>
      <c r="L31" s="18" t="s">
        <v>240</v>
      </c>
      <c r="M31" s="18" t="s">
        <v>241</v>
      </c>
      <c r="N31" s="18" t="s">
        <v>259</v>
      </c>
      <c r="O31" s="18" t="s">
        <v>281</v>
      </c>
      <c r="P31" s="28">
        <v>41894.46883677084</v>
      </c>
    </row>
    <row r="32" ht="15.75" customHeight="1">
      <c r="B32" s="18">
        <v>2051.0</v>
      </c>
      <c r="C32" s="18" t="s">
        <v>282</v>
      </c>
      <c r="D32" s="18">
        <v>275.0</v>
      </c>
      <c r="E32" s="20" t="s">
        <v>224</v>
      </c>
      <c r="F32" s="18" t="s">
        <v>225</v>
      </c>
      <c r="G32" s="18" t="s">
        <v>252</v>
      </c>
      <c r="H32" s="18" t="s">
        <v>227</v>
      </c>
      <c r="I32" s="18" t="s">
        <v>283</v>
      </c>
      <c r="J32" s="18" t="s">
        <v>238</v>
      </c>
      <c r="K32" s="18" t="s">
        <v>280</v>
      </c>
      <c r="L32" s="18" t="s">
        <v>231</v>
      </c>
      <c r="M32" s="18" t="s">
        <v>241</v>
      </c>
      <c r="N32" s="18" t="s">
        <v>284</v>
      </c>
      <c r="O32" s="18" t="s">
        <v>285</v>
      </c>
      <c r="P32" s="28">
        <v>41894.46883677084</v>
      </c>
    </row>
    <row r="33" ht="15.75" customHeight="1"/>
    <row r="34" ht="15.75" customHeight="1">
      <c r="A34" s="22">
        <v>5.0</v>
      </c>
      <c r="B34" s="22" t="s">
        <v>58</v>
      </c>
    </row>
    <row r="35" ht="15.75" customHeight="1">
      <c r="B35" s="34" t="s">
        <v>286</v>
      </c>
      <c r="F35" s="68" t="s">
        <v>287</v>
      </c>
    </row>
    <row r="36" ht="15.75" customHeight="1"/>
    <row r="37" ht="15.75" customHeight="1">
      <c r="B37" s="24" t="s">
        <v>72</v>
      </c>
      <c r="C37" s="24" t="s">
        <v>219</v>
      </c>
    </row>
    <row r="38" ht="15.75" customHeight="1">
      <c r="B38" s="18" t="s">
        <v>223</v>
      </c>
      <c r="C38" s="18">
        <v>279.0</v>
      </c>
    </row>
    <row r="39" ht="15.75" customHeight="1">
      <c r="B39" s="18" t="s">
        <v>235</v>
      </c>
      <c r="C39" s="18">
        <v>276.0</v>
      </c>
    </row>
    <row r="40" ht="15.75" customHeight="1">
      <c r="B40" s="18" t="s">
        <v>244</v>
      </c>
      <c r="C40" s="18">
        <v>277.0</v>
      </c>
    </row>
    <row r="41" ht="15.75" customHeight="1">
      <c r="B41" s="18" t="s">
        <v>251</v>
      </c>
      <c r="C41" s="18">
        <v>275.0</v>
      </c>
    </row>
    <row r="42" ht="15.75" customHeight="1">
      <c r="B42" s="18" t="s">
        <v>256</v>
      </c>
      <c r="C42" s="18">
        <v>286.0</v>
      </c>
      <c r="D42" s="34" t="s">
        <v>288</v>
      </c>
    </row>
    <row r="43" ht="15.75" customHeight="1">
      <c r="B43" s="18" t="s">
        <v>261</v>
      </c>
      <c r="C43" s="18">
        <v>282.0</v>
      </c>
    </row>
    <row r="44" ht="15.75" customHeight="1">
      <c r="B44" s="18" t="s">
        <v>269</v>
      </c>
      <c r="C44" s="18">
        <v>281.0</v>
      </c>
    </row>
    <row r="45" ht="15.75" customHeight="1">
      <c r="B45" s="18" t="s">
        <v>273</v>
      </c>
      <c r="C45" s="18">
        <v>277.0</v>
      </c>
    </row>
    <row r="46" ht="15.75" customHeight="1">
      <c r="B46" s="18" t="s">
        <v>278</v>
      </c>
      <c r="C46" s="18">
        <v>277.0</v>
      </c>
    </row>
    <row r="47" ht="15.75" customHeight="1">
      <c r="B47" s="18" t="s">
        <v>282</v>
      </c>
      <c r="C47" s="18">
        <v>275.0</v>
      </c>
    </row>
    <row r="48" ht="15.75" customHeight="1"/>
    <row r="49" ht="15.75" customHeight="1">
      <c r="B49" s="31" t="s">
        <v>59</v>
      </c>
      <c r="C49" s="31" t="s">
        <v>60</v>
      </c>
      <c r="D49" s="31" t="s">
        <v>61</v>
      </c>
      <c r="E49" s="32"/>
      <c r="F49" s="31" t="s">
        <v>62</v>
      </c>
    </row>
    <row r="50" ht="48.0" customHeight="1">
      <c r="B50" s="34">
        <v>1.0</v>
      </c>
      <c r="C50" s="34" t="s">
        <v>219</v>
      </c>
      <c r="D50" s="35" t="s">
        <v>289</v>
      </c>
      <c r="F50" s="42" t="s">
        <v>290</v>
      </c>
    </row>
    <row r="51" ht="15.75" customHeight="1">
      <c r="D51" s="35">
        <v>279.0</v>
      </c>
    </row>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2"/>
  <legacy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9.29"/>
    <col customWidth="1" min="3" max="3" width="29.0"/>
    <col customWidth="1" min="4" max="4" width="55.0"/>
    <col customWidth="1" min="5" max="5" width="52.86"/>
    <col customWidth="1" min="6" max="6" width="43.29"/>
    <col customWidth="1" min="8" max="8" width="23.57"/>
  </cols>
  <sheetData>
    <row r="1">
      <c r="A1" s="14" t="s">
        <v>291</v>
      </c>
      <c r="B1" s="14"/>
    </row>
    <row r="3">
      <c r="A3" s="13">
        <v>1.0</v>
      </c>
      <c r="B3" s="13" t="s">
        <v>16</v>
      </c>
      <c r="C3" s="15">
        <v>5.0</v>
      </c>
      <c r="D3" s="13" t="s">
        <v>17</v>
      </c>
    </row>
    <row r="5">
      <c r="A5" s="13">
        <v>2.0</v>
      </c>
      <c r="B5" s="13" t="s">
        <v>18</v>
      </c>
      <c r="C5" s="15">
        <v>163.0</v>
      </c>
      <c r="D5" s="13" t="s">
        <v>19</v>
      </c>
    </row>
    <row r="7">
      <c r="A7" s="13">
        <v>3.0</v>
      </c>
      <c r="B7" s="16" t="s">
        <v>20</v>
      </c>
    </row>
    <row r="8">
      <c r="B8" s="17" t="s">
        <v>21</v>
      </c>
      <c r="C8" s="17" t="s">
        <v>22</v>
      </c>
      <c r="D8" s="17" t="s">
        <v>23</v>
      </c>
      <c r="E8" s="17" t="s">
        <v>24</v>
      </c>
      <c r="F8" s="17" t="s">
        <v>25</v>
      </c>
      <c r="G8" s="17" t="s">
        <v>26</v>
      </c>
      <c r="H8" s="17" t="s">
        <v>27</v>
      </c>
    </row>
    <row r="9">
      <c r="B9" s="18" t="s">
        <v>28</v>
      </c>
      <c r="C9" s="18" t="s">
        <v>29</v>
      </c>
      <c r="D9" s="18" t="s">
        <v>292</v>
      </c>
      <c r="E9" s="18" t="s">
        <v>71</v>
      </c>
      <c r="F9" s="18" t="s">
        <v>71</v>
      </c>
      <c r="G9" s="18" t="s">
        <v>71</v>
      </c>
      <c r="H9" s="18" t="s">
        <v>28</v>
      </c>
    </row>
    <row r="10">
      <c r="B10" s="18" t="s">
        <v>293</v>
      </c>
      <c r="C10" s="18" t="s">
        <v>77</v>
      </c>
      <c r="D10" s="18" t="s">
        <v>294</v>
      </c>
      <c r="E10" s="18" t="s">
        <v>71</v>
      </c>
      <c r="F10" s="18" t="s">
        <v>71</v>
      </c>
      <c r="G10" s="20" t="s">
        <v>71</v>
      </c>
      <c r="H10" s="20" t="s">
        <v>295</v>
      </c>
    </row>
    <row r="11">
      <c r="B11" s="18" t="s">
        <v>296</v>
      </c>
      <c r="C11" s="18" t="s">
        <v>297</v>
      </c>
      <c r="D11" s="18" t="s">
        <v>298</v>
      </c>
      <c r="E11" s="18" t="s">
        <v>71</v>
      </c>
      <c r="F11" s="18" t="s">
        <v>71</v>
      </c>
      <c r="G11" s="18" t="s">
        <v>47</v>
      </c>
      <c r="H11" s="18" t="s">
        <v>299</v>
      </c>
    </row>
    <row r="12">
      <c r="B12" s="18" t="s">
        <v>144</v>
      </c>
      <c r="C12" s="18" t="s">
        <v>145</v>
      </c>
      <c r="D12" s="18" t="s">
        <v>56</v>
      </c>
      <c r="E12" s="18" t="s">
        <v>71</v>
      </c>
      <c r="F12" s="18" t="s">
        <v>71</v>
      </c>
      <c r="G12" s="20" t="s">
        <v>71</v>
      </c>
      <c r="H12" s="43" t="s">
        <v>146</v>
      </c>
    </row>
    <row r="13">
      <c r="B13" s="18" t="s">
        <v>49</v>
      </c>
      <c r="C13" s="18" t="s">
        <v>77</v>
      </c>
      <c r="D13" s="18" t="s">
        <v>300</v>
      </c>
      <c r="E13" s="18" t="s">
        <v>71</v>
      </c>
      <c r="F13" s="18" t="s">
        <v>71</v>
      </c>
      <c r="G13" s="20" t="s">
        <v>71</v>
      </c>
      <c r="H13" s="43" t="s">
        <v>78</v>
      </c>
    </row>
    <row r="14" ht="15.75" customHeight="1">
      <c r="G14" s="13"/>
    </row>
    <row r="15" ht="15.75" customHeight="1">
      <c r="A15" s="22">
        <v>4.0</v>
      </c>
      <c r="B15" s="22" t="s">
        <v>53</v>
      </c>
    </row>
    <row r="16" ht="15.75" customHeight="1">
      <c r="A16" s="22"/>
      <c r="B16" s="16" t="s">
        <v>54</v>
      </c>
    </row>
    <row r="17" ht="15.75" customHeight="1">
      <c r="B17" s="23" t="s">
        <v>55</v>
      </c>
    </row>
    <row r="18" ht="15.75" customHeight="1">
      <c r="B18" s="24" t="s">
        <v>28</v>
      </c>
      <c r="C18" s="24" t="s">
        <v>293</v>
      </c>
      <c r="D18" s="24" t="s">
        <v>296</v>
      </c>
      <c r="E18" s="24" t="s">
        <v>301</v>
      </c>
      <c r="F18" s="24" t="s">
        <v>49</v>
      </c>
    </row>
    <row r="19" ht="15.75" customHeight="1">
      <c r="B19" s="18">
        <v>274.0</v>
      </c>
      <c r="C19" s="28">
        <v>40694.0</v>
      </c>
      <c r="D19" s="18">
        <v>28000.0</v>
      </c>
      <c r="E19" s="18" t="s">
        <v>302</v>
      </c>
      <c r="F19" s="28">
        <v>40649.0</v>
      </c>
    </row>
    <row r="20" ht="15.75" customHeight="1">
      <c r="B20" s="18">
        <v>274.0</v>
      </c>
      <c r="C20" s="28">
        <v>40786.0</v>
      </c>
      <c r="D20" s="18">
        <v>7000.0</v>
      </c>
      <c r="E20" s="18" t="s">
        <v>303</v>
      </c>
      <c r="F20" s="28">
        <v>40741.0</v>
      </c>
    </row>
    <row r="21" ht="15.75" customHeight="1">
      <c r="B21" s="18">
        <v>274.0</v>
      </c>
      <c r="C21" s="28">
        <v>40878.0</v>
      </c>
      <c r="D21" s="18">
        <v>91000.0</v>
      </c>
      <c r="E21" s="18" t="s">
        <v>304</v>
      </c>
      <c r="F21" s="28">
        <v>40833.0</v>
      </c>
    </row>
    <row r="22" ht="15.75" customHeight="1">
      <c r="B22" s="18">
        <v>274.0</v>
      </c>
      <c r="C22" s="28">
        <v>40968.0</v>
      </c>
      <c r="D22" s="18">
        <v>140000.0</v>
      </c>
      <c r="E22" s="18" t="s">
        <v>305</v>
      </c>
      <c r="F22" s="28">
        <v>40923.0</v>
      </c>
    </row>
    <row r="23" ht="15.75" customHeight="1">
      <c r="B23" s="18">
        <v>274.0</v>
      </c>
      <c r="C23" s="28">
        <v>41059.0</v>
      </c>
      <c r="D23" s="18">
        <v>70000.0</v>
      </c>
      <c r="E23" s="18" t="s">
        <v>306</v>
      </c>
      <c r="F23" s="28">
        <v>41014.0</v>
      </c>
    </row>
    <row r="24" ht="15.75" customHeight="1">
      <c r="C24" s="29"/>
    </row>
    <row r="25" ht="15.75" customHeight="1">
      <c r="B25" s="23" t="s">
        <v>57</v>
      </c>
      <c r="C25" s="29"/>
    </row>
    <row r="26" ht="15.75" customHeight="1">
      <c r="B26" s="24" t="s">
        <v>28</v>
      </c>
      <c r="C26" s="24" t="s">
        <v>293</v>
      </c>
      <c r="D26" s="24" t="s">
        <v>296</v>
      </c>
      <c r="E26" s="24" t="s">
        <v>301</v>
      </c>
      <c r="F26" s="24" t="s">
        <v>49</v>
      </c>
    </row>
    <row r="27" ht="15.75" customHeight="1">
      <c r="B27" s="18">
        <v>290.0</v>
      </c>
      <c r="C27" s="28">
        <v>41333.0</v>
      </c>
      <c r="D27" s="18">
        <v>404000.0</v>
      </c>
      <c r="E27" s="18" t="s">
        <v>307</v>
      </c>
      <c r="F27" s="28">
        <v>41288.0</v>
      </c>
    </row>
    <row r="28" ht="15.75" customHeight="1">
      <c r="B28" s="18">
        <v>290.0</v>
      </c>
      <c r="C28" s="28">
        <v>41424.0</v>
      </c>
      <c r="D28" s="18">
        <v>1262000.0</v>
      </c>
      <c r="E28" s="18" t="s">
        <v>308</v>
      </c>
      <c r="F28" s="28">
        <v>41379.0</v>
      </c>
    </row>
    <row r="29" ht="15.75" customHeight="1">
      <c r="B29" s="18">
        <v>290.0</v>
      </c>
      <c r="C29" s="28">
        <v>41516.0</v>
      </c>
      <c r="D29" s="18">
        <v>1057000.0</v>
      </c>
      <c r="E29" s="18" t="s">
        <v>309</v>
      </c>
      <c r="F29" s="28">
        <v>41471.0</v>
      </c>
    </row>
    <row r="30" ht="15.75" customHeight="1">
      <c r="B30" s="18">
        <v>290.0</v>
      </c>
      <c r="C30" s="28">
        <v>41608.0</v>
      </c>
      <c r="D30" s="18">
        <v>707000.0</v>
      </c>
      <c r="E30" s="18" t="s">
        <v>310</v>
      </c>
      <c r="F30" s="28">
        <v>41563.0</v>
      </c>
    </row>
    <row r="31" ht="15.75" customHeight="1">
      <c r="B31" s="18">
        <v>290.0</v>
      </c>
      <c r="C31" s="28">
        <v>41699.0</v>
      </c>
      <c r="D31" s="18">
        <v>908000.0</v>
      </c>
      <c r="E31" s="18" t="s">
        <v>311</v>
      </c>
      <c r="F31" s="28">
        <v>41654.0</v>
      </c>
    </row>
    <row r="32" ht="15.75" customHeight="1"/>
    <row r="33" ht="15.75" customHeight="1">
      <c r="A33" s="22">
        <v>5.0</v>
      </c>
      <c r="B33" s="22" t="s">
        <v>58</v>
      </c>
    </row>
    <row r="34" ht="15.75" customHeight="1"/>
    <row r="35" ht="15.75" customHeight="1">
      <c r="B35" s="24" t="s">
        <v>28</v>
      </c>
      <c r="C35" s="24" t="s">
        <v>293</v>
      </c>
      <c r="D35" s="24" t="s">
        <v>296</v>
      </c>
      <c r="F35" s="69"/>
    </row>
    <row r="36" ht="15.75" customHeight="1">
      <c r="B36" s="18">
        <v>274.0</v>
      </c>
      <c r="C36" s="28">
        <v>40694.0</v>
      </c>
      <c r="D36" s="18">
        <v>28000.0</v>
      </c>
      <c r="F36" s="69"/>
    </row>
    <row r="37" ht="15.75" customHeight="1">
      <c r="B37" s="18">
        <v>274.0</v>
      </c>
      <c r="C37" s="28">
        <v>40786.0</v>
      </c>
      <c r="D37" s="18">
        <v>7000.0</v>
      </c>
      <c r="F37" s="69"/>
    </row>
    <row r="38" ht="15.75" customHeight="1">
      <c r="B38" s="18">
        <v>274.0</v>
      </c>
      <c r="C38" s="28">
        <v>40878.0</v>
      </c>
      <c r="D38" s="18">
        <v>91000.0</v>
      </c>
      <c r="F38" s="69"/>
    </row>
    <row r="39" ht="15.75" customHeight="1">
      <c r="B39" s="18">
        <v>274.0</v>
      </c>
      <c r="C39" s="28">
        <v>40968.0</v>
      </c>
      <c r="D39" s="18">
        <v>140000.0</v>
      </c>
      <c r="F39" s="69"/>
    </row>
    <row r="40" ht="15.75" customHeight="1">
      <c r="B40" s="18">
        <v>274.0</v>
      </c>
      <c r="C40" s="28">
        <v>41059.0</v>
      </c>
      <c r="D40" s="18">
        <v>70000.0</v>
      </c>
      <c r="F40" s="69"/>
    </row>
    <row r="41" ht="15.75" customHeight="1">
      <c r="B41" s="18">
        <v>290.0</v>
      </c>
      <c r="C41" s="28">
        <v>41333.0</v>
      </c>
      <c r="D41" s="18">
        <v>404000.0</v>
      </c>
      <c r="F41" s="69"/>
    </row>
    <row r="42" ht="15.75" customHeight="1">
      <c r="B42" s="18">
        <v>290.0</v>
      </c>
      <c r="C42" s="28">
        <v>41424.0</v>
      </c>
      <c r="D42" s="18">
        <v>1262000.0</v>
      </c>
      <c r="F42" s="69"/>
    </row>
    <row r="43" ht="15.75" customHeight="1">
      <c r="B43" s="18">
        <v>290.0</v>
      </c>
      <c r="C43" s="28">
        <v>41516.0</v>
      </c>
      <c r="D43" s="18">
        <v>1057000.0</v>
      </c>
      <c r="F43" s="70"/>
    </row>
    <row r="44" ht="15.75" customHeight="1">
      <c r="B44" s="18">
        <v>290.0</v>
      </c>
      <c r="C44" s="28">
        <v>41608.0</v>
      </c>
      <c r="D44" s="18">
        <v>707000.0</v>
      </c>
      <c r="F44" s="69"/>
    </row>
    <row r="45" ht="15.75" customHeight="1">
      <c r="B45" s="18">
        <v>290.0</v>
      </c>
      <c r="C45" s="28">
        <v>41699.0</v>
      </c>
      <c r="D45" s="18">
        <v>908000.0</v>
      </c>
    </row>
    <row r="46" ht="15.75" customHeight="1"/>
    <row r="47" ht="15.75" customHeight="1">
      <c r="B47" s="31" t="s">
        <v>59</v>
      </c>
      <c r="C47" s="31" t="s">
        <v>60</v>
      </c>
      <c r="D47" s="31" t="s">
        <v>61</v>
      </c>
      <c r="E47" s="32"/>
      <c r="F47" s="31" t="s">
        <v>62</v>
      </c>
    </row>
    <row r="48" ht="34.5" customHeight="1">
      <c r="B48" s="34">
        <v>1.0</v>
      </c>
      <c r="C48" s="34" t="s">
        <v>296</v>
      </c>
      <c r="D48" s="34" t="s">
        <v>312</v>
      </c>
      <c r="E48" s="34">
        <f>max(D36:D45)</f>
        <v>1262000</v>
      </c>
      <c r="F48" s="42" t="s">
        <v>313</v>
      </c>
    </row>
    <row r="49" ht="15.75" customHeight="1">
      <c r="C49" s="69"/>
      <c r="D49" s="34" t="s">
        <v>314</v>
      </c>
      <c r="E49" s="34">
        <f>min(D36:D45)</f>
        <v>7000</v>
      </c>
    </row>
    <row r="50" ht="15.75" customHeight="1">
      <c r="C50" s="69"/>
      <c r="D50" s="34" t="s">
        <v>315</v>
      </c>
      <c r="E50" s="34">
        <f>median(D36:D45)</f>
        <v>272000</v>
      </c>
    </row>
    <row r="51" ht="15.75" customHeight="1">
      <c r="C51" s="69"/>
      <c r="D51" s="34" t="s">
        <v>316</v>
      </c>
      <c r="E51" s="34">
        <f>AVERAGE(D36:D45)</f>
        <v>467400</v>
      </c>
    </row>
    <row r="52" ht="15.75" customHeight="1">
      <c r="C52" s="69"/>
    </row>
    <row r="53" ht="15.75" customHeight="1">
      <c r="C53" s="69"/>
      <c r="D53" s="34" t="s">
        <v>317</v>
      </c>
    </row>
    <row r="54" ht="15.75" customHeight="1">
      <c r="C54" s="69"/>
      <c r="D54" s="34" t="s">
        <v>318</v>
      </c>
    </row>
    <row r="55" ht="15.75" customHeight="1"/>
    <row r="56" ht="15.75" customHeight="1">
      <c r="D56" s="24" t="s">
        <v>296</v>
      </c>
    </row>
    <row r="57" ht="15.75" customHeight="1">
      <c r="D57" s="18">
        <v>28000.0</v>
      </c>
    </row>
    <row r="58" ht="15.75" customHeight="1">
      <c r="D58" s="18">
        <v>7000.0</v>
      </c>
    </row>
    <row r="59" ht="15.75" customHeight="1">
      <c r="D59" s="18">
        <v>91000.0</v>
      </c>
    </row>
    <row r="60" ht="15.75" customHeight="1">
      <c r="D60" s="18">
        <v>140000.0</v>
      </c>
    </row>
    <row r="61" ht="15.75" customHeight="1">
      <c r="D61" s="18">
        <v>70000.0</v>
      </c>
    </row>
    <row r="62" ht="15.75" customHeight="1">
      <c r="D62" s="18">
        <v>404000.0</v>
      </c>
    </row>
    <row r="63" ht="15.75" customHeight="1">
      <c r="D63" s="71">
        <v>1262000.0</v>
      </c>
      <c r="E63" s="34" t="s">
        <v>319</v>
      </c>
    </row>
    <row r="64" ht="15.75" customHeight="1">
      <c r="D64" s="71">
        <v>1057000.0</v>
      </c>
    </row>
    <row r="65" ht="15.75" customHeight="1">
      <c r="D65" s="18">
        <v>707000.0</v>
      </c>
    </row>
    <row r="66" ht="15.75" customHeight="1">
      <c r="D66" s="18">
        <v>908000.0</v>
      </c>
    </row>
    <row r="67" ht="15.75" customHeight="1"/>
    <row r="68" ht="15.75" customHeight="1">
      <c r="D68" s="24" t="s">
        <v>296</v>
      </c>
    </row>
    <row r="69" ht="15.75" customHeight="1">
      <c r="D69" s="18">
        <v>28000.0</v>
      </c>
    </row>
    <row r="70" ht="15.75" customHeight="1">
      <c r="D70" s="18">
        <v>7000.0</v>
      </c>
    </row>
    <row r="71" ht="15.75" customHeight="1">
      <c r="D71" s="18">
        <v>91000.0</v>
      </c>
    </row>
    <row r="72" ht="15.75" customHeight="1">
      <c r="D72" s="18">
        <v>140000.0</v>
      </c>
    </row>
    <row r="73" ht="15.75" customHeight="1">
      <c r="D73" s="18">
        <v>70000.0</v>
      </c>
    </row>
    <row r="74" ht="15.75" customHeight="1">
      <c r="D74" s="18">
        <v>404000.0</v>
      </c>
    </row>
    <row r="75" ht="15.75" customHeight="1">
      <c r="D75" s="18">
        <v>707000.0</v>
      </c>
    </row>
    <row r="76" ht="15.75" customHeight="1">
      <c r="D76" s="18">
        <v>908000.0</v>
      </c>
    </row>
    <row r="77" ht="15.75" customHeight="1"/>
    <row r="78">
      <c r="D78" s="34" t="s">
        <v>312</v>
      </c>
      <c r="E78" s="34">
        <f>max(D69:D76)</f>
        <v>908000</v>
      </c>
      <c r="F78" s="72" t="s">
        <v>320</v>
      </c>
    </row>
    <row r="79" ht="15.75" customHeight="1">
      <c r="D79" s="34" t="s">
        <v>314</v>
      </c>
      <c r="E79" s="34">
        <f>min(D69:D76)</f>
        <v>7000</v>
      </c>
    </row>
    <row r="80" ht="15.75" customHeight="1">
      <c r="D80" s="34" t="s">
        <v>321</v>
      </c>
      <c r="E80" s="34">
        <f>median(D69:D76)</f>
        <v>115500</v>
      </c>
    </row>
    <row r="81" ht="15.75" customHeight="1">
      <c r="D81" s="34" t="s">
        <v>322</v>
      </c>
      <c r="E81" s="34">
        <f>AVERAGE(D69:D76)</f>
        <v>294375</v>
      </c>
    </row>
    <row r="82" ht="15.75" customHeight="1"/>
    <row r="83" ht="15.75" customHeight="1"/>
    <row r="84" ht="15.75" customHeight="1"/>
    <row r="85" ht="15.75" customHeight="1">
      <c r="E85" s="73" t="s">
        <v>323</v>
      </c>
    </row>
    <row r="86" ht="15.75" customHeight="1">
      <c r="C86" s="13"/>
    </row>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2"/>
  <legacy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28.86"/>
    <col customWidth="1" min="3" max="3" width="29.0"/>
    <col customWidth="1" min="4" max="4" width="50.0"/>
    <col customWidth="1" min="5" max="5" width="19.57"/>
    <col customWidth="1" min="6" max="6" width="27.43"/>
    <col customWidth="1" min="7" max="7" width="48.14"/>
    <col customWidth="1" min="8" max="8" width="33.43"/>
  </cols>
  <sheetData>
    <row r="1">
      <c r="A1" s="14" t="s">
        <v>324</v>
      </c>
      <c r="B1" s="14"/>
    </row>
    <row r="3">
      <c r="A3" s="13">
        <v>1.0</v>
      </c>
      <c r="B3" s="13" t="s">
        <v>16</v>
      </c>
      <c r="C3" s="15">
        <v>7.0</v>
      </c>
      <c r="D3" s="13" t="s">
        <v>17</v>
      </c>
    </row>
    <row r="5">
      <c r="A5" s="13">
        <v>2.0</v>
      </c>
      <c r="B5" s="13" t="s">
        <v>18</v>
      </c>
      <c r="C5" s="15">
        <v>19820.0</v>
      </c>
      <c r="D5" s="13" t="s">
        <v>19</v>
      </c>
    </row>
    <row r="7">
      <c r="A7" s="13">
        <v>3.0</v>
      </c>
      <c r="B7" s="16" t="s">
        <v>20</v>
      </c>
    </row>
    <row r="8">
      <c r="B8" s="17" t="s">
        <v>21</v>
      </c>
      <c r="C8" s="17" t="s">
        <v>22</v>
      </c>
      <c r="D8" s="17" t="s">
        <v>23</v>
      </c>
      <c r="E8" s="17" t="s">
        <v>24</v>
      </c>
      <c r="F8" s="17" t="s">
        <v>25</v>
      </c>
      <c r="G8" s="17" t="s">
        <v>26</v>
      </c>
      <c r="H8" s="17" t="s">
        <v>27</v>
      </c>
    </row>
    <row r="9">
      <c r="B9" s="18" t="s">
        <v>325</v>
      </c>
      <c r="C9" s="18" t="s">
        <v>29</v>
      </c>
      <c r="D9" s="18" t="s">
        <v>326</v>
      </c>
      <c r="E9" s="18" t="s">
        <v>32</v>
      </c>
      <c r="F9" s="44" t="s">
        <v>32</v>
      </c>
      <c r="G9" s="20" t="s">
        <v>71</v>
      </c>
      <c r="H9" s="43" t="s">
        <v>325</v>
      </c>
    </row>
    <row r="10">
      <c r="B10" s="18" t="s">
        <v>327</v>
      </c>
      <c r="C10" s="18" t="s">
        <v>103</v>
      </c>
      <c r="D10" s="18" t="s">
        <v>328</v>
      </c>
      <c r="E10" s="18" t="s">
        <v>47</v>
      </c>
      <c r="F10" s="21">
        <v>701.0</v>
      </c>
      <c r="G10" s="20" t="s">
        <v>71</v>
      </c>
      <c r="H10" s="43" t="s">
        <v>327</v>
      </c>
    </row>
    <row r="11">
      <c r="B11" s="18" t="s">
        <v>329</v>
      </c>
      <c r="C11" s="18" t="s">
        <v>103</v>
      </c>
      <c r="D11" s="18" t="s">
        <v>217</v>
      </c>
      <c r="E11" s="18" t="s">
        <v>47</v>
      </c>
      <c r="F11" s="21">
        <v>18484.0</v>
      </c>
      <c r="G11" s="20" t="s">
        <v>71</v>
      </c>
      <c r="H11" s="43" t="s">
        <v>329</v>
      </c>
    </row>
    <row r="12">
      <c r="B12" s="18" t="s">
        <v>197</v>
      </c>
      <c r="C12" s="18" t="s">
        <v>103</v>
      </c>
      <c r="D12" s="60">
        <v>44936.0</v>
      </c>
      <c r="E12" s="18" t="s">
        <v>32</v>
      </c>
      <c r="F12" s="18" t="s">
        <v>32</v>
      </c>
      <c r="G12" s="20" t="s">
        <v>71</v>
      </c>
      <c r="H12" s="43" t="s">
        <v>330</v>
      </c>
    </row>
    <row r="13">
      <c r="B13" s="18" t="s">
        <v>331</v>
      </c>
      <c r="C13" s="18" t="s">
        <v>332</v>
      </c>
      <c r="D13" s="18" t="s">
        <v>56</v>
      </c>
      <c r="E13" s="20" t="s">
        <v>32</v>
      </c>
      <c r="F13" s="20" t="s">
        <v>32</v>
      </c>
      <c r="G13" s="20" t="s">
        <v>71</v>
      </c>
      <c r="H13" s="43" t="s">
        <v>333</v>
      </c>
    </row>
    <row r="14">
      <c r="B14" s="18" t="s">
        <v>144</v>
      </c>
      <c r="C14" s="18" t="s">
        <v>145</v>
      </c>
      <c r="D14" s="18" t="s">
        <v>56</v>
      </c>
      <c r="E14" s="20" t="s">
        <v>32</v>
      </c>
      <c r="F14" s="20" t="s">
        <v>32</v>
      </c>
      <c r="G14" s="20" t="s">
        <v>71</v>
      </c>
      <c r="H14" s="43" t="s">
        <v>146</v>
      </c>
    </row>
    <row r="15">
      <c r="B15" s="18" t="s">
        <v>49</v>
      </c>
      <c r="C15" s="18" t="s">
        <v>334</v>
      </c>
      <c r="D15" s="67">
        <v>41894.46875</v>
      </c>
      <c r="E15" s="20" t="s">
        <v>32</v>
      </c>
      <c r="F15" s="20" t="s">
        <v>32</v>
      </c>
      <c r="G15" s="20" t="s">
        <v>71</v>
      </c>
      <c r="H15" s="43" t="s">
        <v>78</v>
      </c>
    </row>
    <row r="16" ht="15.75" customHeight="1"/>
    <row r="17" ht="15.75" customHeight="1">
      <c r="A17" s="22">
        <v>4.0</v>
      </c>
      <c r="B17" s="22" t="s">
        <v>53</v>
      </c>
    </row>
    <row r="18" ht="15.75" customHeight="1">
      <c r="A18" s="22"/>
      <c r="B18" s="16" t="s">
        <v>54</v>
      </c>
    </row>
    <row r="19" ht="15.75" customHeight="1">
      <c r="B19" s="23" t="s">
        <v>55</v>
      </c>
    </row>
    <row r="20" ht="15.75" customHeight="1">
      <c r="B20" s="24" t="s">
        <v>325</v>
      </c>
      <c r="C20" s="24" t="s">
        <v>327</v>
      </c>
      <c r="D20" s="24" t="s">
        <v>329</v>
      </c>
      <c r="E20" s="24" t="s">
        <v>197</v>
      </c>
      <c r="F20" s="24" t="s">
        <v>331</v>
      </c>
      <c r="G20" s="24" t="s">
        <v>144</v>
      </c>
      <c r="H20" s="24" t="s">
        <v>49</v>
      </c>
    </row>
    <row r="21" ht="15.75" customHeight="1">
      <c r="B21" s="18">
        <v>1.0</v>
      </c>
      <c r="C21" s="18" t="s">
        <v>56</v>
      </c>
      <c r="D21" s="18">
        <v>934.0</v>
      </c>
      <c r="E21" s="18">
        <v>1.0</v>
      </c>
      <c r="F21" s="18" t="s">
        <v>335</v>
      </c>
      <c r="G21" s="18" t="s">
        <v>336</v>
      </c>
      <c r="H21" s="28">
        <v>41894.4688340625</v>
      </c>
    </row>
    <row r="22" ht="15.75" customHeight="1">
      <c r="B22" s="18">
        <v>2.0</v>
      </c>
      <c r="C22" s="18" t="s">
        <v>56</v>
      </c>
      <c r="D22" s="18">
        <v>1028.0</v>
      </c>
      <c r="E22" s="18">
        <v>1.0</v>
      </c>
      <c r="F22" s="18" t="s">
        <v>337</v>
      </c>
      <c r="G22" s="18" t="s">
        <v>338</v>
      </c>
      <c r="H22" s="28">
        <v>41894.4688340625</v>
      </c>
    </row>
    <row r="23" ht="15.75" customHeight="1">
      <c r="B23" s="18">
        <v>3.0</v>
      </c>
      <c r="C23" s="18" t="s">
        <v>56</v>
      </c>
      <c r="D23" s="18">
        <v>642.0</v>
      </c>
      <c r="E23" s="18">
        <v>4.0</v>
      </c>
      <c r="F23" s="18" t="s">
        <v>339</v>
      </c>
      <c r="G23" s="18" t="s">
        <v>340</v>
      </c>
      <c r="H23" s="28">
        <v>41894.4688340625</v>
      </c>
    </row>
    <row r="24" ht="15.75" customHeight="1">
      <c r="B24" s="18">
        <v>4.0</v>
      </c>
      <c r="C24" s="18" t="s">
        <v>56</v>
      </c>
      <c r="D24" s="18">
        <v>932.0</v>
      </c>
      <c r="E24" s="18">
        <v>4.0</v>
      </c>
      <c r="F24" s="18" t="s">
        <v>341</v>
      </c>
      <c r="G24" s="18" t="s">
        <v>342</v>
      </c>
      <c r="H24" s="28">
        <v>41894.4688340625</v>
      </c>
    </row>
    <row r="25" ht="15.75" customHeight="1">
      <c r="B25" s="18">
        <v>5.0</v>
      </c>
      <c r="C25" s="18" t="s">
        <v>56</v>
      </c>
      <c r="D25" s="18">
        <v>1026.0</v>
      </c>
      <c r="E25" s="18">
        <v>4.0</v>
      </c>
      <c r="F25" s="18" t="s">
        <v>343</v>
      </c>
      <c r="G25" s="18" t="s">
        <v>344</v>
      </c>
      <c r="H25" s="28">
        <v>41894.4688340625</v>
      </c>
    </row>
    <row r="26" ht="15.75" customHeight="1">
      <c r="H26" s="29"/>
    </row>
    <row r="27" ht="15.75" customHeight="1">
      <c r="B27" s="23" t="s">
        <v>57</v>
      </c>
      <c r="H27" s="29"/>
    </row>
    <row r="28" ht="15.75" customHeight="1">
      <c r="B28" s="24" t="s">
        <v>325</v>
      </c>
      <c r="C28" s="24" t="s">
        <v>327</v>
      </c>
      <c r="D28" s="24" t="s">
        <v>329</v>
      </c>
      <c r="E28" s="24" t="s">
        <v>197</v>
      </c>
      <c r="F28" s="24" t="s">
        <v>331</v>
      </c>
      <c r="G28" s="24" t="s">
        <v>144</v>
      </c>
      <c r="H28" s="24" t="s">
        <v>49</v>
      </c>
    </row>
    <row r="29" ht="15.75" customHeight="1">
      <c r="B29" s="18">
        <v>30114.0</v>
      </c>
      <c r="C29" s="18" t="s">
        <v>345</v>
      </c>
      <c r="D29" s="18">
        <v>1986.0</v>
      </c>
      <c r="E29" s="18">
        <v>7.0</v>
      </c>
      <c r="F29" s="18" t="s">
        <v>346</v>
      </c>
      <c r="G29" s="18" t="s">
        <v>347</v>
      </c>
      <c r="H29" s="28">
        <v>41894.4688340625</v>
      </c>
    </row>
    <row r="30" ht="15.75" customHeight="1">
      <c r="B30" s="18">
        <v>30115.0</v>
      </c>
      <c r="C30" s="18" t="s">
        <v>348</v>
      </c>
      <c r="D30" s="18">
        <v>1988.0</v>
      </c>
      <c r="E30" s="18">
        <v>6.0</v>
      </c>
      <c r="F30" s="18" t="s">
        <v>349</v>
      </c>
      <c r="G30" s="18" t="s">
        <v>350</v>
      </c>
      <c r="H30" s="28">
        <v>41894.4688340625</v>
      </c>
    </row>
    <row r="31" ht="15.75" customHeight="1">
      <c r="B31" s="18">
        <v>30116.0</v>
      </c>
      <c r="C31" s="18" t="s">
        <v>351</v>
      </c>
      <c r="D31" s="18">
        <v>1990.0</v>
      </c>
      <c r="E31" s="18">
        <v>4.0</v>
      </c>
      <c r="F31" s="18" t="s">
        <v>352</v>
      </c>
      <c r="G31" s="18" t="s">
        <v>353</v>
      </c>
      <c r="H31" s="28">
        <v>41894.4688340625</v>
      </c>
    </row>
    <row r="32" ht="15.75" customHeight="1">
      <c r="B32" s="18">
        <v>30117.0</v>
      </c>
      <c r="C32" s="18" t="s">
        <v>354</v>
      </c>
      <c r="D32" s="18">
        <v>1992.0</v>
      </c>
      <c r="E32" s="18">
        <v>4.0</v>
      </c>
      <c r="F32" s="18" t="s">
        <v>355</v>
      </c>
      <c r="G32" s="18" t="s">
        <v>356</v>
      </c>
      <c r="H32" s="28">
        <v>41894.4688340625</v>
      </c>
    </row>
    <row r="33" ht="15.75" customHeight="1">
      <c r="B33" s="18">
        <v>30118.0</v>
      </c>
      <c r="C33" s="18" t="s">
        <v>357</v>
      </c>
      <c r="D33" s="18">
        <v>1994.0</v>
      </c>
      <c r="E33" s="18">
        <v>3.0</v>
      </c>
      <c r="F33" s="18" t="s">
        <v>358</v>
      </c>
      <c r="G33" s="18" t="s">
        <v>359</v>
      </c>
      <c r="H33" s="28">
        <v>41894.4688340625</v>
      </c>
    </row>
    <row r="34" ht="15.75" customHeight="1"/>
    <row r="35" ht="15.75" customHeight="1">
      <c r="A35" s="22">
        <v>5.0</v>
      </c>
      <c r="B35" s="22" t="s">
        <v>58</v>
      </c>
    </row>
    <row r="36" ht="15.75" customHeight="1"/>
    <row r="37" ht="15.75" customHeight="1">
      <c r="B37" s="24" t="s">
        <v>325</v>
      </c>
      <c r="C37" s="24" t="s">
        <v>327</v>
      </c>
      <c r="D37" s="24" t="s">
        <v>329</v>
      </c>
      <c r="E37" s="24" t="s">
        <v>197</v>
      </c>
    </row>
    <row r="38" ht="15.75" customHeight="1">
      <c r="B38" s="18">
        <v>1.0</v>
      </c>
      <c r="C38" s="18" t="s">
        <v>56</v>
      </c>
      <c r="D38" s="18">
        <v>934.0</v>
      </c>
      <c r="E38" s="18">
        <v>1.0</v>
      </c>
    </row>
    <row r="39" ht="15.75" customHeight="1">
      <c r="B39" s="18">
        <v>2.0</v>
      </c>
      <c r="C39" s="18" t="s">
        <v>56</v>
      </c>
      <c r="D39" s="18">
        <v>1028.0</v>
      </c>
      <c r="E39" s="18">
        <v>1.0</v>
      </c>
    </row>
    <row r="40" ht="15.75" customHeight="1">
      <c r="B40" s="18">
        <v>3.0</v>
      </c>
      <c r="C40" s="18" t="s">
        <v>56</v>
      </c>
      <c r="D40" s="18">
        <v>642.0</v>
      </c>
      <c r="E40" s="18">
        <v>4.0</v>
      </c>
    </row>
    <row r="41" ht="15.75" customHeight="1">
      <c r="B41" s="18">
        <v>4.0</v>
      </c>
      <c r="C41" s="18" t="s">
        <v>56</v>
      </c>
      <c r="D41" s="18">
        <v>932.0</v>
      </c>
      <c r="E41" s="18">
        <v>4.0</v>
      </c>
    </row>
    <row r="42" ht="15.75" customHeight="1">
      <c r="B42" s="18">
        <v>5.0</v>
      </c>
      <c r="C42" s="18" t="s">
        <v>56</v>
      </c>
      <c r="D42" s="18">
        <v>1026.0</v>
      </c>
      <c r="E42" s="18">
        <v>4.0</v>
      </c>
    </row>
    <row r="43" ht="15.75" customHeight="1">
      <c r="B43" s="18">
        <v>30114.0</v>
      </c>
      <c r="C43" s="18" t="s">
        <v>345</v>
      </c>
      <c r="D43" s="18">
        <v>1986.0</v>
      </c>
      <c r="E43" s="18">
        <v>7.0</v>
      </c>
    </row>
    <row r="44" ht="15.75" customHeight="1">
      <c r="B44" s="18">
        <v>30115.0</v>
      </c>
      <c r="C44" s="18" t="s">
        <v>348</v>
      </c>
      <c r="D44" s="18">
        <v>1988.0</v>
      </c>
      <c r="E44" s="18">
        <v>6.0</v>
      </c>
    </row>
    <row r="45" ht="15.75" customHeight="1">
      <c r="B45" s="18">
        <v>30116.0</v>
      </c>
      <c r="C45" s="18" t="s">
        <v>351</v>
      </c>
      <c r="D45" s="18">
        <v>1990.0</v>
      </c>
      <c r="E45" s="18">
        <v>4.0</v>
      </c>
    </row>
    <row r="46" ht="15.75" customHeight="1">
      <c r="B46" s="18">
        <v>30117.0</v>
      </c>
      <c r="C46" s="18" t="s">
        <v>354</v>
      </c>
      <c r="D46" s="18">
        <v>1992.0</v>
      </c>
      <c r="E46" s="18">
        <v>4.0</v>
      </c>
    </row>
    <row r="47" ht="15.75" customHeight="1">
      <c r="B47" s="18">
        <v>30118.0</v>
      </c>
      <c r="C47" s="18" t="s">
        <v>357</v>
      </c>
      <c r="D47" s="18">
        <v>1994.0</v>
      </c>
      <c r="E47" s="18">
        <v>3.0</v>
      </c>
    </row>
    <row r="48" ht="15.75" customHeight="1"/>
    <row r="49" ht="15.75" customHeight="1"/>
    <row r="50" ht="15.75" customHeight="1"/>
    <row r="51" ht="15.75" customHeight="1">
      <c r="B51" s="31" t="s">
        <v>59</v>
      </c>
      <c r="C51" s="31" t="s">
        <v>60</v>
      </c>
      <c r="D51" s="31" t="s">
        <v>61</v>
      </c>
      <c r="E51" s="32"/>
      <c r="F51" s="31" t="s">
        <v>62</v>
      </c>
    </row>
    <row r="52" ht="45.75" customHeight="1">
      <c r="B52" s="34">
        <v>1.0</v>
      </c>
      <c r="C52" s="34" t="s">
        <v>197</v>
      </c>
      <c r="D52" s="34" t="s">
        <v>96</v>
      </c>
      <c r="F52" s="42" t="s">
        <v>360</v>
      </c>
    </row>
    <row r="53" ht="15.75" customHeight="1">
      <c r="D53" s="53" t="s">
        <v>197</v>
      </c>
      <c r="E53" s="34" t="s">
        <v>214</v>
      </c>
    </row>
    <row r="54" ht="15.75" customHeight="1">
      <c r="D54" s="35">
        <v>1.0</v>
      </c>
      <c r="E54" s="34">
        <f t="shared" ref="E54:E56" si="1">countif(E38:E47,D54:D58)</f>
        <v>2</v>
      </c>
    </row>
    <row r="55" ht="15.75" customHeight="1">
      <c r="D55" s="35">
        <v>3.0</v>
      </c>
      <c r="E55" s="34">
        <f t="shared" si="1"/>
        <v>1</v>
      </c>
    </row>
    <row r="56" ht="15.75" customHeight="1">
      <c r="D56" s="35">
        <v>4.0</v>
      </c>
      <c r="E56" s="34">
        <f t="shared" si="1"/>
        <v>5</v>
      </c>
    </row>
    <row r="57" ht="15.75" customHeight="1">
      <c r="D57" s="35">
        <v>6.0</v>
      </c>
      <c r="E57" s="34">
        <f t="array" ref="E57">countif(E41:E50,D57:D60)</f>
        <v>1</v>
      </c>
    </row>
    <row r="58" ht="15.75" customHeight="1">
      <c r="D58" s="35">
        <v>7.0</v>
      </c>
      <c r="E58" s="34">
        <f t="array" ref="E58">countif(E42:E51,D58:D60)</f>
        <v>1</v>
      </c>
    </row>
    <row r="59" ht="15.75" customHeight="1">
      <c r="D59" s="34" t="s">
        <v>99</v>
      </c>
      <c r="E59" s="34">
        <f>SUM(E54:E58)</f>
        <v>10</v>
      </c>
    </row>
    <row r="60" ht="15.75" customHeight="1">
      <c r="D60" s="35"/>
    </row>
    <row r="61" ht="15.75" customHeight="1">
      <c r="D61" s="34" t="s">
        <v>100</v>
      </c>
    </row>
    <row r="62" ht="15.75" customHeight="1">
      <c r="D62" s="53" t="s">
        <v>197</v>
      </c>
      <c r="E62" s="34" t="s">
        <v>215</v>
      </c>
    </row>
    <row r="63" ht="15.75" customHeight="1">
      <c r="D63" s="35">
        <v>1.0</v>
      </c>
      <c r="E63" s="34">
        <f t="shared" ref="E63:E67" si="2">E54/10*100</f>
        <v>20</v>
      </c>
    </row>
    <row r="64" ht="15.75" customHeight="1">
      <c r="D64" s="35">
        <v>3.0</v>
      </c>
      <c r="E64" s="34">
        <f t="shared" si="2"/>
        <v>10</v>
      </c>
    </row>
    <row r="65" ht="15.75" customHeight="1">
      <c r="D65" s="35">
        <v>4.0</v>
      </c>
      <c r="E65" s="34">
        <f t="shared" si="2"/>
        <v>50</v>
      </c>
    </row>
    <row r="66" ht="15.75" customHeight="1">
      <c r="D66" s="35">
        <v>6.0</v>
      </c>
      <c r="E66" s="34">
        <f t="shared" si="2"/>
        <v>10</v>
      </c>
    </row>
    <row r="67" ht="15.75" customHeight="1">
      <c r="D67" s="35">
        <v>7.0</v>
      </c>
      <c r="E67" s="34">
        <f t="shared" si="2"/>
        <v>10</v>
      </c>
    </row>
    <row r="68" ht="15.75" customHeight="1">
      <c r="D68" s="34" t="s">
        <v>99</v>
      </c>
      <c r="E68" s="34">
        <f>SUM(E63:E67)</f>
        <v>100</v>
      </c>
    </row>
    <row r="69" ht="15.75" customHeight="1"/>
    <row r="70" ht="15.75" customHeight="1">
      <c r="D70" s="35"/>
    </row>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2"/>
  <legacyDrawing r:id="rId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9.29"/>
    <col customWidth="1" min="3" max="3" width="19.0"/>
    <col customWidth="1" min="4" max="4" width="50.0"/>
    <col customWidth="1" min="5" max="5" width="24.71"/>
    <col customWidth="1" min="6" max="6" width="17.0"/>
    <col customWidth="1" min="7" max="7" width="15.57"/>
    <col customWidth="1" min="8" max="8" width="27.29"/>
    <col customWidth="1" min="9" max="9" width="39.86"/>
    <col customWidth="1" min="10" max="10" width="24.86"/>
  </cols>
  <sheetData>
    <row r="1">
      <c r="A1" s="14" t="s">
        <v>361</v>
      </c>
      <c r="B1" s="14"/>
    </row>
    <row r="3">
      <c r="A3" s="13">
        <v>1.0</v>
      </c>
      <c r="B3" s="13" t="s">
        <v>16</v>
      </c>
      <c r="C3" s="15">
        <v>9.0</v>
      </c>
      <c r="D3" s="13" t="s">
        <v>17</v>
      </c>
    </row>
    <row r="5">
      <c r="A5" s="13">
        <v>2.0</v>
      </c>
      <c r="B5" s="13" t="s">
        <v>18</v>
      </c>
      <c r="C5" s="15">
        <v>17.0</v>
      </c>
      <c r="D5" s="13" t="s">
        <v>19</v>
      </c>
    </row>
    <row r="7">
      <c r="A7" s="13">
        <v>3.0</v>
      </c>
      <c r="B7" s="16" t="s">
        <v>20</v>
      </c>
    </row>
    <row r="8">
      <c r="B8" s="17" t="s">
        <v>21</v>
      </c>
      <c r="C8" s="17" t="s">
        <v>22</v>
      </c>
      <c r="D8" s="17" t="s">
        <v>23</v>
      </c>
      <c r="E8" s="17" t="s">
        <v>24</v>
      </c>
      <c r="F8" s="17" t="s">
        <v>25</v>
      </c>
      <c r="G8" s="17" t="s">
        <v>26</v>
      </c>
      <c r="H8" s="17" t="s">
        <v>27</v>
      </c>
    </row>
    <row r="9">
      <c r="B9" s="18" t="s">
        <v>28</v>
      </c>
      <c r="C9" s="18" t="s">
        <v>29</v>
      </c>
      <c r="D9" s="18" t="s">
        <v>292</v>
      </c>
      <c r="E9" s="18" t="s">
        <v>71</v>
      </c>
      <c r="F9" s="18" t="s">
        <v>71</v>
      </c>
      <c r="G9" s="18" t="s">
        <v>71</v>
      </c>
      <c r="H9" s="43" t="s">
        <v>28</v>
      </c>
    </row>
    <row r="10">
      <c r="B10" s="18" t="s">
        <v>197</v>
      </c>
      <c r="C10" s="18" t="s">
        <v>103</v>
      </c>
      <c r="D10" s="60">
        <v>44936.0</v>
      </c>
      <c r="E10" s="18" t="s">
        <v>47</v>
      </c>
      <c r="F10" s="21">
        <v>3.0</v>
      </c>
      <c r="G10" s="18" t="s">
        <v>71</v>
      </c>
      <c r="H10" s="43" t="s">
        <v>362</v>
      </c>
    </row>
    <row r="11">
      <c r="B11" s="18" t="s">
        <v>296</v>
      </c>
      <c r="C11" s="18" t="s">
        <v>297</v>
      </c>
      <c r="D11" s="18" t="s">
        <v>363</v>
      </c>
      <c r="E11" s="18" t="s">
        <v>47</v>
      </c>
      <c r="F11" s="21">
        <v>3.0</v>
      </c>
      <c r="G11" s="18" t="s">
        <v>47</v>
      </c>
      <c r="H11" s="43" t="s">
        <v>364</v>
      </c>
    </row>
    <row r="12">
      <c r="B12" s="18" t="s">
        <v>365</v>
      </c>
      <c r="C12" s="18" t="s">
        <v>297</v>
      </c>
      <c r="D12" s="18" t="s">
        <v>366</v>
      </c>
      <c r="E12" s="18" t="s">
        <v>71</v>
      </c>
      <c r="F12" s="18" t="s">
        <v>71</v>
      </c>
      <c r="G12" s="18" t="s">
        <v>71</v>
      </c>
      <c r="H12" s="43" t="s">
        <v>367</v>
      </c>
    </row>
    <row r="13">
      <c r="B13" s="18" t="s">
        <v>368</v>
      </c>
      <c r="C13" s="18" t="s">
        <v>369</v>
      </c>
      <c r="D13" s="18" t="s">
        <v>370</v>
      </c>
      <c r="E13" s="18" t="s">
        <v>71</v>
      </c>
      <c r="F13" s="18" t="s">
        <v>71</v>
      </c>
      <c r="G13" s="18" t="s">
        <v>47</v>
      </c>
      <c r="H13" s="43" t="s">
        <v>371</v>
      </c>
    </row>
    <row r="14">
      <c r="B14" s="18" t="s">
        <v>372</v>
      </c>
      <c r="C14" s="18" t="s">
        <v>297</v>
      </c>
      <c r="D14" s="18" t="s">
        <v>373</v>
      </c>
      <c r="E14" s="18" t="s">
        <v>71</v>
      </c>
      <c r="F14" s="18" t="s">
        <v>71</v>
      </c>
      <c r="G14" s="18" t="s">
        <v>71</v>
      </c>
      <c r="H14" s="43" t="s">
        <v>374</v>
      </c>
    </row>
    <row r="15">
      <c r="B15" s="18" t="s">
        <v>375</v>
      </c>
      <c r="C15" s="18" t="s">
        <v>297</v>
      </c>
      <c r="D15" s="18" t="s">
        <v>376</v>
      </c>
      <c r="E15" s="18" t="s">
        <v>71</v>
      </c>
      <c r="F15" s="18" t="s">
        <v>71</v>
      </c>
      <c r="G15" s="18" t="s">
        <v>47</v>
      </c>
      <c r="H15" s="43" t="s">
        <v>377</v>
      </c>
    </row>
    <row r="16">
      <c r="B16" s="18" t="s">
        <v>144</v>
      </c>
      <c r="C16" s="18" t="s">
        <v>145</v>
      </c>
      <c r="D16" s="18" t="s">
        <v>56</v>
      </c>
      <c r="E16" s="18" t="s">
        <v>71</v>
      </c>
      <c r="F16" s="18" t="s">
        <v>71</v>
      </c>
      <c r="G16" s="18" t="s">
        <v>71</v>
      </c>
      <c r="H16" s="43" t="s">
        <v>146</v>
      </c>
    </row>
    <row r="17">
      <c r="B17" s="18" t="s">
        <v>49</v>
      </c>
      <c r="C17" s="18" t="s">
        <v>334</v>
      </c>
      <c r="D17" s="18" t="s">
        <v>378</v>
      </c>
      <c r="E17" s="18" t="s">
        <v>71</v>
      </c>
      <c r="F17" s="18" t="s">
        <v>71</v>
      </c>
      <c r="G17" s="18" t="s">
        <v>71</v>
      </c>
      <c r="H17" s="43" t="s">
        <v>78</v>
      </c>
    </row>
    <row r="18" ht="15.75" customHeight="1"/>
    <row r="19" ht="15.75" customHeight="1">
      <c r="A19" s="22">
        <v>4.0</v>
      </c>
      <c r="B19" s="22" t="s">
        <v>53</v>
      </c>
    </row>
    <row r="20" ht="15.75" customHeight="1">
      <c r="A20" s="22"/>
      <c r="B20" s="16" t="s">
        <v>54</v>
      </c>
    </row>
    <row r="21" ht="15.75" customHeight="1">
      <c r="B21" s="23" t="s">
        <v>55</v>
      </c>
    </row>
    <row r="22" ht="15.75" customHeight="1">
      <c r="B22" s="24" t="s">
        <v>28</v>
      </c>
      <c r="C22" s="24" t="s">
        <v>197</v>
      </c>
      <c r="D22" s="24" t="s">
        <v>296</v>
      </c>
      <c r="E22" s="24" t="s">
        <v>365</v>
      </c>
      <c r="F22" s="24" t="s">
        <v>368</v>
      </c>
      <c r="G22" s="24" t="s">
        <v>372</v>
      </c>
      <c r="H22" s="24" t="s">
        <v>375</v>
      </c>
      <c r="I22" s="24" t="s">
        <v>144</v>
      </c>
      <c r="J22" s="24" t="s">
        <v>49</v>
      </c>
    </row>
    <row r="23" ht="15.75" customHeight="1">
      <c r="B23" s="18">
        <v>274.0</v>
      </c>
      <c r="C23" s="18" t="s">
        <v>56</v>
      </c>
      <c r="D23" s="18" t="s">
        <v>56</v>
      </c>
      <c r="E23" s="18">
        <v>0.0</v>
      </c>
      <c r="F23" s="18">
        <v>0.0</v>
      </c>
      <c r="G23" s="18">
        <v>559697.5639</v>
      </c>
      <c r="H23" s="18">
        <v>0.0</v>
      </c>
      <c r="I23" s="18" t="s">
        <v>379</v>
      </c>
      <c r="J23" s="28">
        <v>40540.0</v>
      </c>
    </row>
    <row r="24" ht="15.75" customHeight="1">
      <c r="B24" s="18">
        <v>275.0</v>
      </c>
      <c r="C24" s="18">
        <v>2.0</v>
      </c>
      <c r="D24" s="18">
        <v>300000.0</v>
      </c>
      <c r="E24" s="18">
        <v>4100.0</v>
      </c>
      <c r="F24" s="18">
        <v>0.012</v>
      </c>
      <c r="G24" s="18">
        <v>3763178.1787</v>
      </c>
      <c r="H24" s="18">
        <v>1750406.4785</v>
      </c>
      <c r="I24" s="18" t="s">
        <v>380</v>
      </c>
      <c r="J24" s="28">
        <v>40687.0</v>
      </c>
    </row>
    <row r="25" ht="15.75" customHeight="1">
      <c r="B25" s="18">
        <v>276.0</v>
      </c>
      <c r="C25" s="18">
        <v>4.0</v>
      </c>
      <c r="D25" s="18">
        <v>250000.0</v>
      </c>
      <c r="E25" s="18">
        <v>2000.0</v>
      </c>
      <c r="F25" s="18">
        <v>0.015</v>
      </c>
      <c r="G25" s="18">
        <v>4251368.5497</v>
      </c>
      <c r="H25" s="18">
        <v>1439156.0291</v>
      </c>
      <c r="I25" s="18" t="s">
        <v>381</v>
      </c>
      <c r="J25" s="28">
        <v>40687.0</v>
      </c>
    </row>
    <row r="26" ht="15.75" customHeight="1">
      <c r="B26" s="18">
        <v>277.0</v>
      </c>
      <c r="C26" s="18">
        <v>3.0</v>
      </c>
      <c r="D26" s="18">
        <v>250000.0</v>
      </c>
      <c r="E26" s="18">
        <v>2500.0</v>
      </c>
      <c r="F26" s="18">
        <v>0.015</v>
      </c>
      <c r="G26" s="18">
        <v>3189418.3662</v>
      </c>
      <c r="H26" s="18">
        <v>1997186.2037</v>
      </c>
      <c r="I26" s="18" t="s">
        <v>382</v>
      </c>
      <c r="J26" s="28">
        <v>40687.0</v>
      </c>
    </row>
    <row r="27" ht="15.75" customHeight="1">
      <c r="B27" s="18">
        <v>278.0</v>
      </c>
      <c r="C27" s="18">
        <v>6.0</v>
      </c>
      <c r="D27" s="18">
        <v>250000.0</v>
      </c>
      <c r="E27" s="18">
        <v>500.0</v>
      </c>
      <c r="F27" s="18">
        <v>0.01</v>
      </c>
      <c r="G27" s="18">
        <v>1453719.4653</v>
      </c>
      <c r="H27" s="18">
        <v>1620276.8966</v>
      </c>
      <c r="I27" s="18" t="s">
        <v>383</v>
      </c>
      <c r="J27" s="28">
        <v>40687.0</v>
      </c>
    </row>
    <row r="28" ht="15.75" customHeight="1">
      <c r="J28" s="29"/>
    </row>
    <row r="29" ht="15.75" customHeight="1">
      <c r="B29" s="23" t="s">
        <v>57</v>
      </c>
      <c r="J29" s="29"/>
    </row>
    <row r="30" ht="15.75" customHeight="1">
      <c r="B30" s="24" t="s">
        <v>28</v>
      </c>
      <c r="C30" s="24" t="s">
        <v>197</v>
      </c>
      <c r="D30" s="24" t="s">
        <v>296</v>
      </c>
      <c r="E30" s="24" t="s">
        <v>365</v>
      </c>
      <c r="F30" s="24" t="s">
        <v>368</v>
      </c>
      <c r="G30" s="24" t="s">
        <v>372</v>
      </c>
      <c r="H30" s="24" t="s">
        <v>375</v>
      </c>
      <c r="I30" s="24" t="s">
        <v>144</v>
      </c>
      <c r="J30" s="24" t="s">
        <v>49</v>
      </c>
    </row>
    <row r="31" ht="15.75" customHeight="1">
      <c r="B31" s="18">
        <v>286.0</v>
      </c>
      <c r="C31" s="18">
        <v>9.0</v>
      </c>
      <c r="D31" s="18">
        <v>250000.0</v>
      </c>
      <c r="E31" s="18">
        <v>5650.0</v>
      </c>
      <c r="F31" s="18">
        <v>0.018</v>
      </c>
      <c r="G31" s="18">
        <v>1421810.9242</v>
      </c>
      <c r="H31" s="18">
        <v>2278548.9776</v>
      </c>
      <c r="I31" s="18" t="s">
        <v>384</v>
      </c>
      <c r="J31" s="28">
        <v>41417.0</v>
      </c>
    </row>
    <row r="32" ht="15.75" customHeight="1">
      <c r="B32" s="18">
        <v>287.0</v>
      </c>
      <c r="C32" s="18" t="s">
        <v>56</v>
      </c>
      <c r="D32" s="18" t="s">
        <v>56</v>
      </c>
      <c r="E32" s="18">
        <v>0.0</v>
      </c>
      <c r="F32" s="18">
        <v>0.0</v>
      </c>
      <c r="G32" s="18">
        <v>519905.932</v>
      </c>
      <c r="H32" s="18">
        <v>0.0</v>
      </c>
      <c r="I32" s="18" t="s">
        <v>385</v>
      </c>
      <c r="J32" s="28">
        <v>41008.0</v>
      </c>
    </row>
    <row r="33" ht="15.75" customHeight="1">
      <c r="B33" s="18">
        <v>288.0</v>
      </c>
      <c r="C33" s="18">
        <v>8.0</v>
      </c>
      <c r="D33" s="18">
        <v>250000.0</v>
      </c>
      <c r="E33" s="18">
        <v>75.0</v>
      </c>
      <c r="F33" s="18">
        <v>0.018</v>
      </c>
      <c r="G33" s="18">
        <v>1827066.7118</v>
      </c>
      <c r="H33" s="18">
        <v>1307949.7917</v>
      </c>
      <c r="I33" s="18" t="s">
        <v>386</v>
      </c>
      <c r="J33" s="28">
        <v>41417.0</v>
      </c>
    </row>
    <row r="34" ht="15.75" customHeight="1">
      <c r="B34" s="18">
        <v>289.0</v>
      </c>
      <c r="C34" s="18">
        <v>10.0</v>
      </c>
      <c r="D34" s="18">
        <v>250000.0</v>
      </c>
      <c r="E34" s="18">
        <v>5150.0</v>
      </c>
      <c r="F34" s="18">
        <v>0.02</v>
      </c>
      <c r="G34" s="18">
        <v>4116871.2277</v>
      </c>
      <c r="H34" s="18">
        <v>1635823.3967</v>
      </c>
      <c r="I34" s="18" t="s">
        <v>387</v>
      </c>
      <c r="J34" s="28">
        <v>41052.0</v>
      </c>
    </row>
    <row r="35" ht="15.75" customHeight="1">
      <c r="B35" s="18">
        <v>290.0</v>
      </c>
      <c r="C35" s="18">
        <v>7.0</v>
      </c>
      <c r="D35" s="18">
        <v>250000.0</v>
      </c>
      <c r="E35" s="18">
        <v>985.0</v>
      </c>
      <c r="F35" s="18">
        <v>0.016</v>
      </c>
      <c r="G35" s="18">
        <v>3121616.3202</v>
      </c>
      <c r="H35" s="18">
        <v>2396539.7601</v>
      </c>
      <c r="I35" s="18" t="s">
        <v>388</v>
      </c>
      <c r="J35" s="28">
        <v>41052.0</v>
      </c>
    </row>
    <row r="36" ht="15.75" customHeight="1"/>
    <row r="37" ht="15.75" customHeight="1">
      <c r="A37" s="22">
        <v>5.0</v>
      </c>
      <c r="B37" s="22" t="s">
        <v>58</v>
      </c>
    </row>
    <row r="38" ht="15.75" customHeight="1"/>
    <row r="39" ht="15.75" customHeight="1">
      <c r="B39" s="24" t="s">
        <v>28</v>
      </c>
      <c r="C39" s="24" t="s">
        <v>296</v>
      </c>
      <c r="D39" s="24" t="s">
        <v>365</v>
      </c>
      <c r="E39" s="24" t="s">
        <v>368</v>
      </c>
      <c r="F39" s="24" t="s">
        <v>372</v>
      </c>
      <c r="G39" s="24" t="s">
        <v>375</v>
      </c>
      <c r="J39" s="70"/>
    </row>
    <row r="40" ht="15.75" customHeight="1">
      <c r="B40" s="18">
        <v>274.0</v>
      </c>
      <c r="C40" s="18"/>
      <c r="D40" s="18">
        <v>0.0</v>
      </c>
      <c r="E40" s="18">
        <v>0.0</v>
      </c>
      <c r="F40" s="18">
        <v>559697.5639</v>
      </c>
      <c r="G40" s="18">
        <v>0.0</v>
      </c>
      <c r="J40" s="69"/>
    </row>
    <row r="41" ht="15.75" customHeight="1">
      <c r="B41" s="18">
        <v>275.0</v>
      </c>
      <c r="C41" s="18">
        <v>300000.0</v>
      </c>
      <c r="D41" s="18">
        <v>4100.0</v>
      </c>
      <c r="E41" s="18">
        <v>0.012</v>
      </c>
      <c r="F41" s="18">
        <v>3763178.1787</v>
      </c>
      <c r="G41" s="18">
        <v>1750406.4785</v>
      </c>
      <c r="J41" s="69"/>
    </row>
    <row r="42" ht="15.75" customHeight="1">
      <c r="B42" s="18">
        <v>276.0</v>
      </c>
      <c r="C42" s="18">
        <v>250000.0</v>
      </c>
      <c r="D42" s="18">
        <v>2000.0</v>
      </c>
      <c r="E42" s="18">
        <v>0.015</v>
      </c>
      <c r="F42" s="18">
        <v>4251368.5497</v>
      </c>
      <c r="G42" s="18">
        <v>1439156.0291</v>
      </c>
      <c r="J42" s="69"/>
    </row>
    <row r="43" ht="15.75" customHeight="1">
      <c r="B43" s="18">
        <v>277.0</v>
      </c>
      <c r="C43" s="18">
        <v>250000.0</v>
      </c>
      <c r="D43" s="18">
        <v>2500.0</v>
      </c>
      <c r="E43" s="18">
        <v>0.015</v>
      </c>
      <c r="F43" s="18">
        <v>3189418.3662</v>
      </c>
      <c r="G43" s="18">
        <v>1997186.2037</v>
      </c>
      <c r="J43" s="69"/>
    </row>
    <row r="44" ht="15.75" customHeight="1">
      <c r="B44" s="18">
        <v>278.0</v>
      </c>
      <c r="C44" s="18">
        <v>250000.0</v>
      </c>
      <c r="D44" s="18">
        <v>500.0</v>
      </c>
      <c r="E44" s="18">
        <v>0.01</v>
      </c>
      <c r="F44" s="18">
        <v>1453719.4653</v>
      </c>
      <c r="G44" s="18">
        <v>1620276.8966</v>
      </c>
      <c r="J44" s="69"/>
    </row>
    <row r="45" ht="15.75" customHeight="1">
      <c r="B45" s="18">
        <v>286.0</v>
      </c>
      <c r="C45" s="18">
        <v>250000.0</v>
      </c>
      <c r="D45" s="18">
        <v>5650.0</v>
      </c>
      <c r="E45" s="18">
        <v>0.018</v>
      </c>
      <c r="F45" s="18">
        <v>1421810.9242</v>
      </c>
      <c r="G45" s="18">
        <v>2278548.9776</v>
      </c>
      <c r="J45" s="69"/>
    </row>
    <row r="46" ht="15.75" customHeight="1">
      <c r="B46" s="18">
        <v>287.0</v>
      </c>
      <c r="C46" s="18"/>
      <c r="D46" s="18">
        <v>0.0</v>
      </c>
      <c r="E46" s="18">
        <v>0.0</v>
      </c>
      <c r="F46" s="18">
        <v>519905.932</v>
      </c>
      <c r="G46" s="18">
        <v>0.0</v>
      </c>
      <c r="J46" s="69"/>
    </row>
    <row r="47" ht="15.75" customHeight="1">
      <c r="B47" s="18">
        <v>288.0</v>
      </c>
      <c r="C47" s="18">
        <v>250000.0</v>
      </c>
      <c r="D47" s="18">
        <v>75.0</v>
      </c>
      <c r="E47" s="18">
        <v>0.018</v>
      </c>
      <c r="F47" s="18">
        <v>1827066.7118</v>
      </c>
      <c r="G47" s="18">
        <v>1307949.7917</v>
      </c>
      <c r="J47" s="69"/>
    </row>
    <row r="48" ht="15.75" customHeight="1">
      <c r="B48" s="18">
        <v>289.0</v>
      </c>
      <c r="C48" s="18">
        <v>250000.0</v>
      </c>
      <c r="D48" s="18">
        <v>5150.0</v>
      </c>
      <c r="E48" s="18">
        <v>0.02</v>
      </c>
      <c r="F48" s="18">
        <v>4116871.2277</v>
      </c>
      <c r="G48" s="18">
        <v>1635823.3967</v>
      </c>
      <c r="J48" s="69"/>
    </row>
    <row r="49" ht="15.75" customHeight="1">
      <c r="B49" s="18">
        <v>290.0</v>
      </c>
      <c r="C49" s="18">
        <v>250000.0</v>
      </c>
      <c r="D49" s="18">
        <v>985.0</v>
      </c>
      <c r="E49" s="18">
        <v>0.016</v>
      </c>
      <c r="F49" s="18">
        <v>3121616.3202</v>
      </c>
      <c r="G49" s="18">
        <v>2396539.7601</v>
      </c>
    </row>
    <row r="50" ht="15.75" customHeight="1"/>
    <row r="51" ht="15.75" customHeight="1">
      <c r="B51" s="31" t="s">
        <v>59</v>
      </c>
      <c r="C51" s="31" t="s">
        <v>60</v>
      </c>
      <c r="D51" s="31" t="s">
        <v>61</v>
      </c>
      <c r="E51" s="32"/>
      <c r="F51" s="32"/>
      <c r="G51" s="31" t="s">
        <v>62</v>
      </c>
    </row>
    <row r="52" ht="55.5" customHeight="1">
      <c r="B52" s="34">
        <v>1.0</v>
      </c>
      <c r="C52" s="34" t="s">
        <v>296</v>
      </c>
      <c r="D52" s="34" t="s">
        <v>389</v>
      </c>
      <c r="G52" s="42" t="s">
        <v>390</v>
      </c>
    </row>
    <row r="53" ht="15.75" customHeight="1">
      <c r="D53" s="34" t="s">
        <v>391</v>
      </c>
    </row>
    <row r="54" ht="15.75" customHeight="1">
      <c r="D54" s="34" t="s">
        <v>392</v>
      </c>
    </row>
    <row r="55" ht="15.75" customHeight="1">
      <c r="D55" s="34" t="s">
        <v>393</v>
      </c>
    </row>
    <row r="56" ht="15.75" customHeight="1">
      <c r="D56" s="34" t="s">
        <v>394</v>
      </c>
    </row>
    <row r="57" ht="15.75" customHeight="1"/>
    <row r="58" ht="48.75" customHeight="1">
      <c r="B58" s="34">
        <v>2.0</v>
      </c>
      <c r="C58" s="34" t="s">
        <v>365</v>
      </c>
      <c r="D58" s="34" t="s">
        <v>395</v>
      </c>
      <c r="G58" s="74" t="s">
        <v>396</v>
      </c>
    </row>
    <row r="59" ht="15.75" customHeight="1">
      <c r="D59" s="34" t="s">
        <v>397</v>
      </c>
    </row>
    <row r="60" ht="15.75" customHeight="1"/>
    <row r="61" ht="15.75" customHeight="1"/>
    <row r="62" ht="15.75" customHeight="1">
      <c r="B62" s="34">
        <v>3.0</v>
      </c>
      <c r="C62" s="34" t="s">
        <v>368</v>
      </c>
      <c r="D62" s="34" t="s">
        <v>398</v>
      </c>
    </row>
    <row r="63" ht="15.75" customHeight="1"/>
    <row r="64" ht="15.75" customHeight="1"/>
    <row r="65" ht="49.5" customHeight="1">
      <c r="B65" s="34">
        <v>4.0</v>
      </c>
      <c r="C65" s="34" t="s">
        <v>372</v>
      </c>
      <c r="D65" s="34" t="s">
        <v>399</v>
      </c>
      <c r="G65" s="74" t="s">
        <v>400</v>
      </c>
    </row>
    <row r="66" ht="43.5" customHeight="1">
      <c r="D66" s="34" t="s">
        <v>401</v>
      </c>
      <c r="G66" s="74" t="s">
        <v>402</v>
      </c>
    </row>
    <row r="67" ht="41.25" customHeight="1">
      <c r="D67" s="34" t="s">
        <v>403</v>
      </c>
      <c r="G67" s="74" t="s">
        <v>404</v>
      </c>
    </row>
    <row r="68" ht="15.75" customHeight="1">
      <c r="D68" s="34" t="s">
        <v>405</v>
      </c>
    </row>
    <row r="69" ht="15.75" customHeight="1"/>
    <row r="70" ht="51.75" customHeight="1">
      <c r="B70" s="34">
        <v>5.0</v>
      </c>
      <c r="C70" s="34" t="s">
        <v>375</v>
      </c>
      <c r="D70" s="75" t="s">
        <v>406</v>
      </c>
      <c r="G70" s="74" t="s">
        <v>407</v>
      </c>
    </row>
    <row r="71" ht="15.75" customHeight="1">
      <c r="D71" s="75" t="s">
        <v>408</v>
      </c>
    </row>
    <row r="72" ht="15.75" customHeight="1">
      <c r="D72" s="75" t="s">
        <v>409</v>
      </c>
    </row>
    <row r="73" ht="15.75" customHeight="1">
      <c r="D73" s="75" t="s">
        <v>410</v>
      </c>
    </row>
    <row r="74" ht="15.75" customHeight="1">
      <c r="E74" s="76"/>
    </row>
    <row r="75">
      <c r="B75" s="34">
        <v>6.0</v>
      </c>
      <c r="C75" s="34" t="s">
        <v>411</v>
      </c>
    </row>
    <row r="76">
      <c r="D76" s="13"/>
      <c r="G76" s="42" t="s">
        <v>412</v>
      </c>
    </row>
    <row r="77" ht="15.75" customHeight="1">
      <c r="D77" s="13"/>
    </row>
    <row r="78" ht="15.75" customHeight="1">
      <c r="D78" s="13"/>
      <c r="E78" s="13"/>
      <c r="F78" s="13"/>
      <c r="G78" s="13"/>
      <c r="H78" s="13"/>
      <c r="I78" s="13"/>
    </row>
    <row r="79" ht="15.75" customHeight="1">
      <c r="D79" s="13"/>
      <c r="E79" s="13"/>
      <c r="F79" s="13"/>
      <c r="G79" s="13"/>
      <c r="H79" s="13"/>
      <c r="I79" s="13"/>
    </row>
    <row r="80" ht="15.75" customHeight="1"/>
    <row r="81" ht="15.75" customHeight="1"/>
    <row r="82" ht="15.75" customHeight="1"/>
    <row r="83" ht="15.75" customHeight="1"/>
    <row r="84" ht="15.75" customHeight="1"/>
    <row r="85" ht="15.75" customHeight="1"/>
    <row r="86">
      <c r="B86" s="34">
        <v>7.0</v>
      </c>
      <c r="C86" s="34" t="s">
        <v>413</v>
      </c>
    </row>
    <row r="87">
      <c r="G87" s="42" t="s">
        <v>414</v>
      </c>
    </row>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c r="D102" s="34" t="s">
        <v>415</v>
      </c>
    </row>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sheetData>
  <printOptions/>
  <pageMargins bottom="0.75" footer="0.0" header="0.0" left="0.7" right="0.7" top="0.75"/>
  <pageSetup orientation="landscape"/>
  <drawing r:id="rId2"/>
  <legacyDrawing r:id="rId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9.29"/>
    <col customWidth="1" min="3" max="3" width="15.0"/>
    <col customWidth="1" min="4" max="4" width="50.0"/>
    <col customWidth="1" min="5" max="5" width="19.57"/>
    <col customWidth="1" min="6" max="6" width="14.43"/>
    <col customWidth="1" min="7" max="7" width="12.71"/>
    <col customWidth="1" min="8" max="8" width="33.43"/>
    <col customWidth="1" min="9" max="9" width="39.86"/>
    <col customWidth="1" min="10" max="10" width="56.0"/>
    <col customWidth="1" min="11" max="11" width="22.14"/>
  </cols>
  <sheetData>
    <row r="1">
      <c r="A1" s="14" t="s">
        <v>416</v>
      </c>
      <c r="B1" s="14"/>
    </row>
    <row r="3">
      <c r="A3" s="13">
        <v>1.0</v>
      </c>
      <c r="B3" s="13" t="s">
        <v>16</v>
      </c>
      <c r="C3" s="15">
        <v>10.0</v>
      </c>
      <c r="D3" s="13" t="s">
        <v>17</v>
      </c>
    </row>
    <row r="5">
      <c r="A5" s="13">
        <v>2.0</v>
      </c>
      <c r="B5" s="13" t="s">
        <v>18</v>
      </c>
      <c r="C5" s="15">
        <v>10.0</v>
      </c>
      <c r="D5" s="13" t="s">
        <v>19</v>
      </c>
    </row>
    <row r="7">
      <c r="A7" s="13">
        <v>3.0</v>
      </c>
      <c r="B7" s="16" t="s">
        <v>20</v>
      </c>
    </row>
    <row r="8">
      <c r="B8" s="17" t="s">
        <v>21</v>
      </c>
      <c r="C8" s="17" t="s">
        <v>22</v>
      </c>
      <c r="D8" s="17" t="s">
        <v>23</v>
      </c>
      <c r="E8" s="17" t="s">
        <v>24</v>
      </c>
      <c r="F8" s="17" t="s">
        <v>25</v>
      </c>
      <c r="G8" s="17" t="s">
        <v>26</v>
      </c>
      <c r="H8" s="17" t="s">
        <v>27</v>
      </c>
    </row>
    <row r="9">
      <c r="B9" s="18" t="s">
        <v>197</v>
      </c>
      <c r="C9" s="18" t="s">
        <v>29</v>
      </c>
      <c r="D9" s="60">
        <v>44936.0</v>
      </c>
      <c r="E9" s="18" t="s">
        <v>71</v>
      </c>
      <c r="F9" s="18" t="s">
        <v>71</v>
      </c>
      <c r="G9" s="18" t="s">
        <v>71</v>
      </c>
      <c r="H9" s="43" t="s">
        <v>417</v>
      </c>
    </row>
    <row r="10">
      <c r="B10" s="18" t="s">
        <v>72</v>
      </c>
      <c r="C10" s="18" t="s">
        <v>418</v>
      </c>
      <c r="D10" s="18" t="s">
        <v>56</v>
      </c>
      <c r="E10" s="18" t="s">
        <v>71</v>
      </c>
      <c r="F10" s="18" t="s">
        <v>71</v>
      </c>
      <c r="G10" s="18" t="s">
        <v>71</v>
      </c>
      <c r="H10" s="43" t="s">
        <v>419</v>
      </c>
    </row>
    <row r="11">
      <c r="B11" s="18" t="s">
        <v>420</v>
      </c>
      <c r="C11" s="18" t="s">
        <v>421</v>
      </c>
      <c r="D11" s="18" t="s">
        <v>56</v>
      </c>
      <c r="E11" s="18" t="s">
        <v>71</v>
      </c>
      <c r="F11" s="18" t="s">
        <v>71</v>
      </c>
      <c r="G11" s="18" t="s">
        <v>71</v>
      </c>
      <c r="H11" s="43" t="s">
        <v>422</v>
      </c>
    </row>
    <row r="12">
      <c r="B12" s="18" t="s">
        <v>423</v>
      </c>
      <c r="C12" s="18" t="s">
        <v>73</v>
      </c>
      <c r="D12" s="18" t="s">
        <v>56</v>
      </c>
      <c r="E12" s="18" t="s">
        <v>71</v>
      </c>
      <c r="F12" s="18" t="s">
        <v>71</v>
      </c>
      <c r="G12" s="18" t="s">
        <v>71</v>
      </c>
      <c r="H12" s="43" t="s">
        <v>424</v>
      </c>
    </row>
    <row r="13">
      <c r="B13" s="18" t="s">
        <v>372</v>
      </c>
      <c r="C13" s="18" t="s">
        <v>297</v>
      </c>
      <c r="D13" s="18" t="s">
        <v>425</v>
      </c>
      <c r="E13" s="18" t="s">
        <v>71</v>
      </c>
      <c r="F13" s="18" t="s">
        <v>71</v>
      </c>
      <c r="G13" s="18" t="s">
        <v>71</v>
      </c>
      <c r="H13" s="43" t="s">
        <v>426</v>
      </c>
    </row>
    <row r="14">
      <c r="B14" s="18" t="s">
        <v>375</v>
      </c>
      <c r="C14" s="18" t="s">
        <v>297</v>
      </c>
      <c r="D14" s="18" t="s">
        <v>427</v>
      </c>
      <c r="E14" s="18" t="s">
        <v>71</v>
      </c>
      <c r="F14" s="18" t="s">
        <v>71</v>
      </c>
      <c r="G14" s="18" t="s">
        <v>71</v>
      </c>
      <c r="H14" s="43" t="s">
        <v>428</v>
      </c>
    </row>
    <row r="15">
      <c r="B15" s="18" t="s">
        <v>429</v>
      </c>
      <c r="C15" s="18" t="s">
        <v>297</v>
      </c>
      <c r="D15" s="18" t="s">
        <v>56</v>
      </c>
      <c r="E15" s="18" t="s">
        <v>71</v>
      </c>
      <c r="F15" s="18" t="s">
        <v>71</v>
      </c>
      <c r="G15" s="18" t="s">
        <v>71</v>
      </c>
      <c r="H15" s="43" t="s">
        <v>430</v>
      </c>
    </row>
    <row r="16">
      <c r="B16" s="18" t="s">
        <v>431</v>
      </c>
      <c r="C16" s="18" t="s">
        <v>297</v>
      </c>
      <c r="D16" s="18" t="s">
        <v>56</v>
      </c>
      <c r="E16" s="18" t="s">
        <v>71</v>
      </c>
      <c r="F16" s="18" t="s">
        <v>71</v>
      </c>
      <c r="G16" s="18" t="s">
        <v>71</v>
      </c>
      <c r="H16" s="43" t="s">
        <v>432</v>
      </c>
    </row>
    <row r="17">
      <c r="B17" s="18" t="s">
        <v>144</v>
      </c>
      <c r="C17" s="18" t="s">
        <v>145</v>
      </c>
      <c r="D17" s="18" t="s">
        <v>56</v>
      </c>
      <c r="E17" s="18" t="s">
        <v>71</v>
      </c>
      <c r="F17" s="18" t="s">
        <v>71</v>
      </c>
      <c r="G17" s="18" t="s">
        <v>71</v>
      </c>
      <c r="H17" s="43" t="s">
        <v>146</v>
      </c>
    </row>
    <row r="18">
      <c r="B18" s="18" t="s">
        <v>49</v>
      </c>
      <c r="C18" s="18" t="s">
        <v>147</v>
      </c>
      <c r="D18" s="77">
        <v>39568.0</v>
      </c>
      <c r="E18" s="18" t="s">
        <v>71</v>
      </c>
      <c r="F18" s="18" t="s">
        <v>71</v>
      </c>
      <c r="G18" s="18" t="s">
        <v>71</v>
      </c>
      <c r="H18" s="43" t="s">
        <v>78</v>
      </c>
    </row>
    <row r="19" ht="15.75" customHeight="1"/>
    <row r="20" ht="15.75" customHeight="1">
      <c r="A20" s="22">
        <v>4.0</v>
      </c>
      <c r="B20" s="22" t="s">
        <v>53</v>
      </c>
    </row>
    <row r="21" ht="15.75" customHeight="1">
      <c r="A21" s="22"/>
      <c r="B21" s="16" t="s">
        <v>54</v>
      </c>
    </row>
    <row r="22" ht="15.75" customHeight="1">
      <c r="B22" s="23" t="s">
        <v>55</v>
      </c>
    </row>
    <row r="23" ht="15.75" customHeight="1">
      <c r="B23" s="24" t="s">
        <v>197</v>
      </c>
      <c r="C23" s="24" t="s">
        <v>72</v>
      </c>
      <c r="D23" s="24" t="s">
        <v>420</v>
      </c>
      <c r="E23" s="24" t="s">
        <v>423</v>
      </c>
      <c r="F23" s="24" t="s">
        <v>372</v>
      </c>
      <c r="G23" s="24" t="s">
        <v>375</v>
      </c>
      <c r="H23" s="24" t="s">
        <v>429</v>
      </c>
      <c r="I23" s="24" t="s">
        <v>431</v>
      </c>
      <c r="J23" s="24" t="s">
        <v>144</v>
      </c>
      <c r="K23" s="24" t="s">
        <v>49</v>
      </c>
    </row>
    <row r="24" ht="15.75" customHeight="1">
      <c r="B24" s="18">
        <v>1.0</v>
      </c>
      <c r="C24" s="18" t="s">
        <v>433</v>
      </c>
      <c r="D24" s="18" t="s">
        <v>434</v>
      </c>
      <c r="E24" s="18" t="s">
        <v>435</v>
      </c>
      <c r="F24" s="18">
        <v>7887186.7882</v>
      </c>
      <c r="G24" s="18">
        <v>3298694.4938</v>
      </c>
      <c r="H24" s="18">
        <v>0.0</v>
      </c>
      <c r="I24" s="18">
        <v>0.0</v>
      </c>
      <c r="J24" s="18" t="s">
        <v>436</v>
      </c>
      <c r="K24" s="28">
        <v>39568.0</v>
      </c>
    </row>
    <row r="25" ht="15.75" customHeight="1">
      <c r="B25" s="18">
        <v>2.0</v>
      </c>
      <c r="C25" s="18" t="s">
        <v>437</v>
      </c>
      <c r="D25" s="18" t="s">
        <v>434</v>
      </c>
      <c r="E25" s="18" t="s">
        <v>435</v>
      </c>
      <c r="F25" s="18">
        <v>2402176.8476</v>
      </c>
      <c r="G25" s="18">
        <v>3607148.9371</v>
      </c>
      <c r="H25" s="18">
        <v>0.0</v>
      </c>
      <c r="I25" s="18">
        <v>0.0</v>
      </c>
      <c r="J25" s="18" t="s">
        <v>438</v>
      </c>
      <c r="K25" s="28">
        <v>39568.0</v>
      </c>
    </row>
    <row r="26" ht="15.75" customHeight="1">
      <c r="B26" s="18">
        <v>3.0</v>
      </c>
      <c r="C26" s="18" t="s">
        <v>439</v>
      </c>
      <c r="D26" s="18" t="s">
        <v>434</v>
      </c>
      <c r="E26" s="18" t="s">
        <v>435</v>
      </c>
      <c r="F26" s="18">
        <v>3072175.118</v>
      </c>
      <c r="G26" s="18">
        <v>3205014.0767</v>
      </c>
      <c r="H26" s="18">
        <v>0.0</v>
      </c>
      <c r="I26" s="18">
        <v>0.0</v>
      </c>
      <c r="J26" s="18" t="s">
        <v>440</v>
      </c>
      <c r="K26" s="28">
        <v>39568.0</v>
      </c>
    </row>
    <row r="27" ht="15.75" customHeight="1">
      <c r="B27" s="18">
        <v>4.0</v>
      </c>
      <c r="C27" s="18" t="s">
        <v>441</v>
      </c>
      <c r="D27" s="18" t="s">
        <v>434</v>
      </c>
      <c r="E27" s="18" t="s">
        <v>435</v>
      </c>
      <c r="F27" s="18">
        <v>1.05108538739E7</v>
      </c>
      <c r="G27" s="18">
        <v>5366575.7098</v>
      </c>
      <c r="H27" s="18">
        <v>0.0</v>
      </c>
      <c r="I27" s="18">
        <v>0.0</v>
      </c>
      <c r="J27" s="18" t="s">
        <v>442</v>
      </c>
      <c r="K27" s="28">
        <v>39568.0</v>
      </c>
    </row>
    <row r="28" ht="15.75" customHeight="1">
      <c r="B28" s="18">
        <v>5.0</v>
      </c>
      <c r="C28" s="18" t="s">
        <v>443</v>
      </c>
      <c r="D28" s="18" t="s">
        <v>434</v>
      </c>
      <c r="E28" s="18" t="s">
        <v>435</v>
      </c>
      <c r="F28" s="18">
        <v>2538667.2515</v>
      </c>
      <c r="G28" s="18">
        <v>3925071.4318</v>
      </c>
      <c r="H28" s="18">
        <v>0.0</v>
      </c>
      <c r="I28" s="18">
        <v>0.0</v>
      </c>
      <c r="J28" s="18" t="s">
        <v>444</v>
      </c>
      <c r="K28" s="28">
        <v>39568.0</v>
      </c>
    </row>
    <row r="29" ht="15.75" customHeight="1">
      <c r="K29" s="29"/>
    </row>
    <row r="30" ht="15.75" customHeight="1">
      <c r="B30" s="23" t="s">
        <v>57</v>
      </c>
      <c r="K30" s="29"/>
    </row>
    <row r="31" ht="15.75" customHeight="1">
      <c r="B31" s="24" t="s">
        <v>197</v>
      </c>
      <c r="C31" s="24" t="s">
        <v>72</v>
      </c>
      <c r="D31" s="24" t="s">
        <v>420</v>
      </c>
      <c r="E31" s="24" t="s">
        <v>423</v>
      </c>
      <c r="F31" s="24" t="s">
        <v>372</v>
      </c>
      <c r="G31" s="24" t="s">
        <v>375</v>
      </c>
      <c r="H31" s="24" t="s">
        <v>429</v>
      </c>
      <c r="I31" s="24" t="s">
        <v>431</v>
      </c>
      <c r="J31" s="24" t="s">
        <v>144</v>
      </c>
      <c r="K31" s="24" t="s">
        <v>49</v>
      </c>
    </row>
    <row r="32" ht="15.75" customHeight="1">
      <c r="B32" s="18">
        <v>6.0</v>
      </c>
      <c r="C32" s="18" t="s">
        <v>445</v>
      </c>
      <c r="D32" s="18" t="s">
        <v>446</v>
      </c>
      <c r="E32" s="18" t="s">
        <v>435</v>
      </c>
      <c r="F32" s="18">
        <v>6771829.1376</v>
      </c>
      <c r="G32" s="18">
        <v>5693988.86</v>
      </c>
      <c r="H32" s="18">
        <v>0.0</v>
      </c>
      <c r="I32" s="18">
        <v>0.0</v>
      </c>
      <c r="J32" s="18" t="s">
        <v>447</v>
      </c>
      <c r="K32" s="28">
        <v>39568.0</v>
      </c>
    </row>
    <row r="33" ht="15.75" customHeight="1">
      <c r="B33" s="18">
        <v>7.0</v>
      </c>
      <c r="C33" s="18" t="s">
        <v>448</v>
      </c>
      <c r="D33" s="18" t="s">
        <v>449</v>
      </c>
      <c r="E33" s="18" t="s">
        <v>450</v>
      </c>
      <c r="F33" s="18">
        <v>4772398.3078</v>
      </c>
      <c r="G33" s="18">
        <v>2396539.7601</v>
      </c>
      <c r="H33" s="18">
        <v>0.0</v>
      </c>
      <c r="I33" s="18">
        <v>0.0</v>
      </c>
      <c r="J33" s="18" t="s">
        <v>451</v>
      </c>
      <c r="K33" s="28">
        <v>39568.0</v>
      </c>
    </row>
    <row r="34" ht="15.75" customHeight="1">
      <c r="B34" s="18">
        <v>8.0</v>
      </c>
      <c r="C34" s="18" t="s">
        <v>452</v>
      </c>
      <c r="D34" s="18" t="s">
        <v>453</v>
      </c>
      <c r="E34" s="18" t="s">
        <v>450</v>
      </c>
      <c r="F34" s="18">
        <v>3805202.3478</v>
      </c>
      <c r="G34" s="18">
        <v>1307949.7917</v>
      </c>
      <c r="H34" s="18">
        <v>0.0</v>
      </c>
      <c r="I34" s="18">
        <v>0.0</v>
      </c>
      <c r="J34" s="18" t="s">
        <v>454</v>
      </c>
      <c r="K34" s="28">
        <v>39568.0</v>
      </c>
    </row>
    <row r="35" ht="15.75" customHeight="1">
      <c r="B35" s="18">
        <v>9.0</v>
      </c>
      <c r="C35" s="18" t="s">
        <v>455</v>
      </c>
      <c r="D35" s="18" t="s">
        <v>456</v>
      </c>
      <c r="E35" s="18" t="s">
        <v>457</v>
      </c>
      <c r="F35" s="18">
        <v>5977814.9154</v>
      </c>
      <c r="G35" s="18">
        <v>2278548.9776</v>
      </c>
      <c r="H35" s="18">
        <v>0.0</v>
      </c>
      <c r="I35" s="18">
        <v>0.0</v>
      </c>
      <c r="J35" s="18" t="s">
        <v>458</v>
      </c>
      <c r="K35" s="28">
        <v>39568.0</v>
      </c>
    </row>
    <row r="36" ht="15.75" customHeight="1">
      <c r="B36" s="18">
        <v>10.0</v>
      </c>
      <c r="C36" s="18" t="s">
        <v>459</v>
      </c>
      <c r="D36" s="18" t="s">
        <v>460</v>
      </c>
      <c r="E36" s="18" t="s">
        <v>450</v>
      </c>
      <c r="F36" s="18">
        <v>5012905.3656</v>
      </c>
      <c r="G36" s="18">
        <v>1635823.3967</v>
      </c>
      <c r="H36" s="18">
        <v>0.0</v>
      </c>
      <c r="I36" s="18">
        <v>0.0</v>
      </c>
      <c r="J36" s="18" t="s">
        <v>461</v>
      </c>
      <c r="K36" s="28">
        <v>39568.0</v>
      </c>
    </row>
    <row r="37" ht="15.75" customHeight="1"/>
    <row r="38" ht="15.75" customHeight="1">
      <c r="A38" s="22">
        <v>5.0</v>
      </c>
      <c r="B38" s="22" t="s">
        <v>58</v>
      </c>
    </row>
    <row r="39" ht="15.75" customHeight="1"/>
    <row r="40" ht="15.75" customHeight="1">
      <c r="B40" s="24" t="s">
        <v>420</v>
      </c>
      <c r="C40" s="24" t="s">
        <v>423</v>
      </c>
      <c r="D40" s="24" t="s">
        <v>372</v>
      </c>
      <c r="E40" s="24" t="s">
        <v>375</v>
      </c>
    </row>
    <row r="41" ht="15.75" customHeight="1">
      <c r="B41" s="18" t="s">
        <v>434</v>
      </c>
      <c r="C41" s="18" t="s">
        <v>435</v>
      </c>
      <c r="D41" s="18">
        <v>7887186.7882</v>
      </c>
      <c r="E41" s="18">
        <v>3298694.4938</v>
      </c>
    </row>
    <row r="42" ht="15.75" customHeight="1">
      <c r="B42" s="18" t="s">
        <v>434</v>
      </c>
      <c r="C42" s="18" t="s">
        <v>435</v>
      </c>
      <c r="D42" s="18">
        <v>2402176.8476</v>
      </c>
      <c r="E42" s="18">
        <v>3607148.9371</v>
      </c>
    </row>
    <row r="43" ht="15.75" customHeight="1">
      <c r="B43" s="18" t="s">
        <v>434</v>
      </c>
      <c r="C43" s="18" t="s">
        <v>435</v>
      </c>
      <c r="D43" s="18">
        <v>3072175.118</v>
      </c>
      <c r="E43" s="18">
        <v>3205014.0767</v>
      </c>
    </row>
    <row r="44" ht="15.75" customHeight="1">
      <c r="B44" s="18" t="s">
        <v>434</v>
      </c>
      <c r="C44" s="18" t="s">
        <v>435</v>
      </c>
      <c r="D44" s="18">
        <v>1.05108538739E7</v>
      </c>
      <c r="E44" s="18">
        <v>5366575.7098</v>
      </c>
    </row>
    <row r="45" ht="15.75" customHeight="1">
      <c r="B45" s="18" t="s">
        <v>434</v>
      </c>
      <c r="C45" s="18" t="s">
        <v>435</v>
      </c>
      <c r="D45" s="18">
        <v>2538667.2515</v>
      </c>
      <c r="E45" s="18">
        <v>3925071.4318</v>
      </c>
    </row>
    <row r="46" ht="15.75" customHeight="1">
      <c r="B46" s="18" t="s">
        <v>446</v>
      </c>
      <c r="C46" s="18" t="s">
        <v>435</v>
      </c>
      <c r="D46" s="18">
        <v>6771829.1376</v>
      </c>
      <c r="E46" s="18">
        <v>5693988.86</v>
      </c>
    </row>
    <row r="47" ht="15.75" customHeight="1">
      <c r="B47" s="18" t="s">
        <v>449</v>
      </c>
      <c r="C47" s="18" t="s">
        <v>450</v>
      </c>
      <c r="D47" s="18">
        <v>4772398.3078</v>
      </c>
      <c r="E47" s="18">
        <v>2396539.7601</v>
      </c>
    </row>
    <row r="48" ht="15.75" customHeight="1">
      <c r="B48" s="18" t="s">
        <v>453</v>
      </c>
      <c r="C48" s="18" t="s">
        <v>450</v>
      </c>
      <c r="D48" s="18">
        <v>3805202.3478</v>
      </c>
      <c r="E48" s="18">
        <v>1307949.7917</v>
      </c>
    </row>
    <row r="49" ht="15.75" customHeight="1">
      <c r="B49" s="18" t="s">
        <v>456</v>
      </c>
      <c r="C49" s="18" t="s">
        <v>457</v>
      </c>
      <c r="D49" s="18">
        <v>5977814.9154</v>
      </c>
      <c r="E49" s="18">
        <v>2278548.9776</v>
      </c>
    </row>
    <row r="50" ht="15.75" customHeight="1">
      <c r="B50" s="18" t="s">
        <v>460</v>
      </c>
      <c r="C50" s="18" t="s">
        <v>450</v>
      </c>
      <c r="D50" s="18">
        <v>5012905.3656</v>
      </c>
      <c r="E50" s="18">
        <v>1635823.3967</v>
      </c>
    </row>
    <row r="51" ht="15.75" customHeight="1"/>
    <row r="52" ht="15.75" customHeight="1">
      <c r="B52" s="31" t="s">
        <v>59</v>
      </c>
      <c r="C52" s="31" t="s">
        <v>60</v>
      </c>
      <c r="D52" s="31" t="s">
        <v>61</v>
      </c>
      <c r="E52" s="32"/>
      <c r="F52" s="32"/>
      <c r="G52" s="31" t="s">
        <v>62</v>
      </c>
    </row>
    <row r="53" ht="81.0" customHeight="1">
      <c r="B53" s="34">
        <v>1.0</v>
      </c>
      <c r="C53" s="34" t="s">
        <v>372</v>
      </c>
      <c r="D53" s="34" t="s">
        <v>462</v>
      </c>
      <c r="E53" s="35">
        <f>AVERAGE(E46:E52)</f>
        <v>2662570.157</v>
      </c>
      <c r="G53" s="74" t="s">
        <v>463</v>
      </c>
    </row>
    <row r="54" ht="15.75" customHeight="1">
      <c r="D54" s="34" t="s">
        <v>464</v>
      </c>
    </row>
    <row r="55" ht="15.75" customHeight="1">
      <c r="D55" s="34" t="s">
        <v>465</v>
      </c>
    </row>
    <row r="56" ht="15.75" customHeight="1">
      <c r="D56" s="34" t="s">
        <v>466</v>
      </c>
    </row>
    <row r="57" ht="15.75" customHeight="1">
      <c r="D57" s="34" t="s">
        <v>467</v>
      </c>
    </row>
    <row r="58" ht="15.75" customHeight="1"/>
    <row r="59" ht="60.0" customHeight="1">
      <c r="B59" s="34">
        <v>2.0</v>
      </c>
      <c r="C59" s="34" t="s">
        <v>375</v>
      </c>
      <c r="D59" s="34" t="s">
        <v>468</v>
      </c>
      <c r="E59" s="35">
        <f>AVERAGE(E52:E58)</f>
        <v>2662570.157</v>
      </c>
      <c r="G59" s="74" t="s">
        <v>469</v>
      </c>
    </row>
    <row r="60" ht="15.75" customHeight="1">
      <c r="D60" s="34" t="s">
        <v>470</v>
      </c>
    </row>
    <row r="61" ht="15.75" customHeight="1">
      <c r="D61" s="34" t="s">
        <v>471</v>
      </c>
    </row>
    <row r="62" ht="15.75" customHeight="1">
      <c r="D62" s="34" t="s">
        <v>472</v>
      </c>
    </row>
    <row r="63" ht="15.75" customHeight="1">
      <c r="D63" s="34" t="s">
        <v>473</v>
      </c>
    </row>
    <row r="64" ht="15.75" customHeight="1"/>
    <row r="65" ht="61.5" customHeight="1">
      <c r="B65" s="34">
        <v>3.0</v>
      </c>
      <c r="C65" s="34" t="s">
        <v>423</v>
      </c>
      <c r="D65" s="34" t="s">
        <v>474</v>
      </c>
      <c r="G65" s="74" t="s">
        <v>475</v>
      </c>
    </row>
    <row r="66" ht="15.75" customHeight="1">
      <c r="D66" s="13" t="s">
        <v>423</v>
      </c>
      <c r="E66" s="78" t="s">
        <v>476</v>
      </c>
    </row>
    <row r="67" ht="15.75" customHeight="1">
      <c r="D67" s="13" t="s">
        <v>435</v>
      </c>
      <c r="E67" s="79">
        <f t="shared" ref="E67:E69" si="1">countif(C41:C50,$D$67:$D$69)</f>
        <v>6</v>
      </c>
    </row>
    <row r="68" ht="15.75" customHeight="1">
      <c r="D68" s="13" t="s">
        <v>450</v>
      </c>
      <c r="E68" s="79">
        <f t="shared" si="1"/>
        <v>3</v>
      </c>
    </row>
    <row r="69" ht="15.75" customHeight="1">
      <c r="D69" s="34" t="s">
        <v>457</v>
      </c>
      <c r="E69" s="79">
        <f t="shared" si="1"/>
        <v>1</v>
      </c>
    </row>
    <row r="70" ht="15.75" customHeight="1">
      <c r="D70" s="34" t="s">
        <v>477</v>
      </c>
      <c r="E70" s="34">
        <f>SUM(E67:E69)</f>
        <v>10</v>
      </c>
    </row>
    <row r="71" ht="15.75" customHeight="1"/>
    <row r="72" ht="15.75" customHeight="1">
      <c r="D72" s="34" t="s">
        <v>100</v>
      </c>
    </row>
    <row r="73" ht="15.75" customHeight="1">
      <c r="D73" s="13" t="s">
        <v>423</v>
      </c>
      <c r="E73" s="78" t="s">
        <v>478</v>
      </c>
    </row>
    <row r="74" ht="15.75" customHeight="1">
      <c r="D74" s="13" t="s">
        <v>435</v>
      </c>
      <c r="E74" s="79">
        <f t="shared" ref="E74:E76" si="2">E67/10*100</f>
        <v>60</v>
      </c>
    </row>
    <row r="75" ht="15.75" customHeight="1">
      <c r="D75" s="13" t="s">
        <v>450</v>
      </c>
      <c r="E75" s="79">
        <f t="shared" si="2"/>
        <v>30</v>
      </c>
    </row>
    <row r="76" ht="15.75" customHeight="1">
      <c r="D76" s="34" t="s">
        <v>457</v>
      </c>
      <c r="E76" s="79">
        <f t="shared" si="2"/>
        <v>10</v>
      </c>
    </row>
    <row r="77" ht="15.75" customHeight="1">
      <c r="D77" s="34" t="s">
        <v>477</v>
      </c>
      <c r="E77" s="79">
        <f>sum(E74:E76)</f>
        <v>100</v>
      </c>
    </row>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c r="D91" s="13"/>
      <c r="E91" s="13"/>
      <c r="F91" s="13"/>
    </row>
    <row r="92">
      <c r="B92" s="34">
        <v>4.0</v>
      </c>
      <c r="C92" s="34" t="s">
        <v>479</v>
      </c>
      <c r="D92" s="13"/>
      <c r="E92" s="13"/>
      <c r="F92" s="13"/>
    </row>
    <row r="93">
      <c r="D93" s="13"/>
      <c r="E93" s="13"/>
      <c r="F93" s="13"/>
      <c r="G93" s="42" t="s">
        <v>480</v>
      </c>
    </row>
    <row r="94" ht="15.75" customHeight="1">
      <c r="D94" s="13"/>
      <c r="E94" s="13"/>
      <c r="F94" s="13"/>
    </row>
    <row r="95" ht="15.75" customHeight="1">
      <c r="D95" s="13"/>
      <c r="E95" s="13"/>
      <c r="F95" s="13"/>
    </row>
    <row r="96" ht="15.75" customHeight="1">
      <c r="D96" s="13"/>
      <c r="E96" s="13"/>
      <c r="F96" s="13"/>
    </row>
    <row r="97" ht="15.75" customHeight="1">
      <c r="D97" s="13"/>
      <c r="E97" s="13"/>
      <c r="F97" s="13"/>
    </row>
    <row r="98" ht="15.75" customHeight="1"/>
    <row r="99" ht="15.75" customHeight="1">
      <c r="E99" s="35"/>
      <c r="F99" s="35"/>
    </row>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57.0" customHeight="1">
      <c r="G109" s="42" t="s">
        <v>481</v>
      </c>
    </row>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2"/>
  <legacyDrawing r:id="rId3"/>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9.29"/>
    <col customWidth="1" min="3" max="3" width="29.0"/>
    <col customWidth="1" min="4" max="4" width="50.0"/>
    <col customWidth="1" min="5" max="5" width="19.57"/>
    <col customWidth="1" min="6" max="6" width="43.29"/>
    <col customWidth="1" min="7" max="7" width="18.57"/>
    <col customWidth="1" min="8" max="8" width="33.43"/>
  </cols>
  <sheetData>
    <row r="1">
      <c r="A1" s="14" t="s">
        <v>482</v>
      </c>
      <c r="B1" s="14"/>
    </row>
    <row r="3">
      <c r="A3" s="13">
        <v>1.0</v>
      </c>
      <c r="B3" s="13" t="s">
        <v>16</v>
      </c>
      <c r="C3" s="15">
        <v>3.0</v>
      </c>
      <c r="D3" s="13" t="s">
        <v>17</v>
      </c>
    </row>
    <row r="5">
      <c r="A5" s="13">
        <v>2.0</v>
      </c>
      <c r="B5" s="13" t="s">
        <v>18</v>
      </c>
      <c r="C5" s="15">
        <v>19118.0</v>
      </c>
      <c r="D5" s="13" t="s">
        <v>19</v>
      </c>
    </row>
    <row r="7">
      <c r="A7" s="13">
        <v>3.0</v>
      </c>
      <c r="B7" s="16" t="s">
        <v>20</v>
      </c>
    </row>
    <row r="8">
      <c r="B8" s="17" t="s">
        <v>21</v>
      </c>
      <c r="C8" s="17" t="s">
        <v>22</v>
      </c>
      <c r="D8" s="17" t="s">
        <v>23</v>
      </c>
      <c r="E8" s="17" t="s">
        <v>24</v>
      </c>
      <c r="F8" s="17" t="s">
        <v>25</v>
      </c>
      <c r="G8" s="17" t="s">
        <v>26</v>
      </c>
      <c r="H8" s="17" t="s">
        <v>27</v>
      </c>
    </row>
    <row r="9">
      <c r="B9" s="18" t="s">
        <v>28</v>
      </c>
      <c r="C9" s="18" t="s">
        <v>29</v>
      </c>
      <c r="D9" s="18" t="s">
        <v>483</v>
      </c>
      <c r="E9" s="18" t="s">
        <v>71</v>
      </c>
      <c r="F9" s="18" t="s">
        <v>71</v>
      </c>
      <c r="G9" s="18" t="s">
        <v>71</v>
      </c>
      <c r="H9" s="43" t="s">
        <v>28</v>
      </c>
    </row>
    <row r="10">
      <c r="B10" s="18" t="s">
        <v>484</v>
      </c>
      <c r="C10" s="18" t="s">
        <v>103</v>
      </c>
      <c r="D10" s="18" t="s">
        <v>485</v>
      </c>
      <c r="E10" s="18" t="s">
        <v>71</v>
      </c>
      <c r="F10" s="18" t="s">
        <v>71</v>
      </c>
      <c r="G10" s="18" t="s">
        <v>71</v>
      </c>
      <c r="H10" s="43" t="s">
        <v>486</v>
      </c>
    </row>
    <row r="11">
      <c r="B11" s="18" t="s">
        <v>49</v>
      </c>
      <c r="C11" s="18" t="s">
        <v>147</v>
      </c>
      <c r="D11" s="18" t="s">
        <v>487</v>
      </c>
      <c r="E11" s="18" t="s">
        <v>71</v>
      </c>
      <c r="F11" s="18" t="s">
        <v>71</v>
      </c>
      <c r="G11" s="18" t="s">
        <v>71</v>
      </c>
      <c r="H11" s="43" t="s">
        <v>78</v>
      </c>
    </row>
    <row r="12" ht="15.75" customHeight="1"/>
    <row r="13" ht="15.75" customHeight="1">
      <c r="A13" s="22">
        <v>4.0</v>
      </c>
      <c r="B13" s="22" t="s">
        <v>53</v>
      </c>
    </row>
    <row r="14" ht="15.75" customHeight="1">
      <c r="A14" s="22"/>
      <c r="B14" s="16" t="s">
        <v>54</v>
      </c>
    </row>
    <row r="15" ht="15.75" customHeight="1">
      <c r="B15" s="23" t="s">
        <v>55</v>
      </c>
    </row>
    <row r="16" ht="15.75" customHeight="1">
      <c r="B16" s="24" t="s">
        <v>28</v>
      </c>
      <c r="C16" s="24" t="s">
        <v>484</v>
      </c>
      <c r="D16" s="24" t="s">
        <v>49</v>
      </c>
    </row>
    <row r="17" ht="15.75" customHeight="1">
      <c r="B17" s="18">
        <v>293.0</v>
      </c>
      <c r="C17" s="18">
        <v>17038.0</v>
      </c>
      <c r="D17" s="28">
        <v>41486.0</v>
      </c>
    </row>
    <row r="18" ht="15.75" customHeight="1">
      <c r="B18" s="18">
        <v>295.0</v>
      </c>
      <c r="C18" s="18">
        <v>15369.0</v>
      </c>
      <c r="D18" s="28">
        <v>40756.0</v>
      </c>
    </row>
    <row r="19" ht="15.75" customHeight="1">
      <c r="B19" s="18">
        <v>297.0</v>
      </c>
      <c r="C19" s="18">
        <v>8010.0</v>
      </c>
      <c r="D19" s="28">
        <v>40756.0</v>
      </c>
    </row>
    <row r="20" ht="15.75" customHeight="1">
      <c r="B20" s="18">
        <v>299.0</v>
      </c>
      <c r="C20" s="18">
        <v>5316.0</v>
      </c>
      <c r="D20" s="28">
        <v>41486.0</v>
      </c>
    </row>
    <row r="21" ht="15.75" customHeight="1">
      <c r="B21" s="18">
        <v>301.0</v>
      </c>
      <c r="C21" s="18">
        <v>6653.0</v>
      </c>
      <c r="D21" s="28">
        <v>40694.0</v>
      </c>
    </row>
    <row r="22" ht="15.75" customHeight="1">
      <c r="D22" s="29"/>
    </row>
    <row r="23" ht="15.75" customHeight="1">
      <c r="B23" s="23" t="s">
        <v>57</v>
      </c>
      <c r="D23" s="29"/>
    </row>
    <row r="24" ht="15.75" customHeight="1">
      <c r="B24" s="24" t="s">
        <v>28</v>
      </c>
      <c r="C24" s="24" t="s">
        <v>484</v>
      </c>
      <c r="D24" s="24" t="s">
        <v>49</v>
      </c>
    </row>
    <row r="25" ht="15.75" customHeight="1">
      <c r="B25" s="18">
        <v>20773.0</v>
      </c>
      <c r="C25" s="18">
        <v>16305.0</v>
      </c>
      <c r="D25" s="28">
        <v>41717.0</v>
      </c>
    </row>
    <row r="26" ht="15.75" customHeight="1">
      <c r="B26" s="18">
        <v>20774.0</v>
      </c>
      <c r="C26" s="18">
        <v>16309.0</v>
      </c>
      <c r="D26" s="28">
        <v>41484.0</v>
      </c>
    </row>
    <row r="27" ht="15.75" customHeight="1">
      <c r="B27" s="18">
        <v>20775.0</v>
      </c>
      <c r="C27" s="18">
        <v>16317.0</v>
      </c>
      <c r="D27" s="28">
        <v>41710.0</v>
      </c>
    </row>
    <row r="28" ht="15.75" customHeight="1">
      <c r="B28" s="18">
        <v>20776.0</v>
      </c>
      <c r="C28" s="18">
        <v>16347.0</v>
      </c>
      <c r="D28" s="28">
        <v>41653.0</v>
      </c>
    </row>
    <row r="29" ht="15.75" customHeight="1">
      <c r="B29" s="18">
        <v>20777.0</v>
      </c>
      <c r="C29" s="18">
        <v>16363.0</v>
      </c>
      <c r="D29" s="28">
        <v>41563.0</v>
      </c>
    </row>
    <row r="30" ht="15.75" customHeight="1"/>
    <row r="31" ht="15.75" customHeight="1">
      <c r="A31" s="22">
        <v>5.0</v>
      </c>
      <c r="B31" s="22" t="s">
        <v>58</v>
      </c>
    </row>
    <row r="32" ht="15.75" customHeight="1">
      <c r="D32" s="69"/>
    </row>
    <row r="33" ht="15.75" customHeight="1">
      <c r="B33" s="68" t="s">
        <v>488</v>
      </c>
      <c r="D33" s="69"/>
    </row>
    <row r="34" ht="15.75" customHeight="1">
      <c r="D34" s="69"/>
    </row>
    <row r="35" ht="15.75" customHeight="1">
      <c r="D35" s="69"/>
    </row>
    <row r="36" ht="15.75" customHeight="1">
      <c r="D36" s="69"/>
    </row>
    <row r="37" ht="15.75" customHeight="1">
      <c r="D37" s="69"/>
    </row>
    <row r="38" ht="15.75" customHeight="1">
      <c r="D38" s="70"/>
    </row>
    <row r="39" ht="15.75" customHeight="1">
      <c r="D39" s="69"/>
    </row>
    <row r="40" ht="15.75" customHeight="1">
      <c r="D40" s="69"/>
    </row>
    <row r="41" ht="15.75" customHeight="1">
      <c r="D41" s="69"/>
    </row>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2"/>
  <legacyDrawing r:id="rId3"/>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9.29"/>
    <col customWidth="1" min="3" max="3" width="29.0"/>
    <col customWidth="1" min="4" max="4" width="50.0"/>
    <col customWidth="1" min="5" max="5" width="19.57"/>
    <col customWidth="1" min="6" max="6" width="43.29"/>
    <col customWidth="1" min="7" max="7" width="33.86"/>
    <col customWidth="1" min="8" max="8" width="33.43"/>
  </cols>
  <sheetData>
    <row r="1">
      <c r="A1" s="14" t="s">
        <v>489</v>
      </c>
      <c r="B1" s="14"/>
    </row>
    <row r="3">
      <c r="A3" s="13">
        <v>1.0</v>
      </c>
      <c r="B3" s="13" t="s">
        <v>16</v>
      </c>
      <c r="C3" s="15">
        <v>6.0</v>
      </c>
      <c r="D3" s="13" t="s">
        <v>17</v>
      </c>
    </row>
    <row r="5">
      <c r="A5" s="13">
        <v>2.0</v>
      </c>
      <c r="B5" s="13" t="s">
        <v>18</v>
      </c>
      <c r="C5" s="15">
        <v>19118.0</v>
      </c>
      <c r="D5" s="13" t="s">
        <v>19</v>
      </c>
    </row>
    <row r="7">
      <c r="A7" s="13">
        <v>3.0</v>
      </c>
      <c r="B7" s="16" t="s">
        <v>20</v>
      </c>
    </row>
    <row r="8">
      <c r="B8" s="17" t="s">
        <v>21</v>
      </c>
      <c r="C8" s="17" t="s">
        <v>22</v>
      </c>
      <c r="D8" s="17" t="s">
        <v>23</v>
      </c>
      <c r="E8" s="17" t="s">
        <v>24</v>
      </c>
      <c r="F8" s="17" t="s">
        <v>25</v>
      </c>
      <c r="G8" s="17" t="s">
        <v>26</v>
      </c>
      <c r="H8" s="17" t="s">
        <v>27</v>
      </c>
    </row>
    <row r="9">
      <c r="B9" s="18" t="s">
        <v>490</v>
      </c>
      <c r="C9" s="18" t="s">
        <v>29</v>
      </c>
      <c r="D9" s="18" t="s">
        <v>485</v>
      </c>
      <c r="E9" s="18" t="s">
        <v>71</v>
      </c>
      <c r="F9" s="18" t="s">
        <v>71</v>
      </c>
      <c r="G9" s="18" t="s">
        <v>71</v>
      </c>
      <c r="H9" s="43" t="s">
        <v>490</v>
      </c>
    </row>
    <row r="10">
      <c r="B10" s="18" t="s">
        <v>491</v>
      </c>
      <c r="C10" s="18" t="s">
        <v>73</v>
      </c>
      <c r="D10" s="18" t="s">
        <v>56</v>
      </c>
      <c r="E10" s="18" t="s">
        <v>71</v>
      </c>
      <c r="F10" s="18" t="s">
        <v>71</v>
      </c>
      <c r="G10" s="18" t="s">
        <v>71</v>
      </c>
      <c r="H10" s="43" t="s">
        <v>492</v>
      </c>
    </row>
    <row r="11">
      <c r="B11" s="18" t="s">
        <v>493</v>
      </c>
      <c r="C11" s="18" t="s">
        <v>494</v>
      </c>
      <c r="D11" s="18" t="s">
        <v>56</v>
      </c>
      <c r="E11" s="18" t="s">
        <v>71</v>
      </c>
      <c r="F11" s="18" t="s">
        <v>71</v>
      </c>
      <c r="G11" s="18" t="s">
        <v>71</v>
      </c>
      <c r="H11" s="43" t="s">
        <v>495</v>
      </c>
    </row>
    <row r="12">
      <c r="B12" s="18" t="s">
        <v>496</v>
      </c>
      <c r="C12" s="18" t="s">
        <v>497</v>
      </c>
      <c r="D12" s="60">
        <v>44938.0</v>
      </c>
      <c r="E12" s="18" t="s">
        <v>71</v>
      </c>
      <c r="F12" s="18" t="s">
        <v>71</v>
      </c>
      <c r="G12" s="18" t="s">
        <v>71</v>
      </c>
      <c r="H12" s="43" t="s">
        <v>498</v>
      </c>
    </row>
    <row r="13">
      <c r="B13" s="18" t="s">
        <v>499</v>
      </c>
      <c r="C13" s="18" t="s">
        <v>115</v>
      </c>
      <c r="D13" s="18" t="s">
        <v>500</v>
      </c>
      <c r="E13" s="18" t="s">
        <v>71</v>
      </c>
      <c r="F13" s="18" t="s">
        <v>71</v>
      </c>
      <c r="G13" s="18" t="s">
        <v>71</v>
      </c>
      <c r="H13" s="43" t="s">
        <v>501</v>
      </c>
    </row>
    <row r="14">
      <c r="B14" s="18" t="s">
        <v>49</v>
      </c>
      <c r="C14" s="18" t="s">
        <v>147</v>
      </c>
      <c r="D14" s="18" t="s">
        <v>502</v>
      </c>
      <c r="E14" s="18" t="s">
        <v>71</v>
      </c>
      <c r="F14" s="18" t="s">
        <v>71</v>
      </c>
      <c r="G14" s="18" t="s">
        <v>71</v>
      </c>
      <c r="H14" s="43" t="s">
        <v>78</v>
      </c>
    </row>
    <row r="15" ht="15.75" customHeight="1"/>
    <row r="16" ht="15.75" customHeight="1">
      <c r="A16" s="22">
        <v>4.0</v>
      </c>
      <c r="B16" s="22" t="s">
        <v>53</v>
      </c>
    </row>
    <row r="17" ht="15.75" customHeight="1">
      <c r="A17" s="22"/>
      <c r="B17" s="16" t="s">
        <v>54</v>
      </c>
    </row>
    <row r="18" ht="15.75" customHeight="1">
      <c r="B18" s="23" t="s">
        <v>55</v>
      </c>
    </row>
    <row r="19" ht="15.75" customHeight="1">
      <c r="B19" s="24" t="s">
        <v>490</v>
      </c>
      <c r="C19" s="24" t="s">
        <v>491</v>
      </c>
      <c r="D19" s="24" t="s">
        <v>493</v>
      </c>
      <c r="E19" s="24" t="s">
        <v>496</v>
      </c>
      <c r="F19" s="24" t="s">
        <v>499</v>
      </c>
      <c r="G19" s="24" t="s">
        <v>49</v>
      </c>
    </row>
    <row r="20" ht="15.75" customHeight="1">
      <c r="B20" s="18">
        <v>1.0</v>
      </c>
      <c r="C20" s="18" t="s">
        <v>503</v>
      </c>
      <c r="D20" s="18">
        <v>3.333266469531E13</v>
      </c>
      <c r="E20" s="18">
        <v>11.0</v>
      </c>
      <c r="F20" s="18">
        <v>2006.0</v>
      </c>
      <c r="G20" s="28">
        <v>41484.0</v>
      </c>
    </row>
    <row r="21" ht="15.75" customHeight="1">
      <c r="B21" s="18">
        <v>2.0</v>
      </c>
      <c r="C21" s="18" t="s">
        <v>504</v>
      </c>
      <c r="D21" s="18">
        <v>5.5552127249722E13</v>
      </c>
      <c r="E21" s="18">
        <v>8.0</v>
      </c>
      <c r="F21" s="18">
        <v>2005.0</v>
      </c>
      <c r="G21" s="28">
        <v>41613.0</v>
      </c>
    </row>
    <row r="22" ht="15.75" customHeight="1">
      <c r="B22" s="18">
        <v>3.0</v>
      </c>
      <c r="C22" s="18" t="s">
        <v>505</v>
      </c>
      <c r="D22" s="18">
        <v>7.7778344838353E13</v>
      </c>
      <c r="E22" s="18">
        <v>7.0</v>
      </c>
      <c r="F22" s="18">
        <v>2005.0</v>
      </c>
      <c r="G22" s="28">
        <v>41653.0</v>
      </c>
    </row>
    <row r="23" ht="15.75" customHeight="1">
      <c r="B23" s="18">
        <v>4.0</v>
      </c>
      <c r="C23" s="18" t="s">
        <v>505</v>
      </c>
      <c r="D23" s="18">
        <v>7.7774915718248E13</v>
      </c>
      <c r="E23" s="18">
        <v>7.0</v>
      </c>
      <c r="F23" s="18">
        <v>2006.0</v>
      </c>
      <c r="G23" s="28">
        <v>41414.0</v>
      </c>
    </row>
    <row r="24" ht="15.75" customHeight="1">
      <c r="B24" s="18">
        <v>5.0</v>
      </c>
      <c r="C24" s="18" t="s">
        <v>506</v>
      </c>
      <c r="D24" s="18">
        <v>1.1114404600042E13</v>
      </c>
      <c r="E24" s="18">
        <v>4.0</v>
      </c>
      <c r="F24" s="18">
        <v>2005.0</v>
      </c>
      <c r="G24" s="28">
        <v>41306.0</v>
      </c>
    </row>
    <row r="25" ht="15.75" customHeight="1">
      <c r="G25" s="29"/>
    </row>
    <row r="26" ht="15.75" customHeight="1">
      <c r="B26" s="23" t="s">
        <v>57</v>
      </c>
      <c r="G26" s="29"/>
    </row>
    <row r="27" ht="15.75" customHeight="1">
      <c r="B27" s="24"/>
      <c r="C27" s="24"/>
      <c r="D27" s="24"/>
      <c r="E27" s="24"/>
      <c r="F27" s="24"/>
      <c r="G27" s="30"/>
    </row>
    <row r="28" ht="15.75" customHeight="1">
      <c r="B28" s="18">
        <v>19233.0</v>
      </c>
      <c r="C28" s="18" t="s">
        <v>503</v>
      </c>
      <c r="D28" s="18">
        <v>3.3335458414079E13</v>
      </c>
      <c r="E28" s="18">
        <v>1.0</v>
      </c>
      <c r="F28" s="18">
        <v>2005.0</v>
      </c>
      <c r="G28" s="28">
        <v>41579.0</v>
      </c>
    </row>
    <row r="29" ht="15.75" customHeight="1">
      <c r="B29" s="18">
        <v>19234.0</v>
      </c>
      <c r="C29" s="18" t="s">
        <v>506</v>
      </c>
      <c r="D29" s="18">
        <v>1.1114074915665E13</v>
      </c>
      <c r="E29" s="18">
        <v>1.0</v>
      </c>
      <c r="F29" s="18">
        <v>2007.0</v>
      </c>
      <c r="G29" s="28">
        <v>41546.0</v>
      </c>
    </row>
    <row r="30" ht="15.75" customHeight="1">
      <c r="B30" s="18">
        <v>19235.0</v>
      </c>
      <c r="C30" s="18" t="s">
        <v>505</v>
      </c>
      <c r="D30" s="18">
        <v>7.7774511327745E13</v>
      </c>
      <c r="E30" s="18">
        <v>1.0</v>
      </c>
      <c r="F30" s="18">
        <v>2006.0</v>
      </c>
      <c r="G30" s="28">
        <v>41394.0</v>
      </c>
    </row>
    <row r="31" ht="15.75" customHeight="1">
      <c r="B31" s="18">
        <v>19236.0</v>
      </c>
      <c r="C31" s="18" t="s">
        <v>506</v>
      </c>
      <c r="D31" s="18">
        <v>1.1112645284978E13</v>
      </c>
      <c r="E31" s="18">
        <v>10.0</v>
      </c>
      <c r="F31" s="18">
        <v>2008.0</v>
      </c>
      <c r="G31" s="28">
        <v>41659.0</v>
      </c>
    </row>
    <row r="32" ht="15.75" customHeight="1">
      <c r="B32" s="18">
        <v>19237.0</v>
      </c>
      <c r="C32" s="18" t="s">
        <v>503</v>
      </c>
      <c r="D32" s="18">
        <v>3.3336254511031E13</v>
      </c>
      <c r="E32" s="18">
        <v>5.0</v>
      </c>
      <c r="F32" s="18">
        <v>2005.0</v>
      </c>
      <c r="G32" s="28">
        <v>41810.0</v>
      </c>
    </row>
    <row r="33" ht="15.75" customHeight="1"/>
    <row r="34" ht="15.75" customHeight="1">
      <c r="A34" s="22">
        <v>5.0</v>
      </c>
      <c r="B34" s="22" t="s">
        <v>58</v>
      </c>
      <c r="G34" s="69"/>
    </row>
    <row r="35" ht="15.75" customHeight="1">
      <c r="G35" s="69"/>
    </row>
    <row r="36" ht="15.75" customHeight="1">
      <c r="B36" s="24" t="s">
        <v>491</v>
      </c>
      <c r="C36" s="24" t="s">
        <v>496</v>
      </c>
      <c r="D36" s="24" t="s">
        <v>499</v>
      </c>
      <c r="G36" s="69"/>
    </row>
    <row r="37" ht="15.75" customHeight="1">
      <c r="B37" s="18" t="s">
        <v>503</v>
      </c>
      <c r="C37" s="18">
        <v>11.0</v>
      </c>
      <c r="D37" s="18">
        <v>2006.0</v>
      </c>
      <c r="G37" s="69"/>
    </row>
    <row r="38" ht="15.75" customHeight="1">
      <c r="B38" s="18" t="s">
        <v>504</v>
      </c>
      <c r="C38" s="18">
        <v>8.0</v>
      </c>
      <c r="D38" s="18">
        <v>2005.0</v>
      </c>
      <c r="G38" s="69"/>
    </row>
    <row r="39" ht="15.75" customHeight="1">
      <c r="B39" s="18" t="s">
        <v>505</v>
      </c>
      <c r="C39" s="18">
        <v>7.0</v>
      </c>
      <c r="D39" s="18">
        <v>2005.0</v>
      </c>
      <c r="G39" s="69"/>
    </row>
    <row r="40" ht="15.75" customHeight="1">
      <c r="B40" s="18" t="s">
        <v>505</v>
      </c>
      <c r="C40" s="18">
        <v>7.0</v>
      </c>
      <c r="D40" s="18">
        <v>2006.0</v>
      </c>
      <c r="G40" s="69"/>
    </row>
    <row r="41" ht="15.75" customHeight="1">
      <c r="B41" s="18" t="s">
        <v>506</v>
      </c>
      <c r="C41" s="18">
        <v>4.0</v>
      </c>
      <c r="D41" s="18">
        <v>2005.0</v>
      </c>
      <c r="G41" s="69"/>
    </row>
    <row r="42" ht="15.75" customHeight="1">
      <c r="B42" s="18" t="s">
        <v>503</v>
      </c>
      <c r="C42" s="18">
        <v>1.0</v>
      </c>
      <c r="D42" s="18">
        <v>2005.0</v>
      </c>
      <c r="G42" s="69"/>
    </row>
    <row r="43" ht="15.75" customHeight="1">
      <c r="B43" s="18" t="s">
        <v>506</v>
      </c>
      <c r="C43" s="18">
        <v>1.0</v>
      </c>
      <c r="D43" s="18">
        <v>2007.0</v>
      </c>
      <c r="G43" s="69"/>
    </row>
    <row r="44" ht="15.75" customHeight="1">
      <c r="B44" s="18" t="s">
        <v>505</v>
      </c>
      <c r="C44" s="18">
        <v>1.0</v>
      </c>
      <c r="D44" s="18">
        <v>2006.0</v>
      </c>
    </row>
    <row r="45" ht="15.75" customHeight="1">
      <c r="B45" s="18" t="s">
        <v>506</v>
      </c>
      <c r="C45" s="18">
        <v>10.0</v>
      </c>
      <c r="D45" s="18">
        <v>2008.0</v>
      </c>
    </row>
    <row r="46" ht="15.75" customHeight="1">
      <c r="B46" s="18" t="s">
        <v>503</v>
      </c>
      <c r="C46" s="18">
        <v>5.0</v>
      </c>
      <c r="D46" s="18">
        <v>2005.0</v>
      </c>
    </row>
    <row r="47" ht="15.75" customHeight="1"/>
    <row r="48" ht="15.75" customHeight="1">
      <c r="B48" s="31" t="s">
        <v>59</v>
      </c>
      <c r="C48" s="31" t="s">
        <v>60</v>
      </c>
      <c r="D48" s="31" t="s">
        <v>61</v>
      </c>
      <c r="E48" s="32"/>
      <c r="F48" s="32"/>
      <c r="G48" s="31" t="s">
        <v>62</v>
      </c>
    </row>
    <row r="49" ht="62.25" customHeight="1">
      <c r="B49" s="34">
        <v>1.0</v>
      </c>
      <c r="C49" s="34" t="s">
        <v>491</v>
      </c>
      <c r="D49" s="34" t="s">
        <v>474</v>
      </c>
      <c r="E49" s="35"/>
      <c r="G49" s="74" t="s">
        <v>507</v>
      </c>
    </row>
    <row r="50" ht="15.75" customHeight="1">
      <c r="D50" s="34" t="s">
        <v>491</v>
      </c>
      <c r="E50" s="34" t="s">
        <v>508</v>
      </c>
    </row>
    <row r="51" ht="15.75" customHeight="1">
      <c r="D51" s="34" t="s">
        <v>503</v>
      </c>
      <c r="E51" s="34">
        <f t="shared" ref="E51:E54" si="1">COUNTIF(B37:B46,D51)</f>
        <v>3</v>
      </c>
    </row>
    <row r="52" ht="15.75" customHeight="1">
      <c r="D52" s="13" t="s">
        <v>504</v>
      </c>
      <c r="E52" s="34">
        <f t="shared" si="1"/>
        <v>1</v>
      </c>
    </row>
    <row r="53" ht="15.75" customHeight="1">
      <c r="D53" s="13" t="s">
        <v>505</v>
      </c>
      <c r="E53" s="34">
        <f t="shared" si="1"/>
        <v>3</v>
      </c>
    </row>
    <row r="54" ht="15.75" customHeight="1">
      <c r="D54" s="13" t="s">
        <v>506</v>
      </c>
      <c r="E54" s="34">
        <f t="shared" si="1"/>
        <v>3</v>
      </c>
    </row>
    <row r="55" ht="15.75" customHeight="1">
      <c r="D55" s="13" t="s">
        <v>99</v>
      </c>
      <c r="E55" s="34">
        <f>SUM(E51:E54)</f>
        <v>10</v>
      </c>
    </row>
    <row r="56" ht="15.75" customHeight="1">
      <c r="D56" s="13"/>
    </row>
    <row r="57" ht="15.75" customHeight="1">
      <c r="D57" s="13" t="s">
        <v>100</v>
      </c>
    </row>
    <row r="58" ht="15.75" customHeight="1">
      <c r="D58" s="34" t="s">
        <v>491</v>
      </c>
      <c r="E58" s="34" t="s">
        <v>509</v>
      </c>
    </row>
    <row r="59" ht="15.75" customHeight="1">
      <c r="D59" s="34" t="s">
        <v>503</v>
      </c>
      <c r="E59" s="34">
        <f t="shared" ref="E59:E62" si="2">E51/10*100</f>
        <v>30</v>
      </c>
    </row>
    <row r="60" ht="15.75" customHeight="1">
      <c r="D60" s="13" t="s">
        <v>504</v>
      </c>
      <c r="E60" s="34">
        <f t="shared" si="2"/>
        <v>10</v>
      </c>
    </row>
    <row r="61" ht="15.75" customHeight="1">
      <c r="D61" s="13" t="s">
        <v>505</v>
      </c>
      <c r="E61" s="34">
        <f t="shared" si="2"/>
        <v>30</v>
      </c>
    </row>
    <row r="62" ht="15.75" customHeight="1">
      <c r="D62" s="13" t="s">
        <v>506</v>
      </c>
      <c r="E62" s="34">
        <f t="shared" si="2"/>
        <v>30</v>
      </c>
    </row>
    <row r="63" ht="15.75" customHeight="1">
      <c r="D63" s="13" t="s">
        <v>99</v>
      </c>
      <c r="E63" s="34">
        <f>SUM(E59:E62)</f>
        <v>100</v>
      </c>
    </row>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54.0" customHeight="1">
      <c r="B77" s="34">
        <v>2.0</v>
      </c>
      <c r="C77" s="34" t="s">
        <v>496</v>
      </c>
      <c r="D77" s="24" t="s">
        <v>496</v>
      </c>
      <c r="G77" s="74" t="s">
        <v>510</v>
      </c>
    </row>
    <row r="78" ht="15.75" customHeight="1">
      <c r="D78" s="18">
        <v>11.0</v>
      </c>
    </row>
    <row r="79" ht="15.75" customHeight="1">
      <c r="D79" s="18">
        <v>8.0</v>
      </c>
    </row>
    <row r="80" ht="15.75" customHeight="1">
      <c r="D80" s="18">
        <v>7.0</v>
      </c>
    </row>
    <row r="81" ht="15.75" customHeight="1">
      <c r="D81" s="18">
        <v>7.0</v>
      </c>
    </row>
    <row r="82" ht="15.75" customHeight="1">
      <c r="D82" s="18">
        <v>4.0</v>
      </c>
    </row>
    <row r="83" ht="15.75" customHeight="1">
      <c r="D83" s="18">
        <v>1.0</v>
      </c>
    </row>
    <row r="84" ht="15.75" customHeight="1">
      <c r="D84" s="18">
        <v>1.0</v>
      </c>
    </row>
    <row r="85" ht="15.75" customHeight="1">
      <c r="D85" s="18">
        <v>1.0</v>
      </c>
    </row>
    <row r="86" ht="15.75" customHeight="1">
      <c r="D86" s="18">
        <v>10.0</v>
      </c>
    </row>
    <row r="87" ht="15.75" customHeight="1">
      <c r="D87" s="18">
        <v>5.0</v>
      </c>
    </row>
    <row r="88" ht="15.75" customHeight="1"/>
    <row r="89" ht="15.75" customHeight="1">
      <c r="D89" s="34" t="s">
        <v>316</v>
      </c>
      <c r="E89" s="34">
        <f>AVERAGE(D78:D87)</f>
        <v>5.5</v>
      </c>
    </row>
    <row r="90" ht="15.75" customHeight="1"/>
    <row r="91" ht="57.75" customHeight="1">
      <c r="B91" s="34">
        <v>3.0</v>
      </c>
      <c r="C91" s="34" t="s">
        <v>499</v>
      </c>
      <c r="D91" s="24" t="s">
        <v>499</v>
      </c>
      <c r="G91" s="80" t="s">
        <v>511</v>
      </c>
    </row>
    <row r="92" ht="15.75" customHeight="1">
      <c r="D92" s="18">
        <v>2006.0</v>
      </c>
    </row>
    <row r="93" ht="15.75" customHeight="1">
      <c r="D93" s="18">
        <v>2005.0</v>
      </c>
    </row>
    <row r="94" ht="15.75" customHeight="1">
      <c r="D94" s="18">
        <v>2005.0</v>
      </c>
    </row>
    <row r="95" ht="15.75" customHeight="1">
      <c r="D95" s="18">
        <v>2006.0</v>
      </c>
    </row>
    <row r="96" ht="15.75" customHeight="1">
      <c r="D96" s="18">
        <v>2005.0</v>
      </c>
    </row>
    <row r="97" ht="15.75" customHeight="1">
      <c r="D97" s="18">
        <v>2005.0</v>
      </c>
    </row>
    <row r="98" ht="15.75" customHeight="1">
      <c r="D98" s="18">
        <v>2007.0</v>
      </c>
    </row>
    <row r="99" ht="15.75" customHeight="1">
      <c r="D99" s="18">
        <v>2006.0</v>
      </c>
    </row>
    <row r="100" ht="15.75" customHeight="1">
      <c r="D100" s="18">
        <v>2008.0</v>
      </c>
    </row>
    <row r="101" ht="15.75" customHeight="1">
      <c r="D101" s="18">
        <v>2005.0</v>
      </c>
    </row>
    <row r="102" ht="15.75" customHeight="1"/>
    <row r="103" ht="15.75" customHeight="1">
      <c r="D103" s="34" t="s">
        <v>316</v>
      </c>
      <c r="E103" s="34">
        <f>AVERAGE(D92:D101)</f>
        <v>2005.8</v>
      </c>
    </row>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2"/>
  <legacyDrawing r:id="rId3"/>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9.29"/>
    <col customWidth="1" min="3" max="3" width="29.0"/>
    <col customWidth="1" min="4" max="4" width="50.0"/>
    <col customWidth="1" min="5" max="5" width="31.14"/>
    <col customWidth="1" min="6" max="6" width="43.29"/>
    <col customWidth="1" min="7" max="7" width="58.14"/>
    <col customWidth="1" min="8" max="8" width="33.43"/>
  </cols>
  <sheetData>
    <row r="1">
      <c r="A1" s="14" t="s">
        <v>512</v>
      </c>
      <c r="B1" s="14"/>
    </row>
    <row r="3">
      <c r="A3" s="13">
        <v>1.0</v>
      </c>
      <c r="B3" s="13" t="s">
        <v>16</v>
      </c>
      <c r="C3" s="15">
        <v>7.0</v>
      </c>
      <c r="D3" s="13" t="s">
        <v>17</v>
      </c>
    </row>
    <row r="5">
      <c r="A5" s="13">
        <v>2.0</v>
      </c>
      <c r="B5" s="13" t="s">
        <v>18</v>
      </c>
      <c r="C5" s="15">
        <v>30.0</v>
      </c>
      <c r="D5" s="13" t="s">
        <v>19</v>
      </c>
    </row>
    <row r="7">
      <c r="A7" s="13">
        <v>3.0</v>
      </c>
      <c r="B7" s="16" t="s">
        <v>20</v>
      </c>
    </row>
    <row r="8">
      <c r="B8" s="17" t="s">
        <v>21</v>
      </c>
      <c r="C8" s="17" t="s">
        <v>22</v>
      </c>
      <c r="D8" s="17" t="s">
        <v>23</v>
      </c>
      <c r="E8" s="17" t="s">
        <v>24</v>
      </c>
      <c r="F8" s="17" t="s">
        <v>25</v>
      </c>
      <c r="G8" s="17" t="s">
        <v>26</v>
      </c>
      <c r="H8" s="17" t="s">
        <v>27</v>
      </c>
    </row>
    <row r="9">
      <c r="B9" s="18" t="s">
        <v>513</v>
      </c>
      <c r="C9" s="18" t="s">
        <v>29</v>
      </c>
      <c r="D9" s="60">
        <v>44957.0</v>
      </c>
      <c r="E9" s="18" t="s">
        <v>71</v>
      </c>
      <c r="F9" s="18" t="s">
        <v>71</v>
      </c>
      <c r="G9" s="18" t="s">
        <v>71</v>
      </c>
      <c r="H9" s="43" t="s">
        <v>513</v>
      </c>
    </row>
    <row r="10">
      <c r="B10" s="18" t="s">
        <v>514</v>
      </c>
      <c r="C10" s="18" t="s">
        <v>103</v>
      </c>
      <c r="D10" s="21" t="s">
        <v>515</v>
      </c>
      <c r="E10" s="18" t="s">
        <v>71</v>
      </c>
      <c r="F10" s="18" t="s">
        <v>71</v>
      </c>
      <c r="G10" s="18" t="s">
        <v>71</v>
      </c>
      <c r="H10" s="43" t="s">
        <v>516</v>
      </c>
    </row>
    <row r="11">
      <c r="B11" s="18" t="s">
        <v>517</v>
      </c>
      <c r="C11" s="18" t="s">
        <v>497</v>
      </c>
      <c r="D11" s="60">
        <v>44929.0</v>
      </c>
      <c r="E11" s="18" t="s">
        <v>71</v>
      </c>
      <c r="F11" s="18" t="s">
        <v>71</v>
      </c>
      <c r="G11" s="18" t="s">
        <v>71</v>
      </c>
      <c r="H11" s="43" t="s">
        <v>518</v>
      </c>
    </row>
    <row r="12">
      <c r="B12" s="18" t="s">
        <v>519</v>
      </c>
      <c r="C12" s="18" t="s">
        <v>520</v>
      </c>
      <c r="D12" s="21" t="s">
        <v>521</v>
      </c>
      <c r="E12" s="18" t="s">
        <v>71</v>
      </c>
      <c r="F12" s="18" t="s">
        <v>71</v>
      </c>
      <c r="G12" s="18" t="s">
        <v>47</v>
      </c>
      <c r="H12" s="43" t="s">
        <v>522</v>
      </c>
    </row>
    <row r="13">
      <c r="B13" s="18" t="s">
        <v>72</v>
      </c>
      <c r="C13" s="18" t="s">
        <v>73</v>
      </c>
      <c r="D13" s="21"/>
      <c r="E13" s="18" t="s">
        <v>71</v>
      </c>
      <c r="F13" s="18" t="s">
        <v>71</v>
      </c>
      <c r="G13" s="18" t="s">
        <v>71</v>
      </c>
      <c r="H13" s="43" t="s">
        <v>523</v>
      </c>
    </row>
    <row r="14">
      <c r="B14" s="18" t="s">
        <v>144</v>
      </c>
      <c r="C14" s="18" t="s">
        <v>145</v>
      </c>
      <c r="D14" s="21" t="s">
        <v>56</v>
      </c>
      <c r="E14" s="18" t="s">
        <v>71</v>
      </c>
      <c r="F14" s="18" t="s">
        <v>71</v>
      </c>
      <c r="G14" s="18" t="s">
        <v>71</v>
      </c>
      <c r="H14" s="43" t="s">
        <v>524</v>
      </c>
    </row>
    <row r="15">
      <c r="B15" s="18" t="s">
        <v>49</v>
      </c>
      <c r="C15" s="18" t="s">
        <v>147</v>
      </c>
      <c r="D15" s="67">
        <v>39568.0</v>
      </c>
      <c r="E15" s="18" t="s">
        <v>71</v>
      </c>
      <c r="F15" s="18" t="s">
        <v>71</v>
      </c>
      <c r="G15" s="18" t="s">
        <v>71</v>
      </c>
      <c r="H15" s="43" t="s">
        <v>525</v>
      </c>
    </row>
    <row r="16" ht="15.75" customHeight="1"/>
    <row r="17" ht="15.75" customHeight="1">
      <c r="A17" s="22">
        <v>4.0</v>
      </c>
      <c r="B17" s="22" t="s">
        <v>53</v>
      </c>
    </row>
    <row r="18" ht="15.75" customHeight="1">
      <c r="A18" s="22"/>
      <c r="B18" s="16" t="s">
        <v>54</v>
      </c>
    </row>
    <row r="19" ht="15.75" customHeight="1">
      <c r="B19" s="23" t="s">
        <v>55</v>
      </c>
    </row>
    <row r="20" ht="15.75" customHeight="1">
      <c r="B20" s="24" t="s">
        <v>513</v>
      </c>
      <c r="C20" s="24" t="s">
        <v>514</v>
      </c>
      <c r="D20" s="24" t="s">
        <v>517</v>
      </c>
      <c r="E20" s="24" t="s">
        <v>519</v>
      </c>
      <c r="F20" s="24" t="s">
        <v>72</v>
      </c>
      <c r="G20" s="24" t="s">
        <v>144</v>
      </c>
      <c r="H20" s="24" t="s">
        <v>49</v>
      </c>
    </row>
    <row r="21" ht="15.75" customHeight="1">
      <c r="B21" s="18">
        <v>1.0</v>
      </c>
      <c r="C21" s="18">
        <v>1.0</v>
      </c>
      <c r="D21" s="18">
        <v>1.0</v>
      </c>
      <c r="E21" s="18">
        <v>14.0</v>
      </c>
      <c r="F21" s="18" t="s">
        <v>526</v>
      </c>
      <c r="G21" s="18" t="s">
        <v>527</v>
      </c>
      <c r="H21" s="28">
        <v>39568.0</v>
      </c>
    </row>
    <row r="22" ht="15.75" customHeight="1">
      <c r="B22" s="18">
        <v>2.0</v>
      </c>
      <c r="C22" s="18">
        <v>57.0</v>
      </c>
      <c r="D22" s="18">
        <v>1.0</v>
      </c>
      <c r="E22" s="18">
        <v>14.25</v>
      </c>
      <c r="F22" s="18" t="s">
        <v>528</v>
      </c>
      <c r="G22" s="18" t="s">
        <v>529</v>
      </c>
      <c r="H22" s="28">
        <v>39568.0</v>
      </c>
    </row>
    <row r="23" ht="15.75" customHeight="1">
      <c r="B23" s="18">
        <v>3.0</v>
      </c>
      <c r="C23" s="18">
        <v>63.0</v>
      </c>
      <c r="D23" s="18">
        <v>1.0</v>
      </c>
      <c r="E23" s="18">
        <v>14.25</v>
      </c>
      <c r="F23" s="18" t="s">
        <v>530</v>
      </c>
      <c r="G23" s="18" t="s">
        <v>531</v>
      </c>
      <c r="H23" s="28">
        <v>39568.0</v>
      </c>
    </row>
    <row r="24" ht="15.75" customHeight="1">
      <c r="B24" s="18">
        <v>4.0</v>
      </c>
      <c r="C24" s="18">
        <v>1.0</v>
      </c>
      <c r="D24" s="18">
        <v>2.0</v>
      </c>
      <c r="E24" s="18">
        <v>7.0</v>
      </c>
      <c r="F24" s="18" t="s">
        <v>532</v>
      </c>
      <c r="G24" s="18" t="s">
        <v>533</v>
      </c>
      <c r="H24" s="28">
        <v>39568.0</v>
      </c>
    </row>
    <row r="25" ht="15.75" customHeight="1">
      <c r="B25" s="18">
        <v>5.0</v>
      </c>
      <c r="C25" s="18">
        <v>57.0</v>
      </c>
      <c r="D25" s="18">
        <v>2.0</v>
      </c>
      <c r="E25" s="18">
        <v>7.0</v>
      </c>
      <c r="F25" s="18" t="s">
        <v>532</v>
      </c>
      <c r="G25" s="18" t="s">
        <v>534</v>
      </c>
      <c r="H25" s="28">
        <v>39568.0</v>
      </c>
    </row>
    <row r="26" ht="15.75" customHeight="1"/>
    <row r="27" ht="15.75" customHeight="1">
      <c r="B27" s="23" t="s">
        <v>57</v>
      </c>
    </row>
    <row r="28" ht="15.75" customHeight="1">
      <c r="B28" s="24" t="s">
        <v>513</v>
      </c>
      <c r="C28" s="24" t="s">
        <v>514</v>
      </c>
      <c r="D28" s="24" t="s">
        <v>517</v>
      </c>
      <c r="E28" s="24" t="s">
        <v>519</v>
      </c>
      <c r="F28" s="24" t="s">
        <v>72</v>
      </c>
      <c r="G28" s="24" t="s">
        <v>144</v>
      </c>
      <c r="H28" s="24" t="s">
        <v>49</v>
      </c>
    </row>
    <row r="29" ht="15.75" customHeight="1">
      <c r="B29" s="18">
        <v>27.0</v>
      </c>
      <c r="C29" s="18">
        <v>79.0</v>
      </c>
      <c r="D29" s="18">
        <v>1.0</v>
      </c>
      <c r="E29" s="18">
        <v>8.8</v>
      </c>
      <c r="F29" s="18" t="s">
        <v>535</v>
      </c>
      <c r="G29" s="18" t="s">
        <v>536</v>
      </c>
      <c r="H29" s="28">
        <v>39568.0</v>
      </c>
    </row>
    <row r="30" ht="15.75" customHeight="1">
      <c r="B30" s="18">
        <v>28.0</v>
      </c>
      <c r="C30" s="18">
        <v>77.0</v>
      </c>
      <c r="D30" s="18">
        <v>3.0</v>
      </c>
      <c r="E30" s="18">
        <v>10.0</v>
      </c>
      <c r="F30" s="18" t="s">
        <v>537</v>
      </c>
      <c r="G30" s="18" t="s">
        <v>538</v>
      </c>
      <c r="H30" s="28">
        <v>39568.0</v>
      </c>
    </row>
    <row r="31" ht="15.75" customHeight="1">
      <c r="B31" s="18">
        <v>29.0</v>
      </c>
      <c r="C31" s="18">
        <v>20.0</v>
      </c>
      <c r="D31" s="18">
        <v>3.0</v>
      </c>
      <c r="E31" s="18">
        <v>16.0</v>
      </c>
      <c r="F31" s="18" t="s">
        <v>539</v>
      </c>
      <c r="G31" s="18" t="s">
        <v>540</v>
      </c>
      <c r="H31" s="28">
        <v>39568.0</v>
      </c>
    </row>
    <row r="32" ht="15.75" customHeight="1">
      <c r="B32" s="18">
        <v>30.0</v>
      </c>
      <c r="C32" s="18">
        <v>84.0</v>
      </c>
      <c r="D32" s="18">
        <v>3.0</v>
      </c>
      <c r="E32" s="18">
        <v>19.6</v>
      </c>
      <c r="F32" s="18" t="s">
        <v>541</v>
      </c>
      <c r="G32" s="18" t="s">
        <v>542</v>
      </c>
      <c r="H32" s="28">
        <v>39568.0</v>
      </c>
    </row>
    <row r="33" ht="15.75" customHeight="1">
      <c r="B33" s="18">
        <v>31.0</v>
      </c>
      <c r="C33" s="18">
        <v>14.0</v>
      </c>
      <c r="D33" s="18">
        <v>3.0</v>
      </c>
      <c r="E33" s="18">
        <v>17.5</v>
      </c>
      <c r="F33" s="18" t="s">
        <v>543</v>
      </c>
      <c r="G33" s="18" t="s">
        <v>544</v>
      </c>
      <c r="H33" s="28">
        <v>39568.0</v>
      </c>
    </row>
    <row r="34" ht="15.75" customHeight="1"/>
    <row r="35" ht="15.75" customHeight="1">
      <c r="A35" s="22">
        <v>5.0</v>
      </c>
      <c r="B35" s="22" t="s">
        <v>58</v>
      </c>
    </row>
    <row r="36" ht="15.75" customHeight="1"/>
    <row r="37" ht="15.75" customHeight="1">
      <c r="B37" s="24" t="s">
        <v>517</v>
      </c>
    </row>
    <row r="38" ht="15.75" customHeight="1">
      <c r="B38" s="18">
        <v>1.0</v>
      </c>
    </row>
    <row r="39" ht="15.75" customHeight="1">
      <c r="B39" s="18">
        <v>1.0</v>
      </c>
    </row>
    <row r="40" ht="15.75" customHeight="1">
      <c r="B40" s="18">
        <v>1.0</v>
      </c>
    </row>
    <row r="41" ht="15.75" customHeight="1">
      <c r="B41" s="18">
        <v>2.0</v>
      </c>
    </row>
    <row r="42" ht="15.75" customHeight="1">
      <c r="B42" s="18">
        <v>2.0</v>
      </c>
    </row>
    <row r="43" ht="15.75" customHeight="1">
      <c r="B43" s="18">
        <v>1.0</v>
      </c>
    </row>
    <row r="44" ht="15.75" customHeight="1">
      <c r="B44" s="18">
        <v>3.0</v>
      </c>
    </row>
    <row r="45" ht="15.75" customHeight="1">
      <c r="B45" s="18">
        <v>3.0</v>
      </c>
    </row>
    <row r="46" ht="15.75" customHeight="1">
      <c r="B46" s="18">
        <v>3.0</v>
      </c>
    </row>
    <row r="47" ht="15.75" customHeight="1">
      <c r="B47" s="18">
        <v>3.0</v>
      </c>
    </row>
    <row r="48" ht="15.75" customHeight="1"/>
    <row r="49" ht="15.75" customHeight="1">
      <c r="B49" s="31" t="s">
        <v>59</v>
      </c>
      <c r="C49" s="31" t="s">
        <v>60</v>
      </c>
      <c r="D49" s="31" t="s">
        <v>61</v>
      </c>
      <c r="E49" s="31" t="s">
        <v>62</v>
      </c>
    </row>
    <row r="50" ht="53.25" customHeight="1">
      <c r="B50" s="34">
        <v>1.0</v>
      </c>
      <c r="C50" s="34" t="s">
        <v>517</v>
      </c>
      <c r="D50" s="34" t="s">
        <v>545</v>
      </c>
      <c r="E50" s="74" t="s">
        <v>546</v>
      </c>
    </row>
    <row r="51" ht="15.75" customHeight="1">
      <c r="D51" s="34" t="s">
        <v>547</v>
      </c>
    </row>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2"/>
  <legacyDrawing r:id="rId3"/>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3.57"/>
    <col customWidth="1" min="3" max="3" width="17.0"/>
    <col customWidth="1" min="4" max="4" width="17.57"/>
    <col customWidth="1" min="5" max="5" width="16.43"/>
    <col customWidth="1" min="6" max="6" width="58.71"/>
    <col customWidth="1" min="7" max="7" width="11.57"/>
    <col customWidth="1" min="8" max="8" width="15.71"/>
    <col customWidth="1" min="9" max="9" width="19.14"/>
    <col customWidth="1" min="10" max="10" width="23.29"/>
    <col customWidth="1" min="11" max="11" width="22.14"/>
    <col customWidth="1" min="12" max="12" width="13.43"/>
    <col customWidth="1" min="13" max="13" width="14.43"/>
    <col customWidth="1" min="14" max="14" width="11.86"/>
    <col customWidth="1" min="15" max="15" width="15.71"/>
    <col customWidth="1" min="16" max="16" width="18.43"/>
    <col customWidth="1" min="17" max="18" width="13.43"/>
    <col customWidth="1" min="19" max="19" width="23.29"/>
    <col customWidth="1" min="20" max="20" width="15.86"/>
    <col customWidth="1" min="21" max="21" width="15.57"/>
    <col customWidth="1" min="22" max="22" width="12.14"/>
    <col customWidth="1" min="23" max="23" width="10.57"/>
    <col customWidth="1" min="24" max="25" width="13.57"/>
    <col customWidth="1" min="26" max="26" width="40.43"/>
  </cols>
  <sheetData>
    <row r="1">
      <c r="A1" s="14" t="s">
        <v>548</v>
      </c>
      <c r="B1" s="14"/>
    </row>
    <row r="3">
      <c r="A3" s="13">
        <v>1.0</v>
      </c>
      <c r="B3" s="13" t="s">
        <v>16</v>
      </c>
      <c r="C3" s="15">
        <v>26.0</v>
      </c>
      <c r="D3" s="13" t="s">
        <v>17</v>
      </c>
    </row>
    <row r="5">
      <c r="A5" s="13">
        <v>2.0</v>
      </c>
      <c r="B5" s="13" t="s">
        <v>18</v>
      </c>
      <c r="C5" s="15">
        <v>31465.0</v>
      </c>
      <c r="D5" s="13" t="s">
        <v>19</v>
      </c>
    </row>
    <row r="7">
      <c r="A7" s="13">
        <v>3.0</v>
      </c>
      <c r="B7" s="16" t="s">
        <v>20</v>
      </c>
    </row>
    <row r="8">
      <c r="B8" s="17" t="s">
        <v>21</v>
      </c>
      <c r="C8" s="17" t="s">
        <v>22</v>
      </c>
      <c r="D8" s="17" t="s">
        <v>23</v>
      </c>
      <c r="E8" s="17" t="s">
        <v>24</v>
      </c>
      <c r="F8" s="17" t="s">
        <v>25</v>
      </c>
      <c r="G8" s="17" t="s">
        <v>26</v>
      </c>
      <c r="H8" s="17" t="s">
        <v>27</v>
      </c>
    </row>
    <row r="9">
      <c r="B9" s="18" t="s">
        <v>549</v>
      </c>
      <c r="C9" s="18" t="s">
        <v>29</v>
      </c>
      <c r="D9" s="21" t="s">
        <v>550</v>
      </c>
      <c r="E9" s="18" t="s">
        <v>71</v>
      </c>
      <c r="F9" s="21" t="s">
        <v>71</v>
      </c>
      <c r="G9" s="18" t="s">
        <v>71</v>
      </c>
      <c r="H9" s="43" t="s">
        <v>549</v>
      </c>
    </row>
    <row r="10">
      <c r="B10" s="18" t="s">
        <v>551</v>
      </c>
      <c r="C10" s="18" t="s">
        <v>497</v>
      </c>
      <c r="D10" s="60">
        <v>45147.0</v>
      </c>
      <c r="E10" s="18" t="s">
        <v>71</v>
      </c>
      <c r="F10" s="21" t="s">
        <v>71</v>
      </c>
      <c r="G10" s="18" t="s">
        <v>71</v>
      </c>
      <c r="H10" s="43" t="s">
        <v>552</v>
      </c>
    </row>
    <row r="11">
      <c r="B11" s="18" t="s">
        <v>553</v>
      </c>
      <c r="C11" s="18" t="s">
        <v>147</v>
      </c>
      <c r="D11" s="21" t="s">
        <v>487</v>
      </c>
      <c r="E11" s="18" t="s">
        <v>71</v>
      </c>
      <c r="F11" s="21" t="s">
        <v>71</v>
      </c>
      <c r="G11" s="18" t="s">
        <v>71</v>
      </c>
      <c r="H11" s="43" t="s">
        <v>554</v>
      </c>
    </row>
    <row r="12">
      <c r="B12" s="18" t="s">
        <v>555</v>
      </c>
      <c r="C12" s="18" t="s">
        <v>147</v>
      </c>
      <c r="D12" s="21" t="s">
        <v>556</v>
      </c>
      <c r="E12" s="18" t="s">
        <v>71</v>
      </c>
      <c r="F12" s="21" t="s">
        <v>71</v>
      </c>
      <c r="G12" s="18" t="s">
        <v>71</v>
      </c>
      <c r="H12" s="43" t="s">
        <v>557</v>
      </c>
    </row>
    <row r="13">
      <c r="B13" s="18" t="s">
        <v>558</v>
      </c>
      <c r="C13" s="18" t="s">
        <v>147</v>
      </c>
      <c r="D13" s="21" t="s">
        <v>559</v>
      </c>
      <c r="E13" s="18" t="s">
        <v>71</v>
      </c>
      <c r="F13" s="21" t="s">
        <v>71</v>
      </c>
      <c r="G13" s="18" t="s">
        <v>71</v>
      </c>
      <c r="H13" s="43" t="s">
        <v>560</v>
      </c>
    </row>
    <row r="14">
      <c r="B14" s="18" t="s">
        <v>561</v>
      </c>
      <c r="C14" s="18" t="s">
        <v>497</v>
      </c>
      <c r="D14" s="21">
        <v>5.0</v>
      </c>
      <c r="E14" s="18" t="s">
        <v>71</v>
      </c>
      <c r="F14" s="21" t="s">
        <v>71</v>
      </c>
      <c r="G14" s="18" t="s">
        <v>71</v>
      </c>
      <c r="H14" s="43" t="s">
        <v>562</v>
      </c>
    </row>
    <row r="15">
      <c r="B15" s="18" t="s">
        <v>563</v>
      </c>
      <c r="C15" s="18" t="s">
        <v>133</v>
      </c>
      <c r="D15" s="21" t="s">
        <v>134</v>
      </c>
      <c r="E15" s="18" t="s">
        <v>71</v>
      </c>
      <c r="F15" s="21" t="s">
        <v>71</v>
      </c>
      <c r="G15" s="18" t="s">
        <v>71</v>
      </c>
      <c r="H15" s="43" t="s">
        <v>564</v>
      </c>
    </row>
    <row r="16">
      <c r="B16" s="18" t="s">
        <v>565</v>
      </c>
      <c r="C16" s="18" t="s">
        <v>494</v>
      </c>
      <c r="D16" s="21" t="s">
        <v>56</v>
      </c>
      <c r="E16" s="18" t="s">
        <v>71</v>
      </c>
      <c r="F16" s="21" t="s">
        <v>71</v>
      </c>
      <c r="G16" s="18" t="s">
        <v>71</v>
      </c>
      <c r="H16" s="43" t="s">
        <v>566</v>
      </c>
    </row>
    <row r="17">
      <c r="B17" s="18" t="s">
        <v>567</v>
      </c>
      <c r="C17" s="18" t="s">
        <v>494</v>
      </c>
      <c r="D17" s="21" t="s">
        <v>56</v>
      </c>
      <c r="E17" s="18" t="s">
        <v>47</v>
      </c>
      <c r="F17" s="21">
        <v>27659.0</v>
      </c>
      <c r="G17" s="18" t="s">
        <v>71</v>
      </c>
      <c r="H17" s="43" t="s">
        <v>568</v>
      </c>
    </row>
    <row r="18">
      <c r="B18" s="18" t="s">
        <v>331</v>
      </c>
      <c r="C18" s="18" t="s">
        <v>106</v>
      </c>
      <c r="D18" s="21" t="s">
        <v>56</v>
      </c>
      <c r="E18" s="18" t="s">
        <v>71</v>
      </c>
      <c r="F18" s="21" t="s">
        <v>71</v>
      </c>
      <c r="G18" s="18" t="s">
        <v>71</v>
      </c>
      <c r="H18" s="43" t="s">
        <v>569</v>
      </c>
    </row>
    <row r="19">
      <c r="B19" s="18" t="s">
        <v>325</v>
      </c>
      <c r="C19" s="18" t="s">
        <v>103</v>
      </c>
      <c r="D19" s="21" t="s">
        <v>570</v>
      </c>
      <c r="E19" s="18" t="s">
        <v>71</v>
      </c>
      <c r="F19" s="21" t="s">
        <v>71</v>
      </c>
      <c r="G19" s="18" t="s">
        <v>71</v>
      </c>
      <c r="H19" s="18" t="s">
        <v>571</v>
      </c>
    </row>
    <row r="20">
      <c r="B20" s="18" t="s">
        <v>219</v>
      </c>
      <c r="C20" s="18" t="s">
        <v>103</v>
      </c>
      <c r="D20" s="21" t="s">
        <v>292</v>
      </c>
      <c r="E20" s="18" t="s">
        <v>47</v>
      </c>
      <c r="F20" s="21">
        <v>27659.0</v>
      </c>
      <c r="G20" s="18" t="s">
        <v>71</v>
      </c>
      <c r="H20" s="18" t="s">
        <v>572</v>
      </c>
    </row>
    <row r="21" ht="15.75" customHeight="1">
      <c r="B21" s="18" t="s">
        <v>197</v>
      </c>
      <c r="C21" s="18" t="s">
        <v>103</v>
      </c>
      <c r="D21" s="60">
        <v>44936.0</v>
      </c>
      <c r="E21" s="18" t="s">
        <v>71</v>
      </c>
      <c r="F21" s="21" t="s">
        <v>71</v>
      </c>
      <c r="G21" s="18" t="s">
        <v>71</v>
      </c>
      <c r="H21" s="18" t="s">
        <v>573</v>
      </c>
    </row>
    <row r="22" ht="15.75" customHeight="1">
      <c r="B22" s="18" t="s">
        <v>574</v>
      </c>
      <c r="C22" s="18" t="s">
        <v>103</v>
      </c>
      <c r="D22" s="21" t="s">
        <v>575</v>
      </c>
      <c r="E22" s="18" t="s">
        <v>71</v>
      </c>
      <c r="F22" s="21" t="s">
        <v>71</v>
      </c>
      <c r="G22" s="18" t="s">
        <v>71</v>
      </c>
      <c r="H22" s="18" t="s">
        <v>576</v>
      </c>
    </row>
    <row r="23" ht="15.75" customHeight="1">
      <c r="B23" s="18" t="s">
        <v>577</v>
      </c>
      <c r="C23" s="18" t="s">
        <v>103</v>
      </c>
      <c r="D23" s="21" t="s">
        <v>578</v>
      </c>
      <c r="E23" s="18" t="s">
        <v>71</v>
      </c>
      <c r="F23" s="21" t="s">
        <v>71</v>
      </c>
      <c r="G23" s="18" t="s">
        <v>71</v>
      </c>
      <c r="H23" s="18" t="s">
        <v>579</v>
      </c>
    </row>
    <row r="24" ht="15.75" customHeight="1">
      <c r="B24" s="18" t="s">
        <v>580</v>
      </c>
      <c r="C24" s="18" t="s">
        <v>103</v>
      </c>
      <c r="D24" s="60">
        <v>44931.0</v>
      </c>
      <c r="E24" s="18" t="s">
        <v>71</v>
      </c>
      <c r="F24" s="21" t="s">
        <v>71</v>
      </c>
      <c r="G24" s="18" t="s">
        <v>71</v>
      </c>
      <c r="H24" s="18" t="s">
        <v>581</v>
      </c>
    </row>
    <row r="25" ht="15.75" customHeight="1">
      <c r="B25" s="18" t="s">
        <v>490</v>
      </c>
      <c r="C25" s="18" t="s">
        <v>103</v>
      </c>
      <c r="D25" s="21" t="s">
        <v>485</v>
      </c>
      <c r="E25" s="18" t="s">
        <v>47</v>
      </c>
      <c r="F25" s="21">
        <v>1131.0</v>
      </c>
      <c r="G25" s="18" t="s">
        <v>71</v>
      </c>
      <c r="H25" s="18" t="s">
        <v>582</v>
      </c>
    </row>
    <row r="26" ht="15.75" customHeight="1">
      <c r="B26" s="18" t="s">
        <v>583</v>
      </c>
      <c r="C26" s="18" t="s">
        <v>584</v>
      </c>
      <c r="D26" s="21" t="s">
        <v>56</v>
      </c>
      <c r="E26" s="18" t="s">
        <v>47</v>
      </c>
      <c r="F26" s="21">
        <v>1131.0</v>
      </c>
      <c r="G26" s="18" t="s">
        <v>71</v>
      </c>
      <c r="H26" s="18" t="s">
        <v>585</v>
      </c>
    </row>
    <row r="27" ht="15.75" customHeight="1">
      <c r="B27" s="81" t="s">
        <v>586</v>
      </c>
      <c r="C27" s="81" t="s">
        <v>103</v>
      </c>
      <c r="D27" s="82" t="s">
        <v>587</v>
      </c>
      <c r="E27" s="34" t="s">
        <v>47</v>
      </c>
      <c r="F27" s="82">
        <v>17489.0</v>
      </c>
      <c r="G27" s="18" t="s">
        <v>71</v>
      </c>
      <c r="H27" s="81" t="s">
        <v>588</v>
      </c>
    </row>
    <row r="28" ht="15.75" customHeight="1">
      <c r="B28" s="18" t="s">
        <v>589</v>
      </c>
      <c r="C28" s="18" t="s">
        <v>297</v>
      </c>
      <c r="D28" s="21" t="s">
        <v>590</v>
      </c>
      <c r="E28" s="18" t="s">
        <v>71</v>
      </c>
      <c r="F28" s="21" t="s">
        <v>71</v>
      </c>
      <c r="G28" s="18" t="s">
        <v>47</v>
      </c>
      <c r="H28" s="18" t="s">
        <v>591</v>
      </c>
    </row>
    <row r="29" ht="15.75" customHeight="1">
      <c r="B29" s="18" t="s">
        <v>592</v>
      </c>
      <c r="C29" s="18" t="s">
        <v>297</v>
      </c>
      <c r="D29" s="21" t="s">
        <v>593</v>
      </c>
      <c r="E29" s="18" t="s">
        <v>71</v>
      </c>
      <c r="F29" s="21" t="s">
        <v>71</v>
      </c>
      <c r="G29" s="18" t="s">
        <v>47</v>
      </c>
      <c r="H29" s="18" t="s">
        <v>594</v>
      </c>
    </row>
    <row r="30" ht="15.75" customHeight="1">
      <c r="B30" s="18" t="s">
        <v>595</v>
      </c>
      <c r="C30" s="18" t="s">
        <v>297</v>
      </c>
      <c r="D30" s="21" t="s">
        <v>596</v>
      </c>
      <c r="E30" s="18" t="s">
        <v>71</v>
      </c>
      <c r="F30" s="21" t="s">
        <v>71</v>
      </c>
      <c r="G30" s="18" t="s">
        <v>47</v>
      </c>
      <c r="H30" s="18" t="s">
        <v>597</v>
      </c>
    </row>
    <row r="31" ht="15.75" customHeight="1">
      <c r="B31" s="18" t="s">
        <v>598</v>
      </c>
      <c r="C31" s="18" t="s">
        <v>297</v>
      </c>
      <c r="D31" s="21" t="s">
        <v>599</v>
      </c>
      <c r="E31" s="18" t="s">
        <v>71</v>
      </c>
      <c r="F31" s="21" t="s">
        <v>71</v>
      </c>
      <c r="G31" s="18" t="s">
        <v>47</v>
      </c>
      <c r="H31" s="18" t="s">
        <v>600</v>
      </c>
    </row>
    <row r="32" ht="15.75" customHeight="1">
      <c r="B32" s="18" t="s">
        <v>601</v>
      </c>
      <c r="C32" s="18" t="s">
        <v>602</v>
      </c>
      <c r="D32" s="21" t="s">
        <v>56</v>
      </c>
      <c r="E32" s="18" t="s">
        <v>47</v>
      </c>
      <c r="F32" s="21">
        <v>31465.0</v>
      </c>
      <c r="G32" s="18" t="s">
        <v>71</v>
      </c>
      <c r="H32" s="18" t="s">
        <v>603</v>
      </c>
    </row>
    <row r="33" ht="15.75" customHeight="1">
      <c r="B33" s="18" t="s">
        <v>144</v>
      </c>
      <c r="C33" s="18" t="s">
        <v>145</v>
      </c>
      <c r="D33" s="21" t="s">
        <v>56</v>
      </c>
      <c r="E33" s="18" t="s">
        <v>71</v>
      </c>
      <c r="F33" s="21" t="s">
        <v>71</v>
      </c>
      <c r="G33" s="18" t="s">
        <v>71</v>
      </c>
      <c r="H33" s="18" t="s">
        <v>524</v>
      </c>
    </row>
    <row r="34" ht="15.75" customHeight="1">
      <c r="B34" s="18" t="s">
        <v>49</v>
      </c>
      <c r="C34" s="18" t="s">
        <v>147</v>
      </c>
      <c r="D34" s="21" t="s">
        <v>559</v>
      </c>
      <c r="E34" s="18" t="s">
        <v>71</v>
      </c>
      <c r="F34" s="21" t="s">
        <v>71</v>
      </c>
      <c r="G34" s="18" t="s">
        <v>71</v>
      </c>
      <c r="H34" s="43" t="s">
        <v>78</v>
      </c>
    </row>
    <row r="35" ht="15.75" customHeight="1"/>
    <row r="36" ht="15.75" customHeight="1">
      <c r="A36" s="22">
        <v>4.0</v>
      </c>
      <c r="B36" s="22" t="s">
        <v>53</v>
      </c>
    </row>
    <row r="37" ht="15.75" customHeight="1">
      <c r="A37" s="22"/>
      <c r="B37" s="16" t="s">
        <v>54</v>
      </c>
    </row>
    <row r="38" ht="15.75" customHeight="1">
      <c r="B38" s="23" t="s">
        <v>55</v>
      </c>
    </row>
    <row r="39" ht="15.75" customHeight="1">
      <c r="B39" s="24" t="s">
        <v>549</v>
      </c>
      <c r="C39" s="24" t="s">
        <v>551</v>
      </c>
      <c r="D39" s="24" t="s">
        <v>553</v>
      </c>
      <c r="E39" s="24" t="s">
        <v>555</v>
      </c>
      <c r="F39" s="24" t="s">
        <v>558</v>
      </c>
      <c r="G39" s="24" t="s">
        <v>561</v>
      </c>
      <c r="H39" s="24" t="s">
        <v>563</v>
      </c>
      <c r="I39" s="24" t="s">
        <v>565</v>
      </c>
      <c r="J39" s="24" t="s">
        <v>567</v>
      </c>
      <c r="K39" s="24" t="s">
        <v>331</v>
      </c>
      <c r="L39" s="24" t="s">
        <v>325</v>
      </c>
      <c r="M39" s="24" t="s">
        <v>219</v>
      </c>
      <c r="N39" s="24" t="s">
        <v>197</v>
      </c>
      <c r="O39" s="24" t="s">
        <v>574</v>
      </c>
      <c r="P39" s="24" t="s">
        <v>577</v>
      </c>
      <c r="Q39" s="24" t="s">
        <v>580</v>
      </c>
      <c r="R39" s="24" t="s">
        <v>490</v>
      </c>
      <c r="S39" s="24" t="s">
        <v>583</v>
      </c>
      <c r="T39" s="24" t="s">
        <v>586</v>
      </c>
      <c r="U39" s="24" t="s">
        <v>589</v>
      </c>
      <c r="V39" s="24" t="s">
        <v>592</v>
      </c>
      <c r="W39" s="24" t="s">
        <v>595</v>
      </c>
      <c r="X39" s="24" t="s">
        <v>598</v>
      </c>
      <c r="Y39" s="24" t="s">
        <v>601</v>
      </c>
      <c r="Z39" s="24" t="s">
        <v>144</v>
      </c>
      <c r="AA39" s="24" t="s">
        <v>49</v>
      </c>
    </row>
    <row r="40" ht="15.75" customHeight="1">
      <c r="B40" s="18">
        <v>43659.0</v>
      </c>
      <c r="C40" s="18">
        <v>8.0</v>
      </c>
      <c r="D40" s="28">
        <v>40694.0</v>
      </c>
      <c r="E40" s="28">
        <v>40706.0</v>
      </c>
      <c r="F40" s="28">
        <v>40701.0</v>
      </c>
      <c r="G40" s="18">
        <v>5.0</v>
      </c>
      <c r="H40" s="18">
        <v>0.0</v>
      </c>
      <c r="I40" s="18" t="s">
        <v>604</v>
      </c>
      <c r="J40" s="18" t="s">
        <v>605</v>
      </c>
      <c r="K40" s="18" t="s">
        <v>606</v>
      </c>
      <c r="L40" s="18">
        <v>29825.0</v>
      </c>
      <c r="M40" s="18">
        <v>279.0</v>
      </c>
      <c r="N40" s="18">
        <v>5.0</v>
      </c>
      <c r="O40" s="18">
        <v>985.0</v>
      </c>
      <c r="P40" s="18">
        <v>985.0</v>
      </c>
      <c r="Q40" s="18">
        <v>5.0</v>
      </c>
      <c r="R40" s="18">
        <v>16281.0</v>
      </c>
      <c r="S40" s="18" t="s">
        <v>607</v>
      </c>
      <c r="T40" s="18" t="s">
        <v>56</v>
      </c>
      <c r="U40" s="18">
        <v>20565.6206</v>
      </c>
      <c r="V40" s="18">
        <v>1971.5149</v>
      </c>
      <c r="W40" s="18">
        <v>616.0984</v>
      </c>
      <c r="X40" s="18">
        <v>23153.2339</v>
      </c>
      <c r="Y40" s="18" t="s">
        <v>56</v>
      </c>
      <c r="Z40" s="18" t="s">
        <v>608</v>
      </c>
      <c r="AA40" s="28">
        <v>40701.0</v>
      </c>
    </row>
    <row r="41" ht="15.75" customHeight="1">
      <c r="B41" s="18">
        <v>43660.0</v>
      </c>
      <c r="C41" s="18">
        <v>8.0</v>
      </c>
      <c r="D41" s="28">
        <v>40694.0</v>
      </c>
      <c r="E41" s="28">
        <v>40706.0</v>
      </c>
      <c r="F41" s="28">
        <v>40701.0</v>
      </c>
      <c r="G41" s="18">
        <v>5.0</v>
      </c>
      <c r="H41" s="18">
        <v>0.0</v>
      </c>
      <c r="I41" s="18" t="s">
        <v>609</v>
      </c>
      <c r="J41" s="18" t="s">
        <v>610</v>
      </c>
      <c r="K41" s="18" t="s">
        <v>611</v>
      </c>
      <c r="L41" s="18">
        <v>29672.0</v>
      </c>
      <c r="M41" s="18">
        <v>279.0</v>
      </c>
      <c r="N41" s="18">
        <v>5.0</v>
      </c>
      <c r="O41" s="18">
        <v>921.0</v>
      </c>
      <c r="P41" s="18">
        <v>921.0</v>
      </c>
      <c r="Q41" s="18">
        <v>5.0</v>
      </c>
      <c r="R41" s="18">
        <v>5618.0</v>
      </c>
      <c r="S41" s="18" t="s">
        <v>612</v>
      </c>
      <c r="T41" s="18" t="s">
        <v>56</v>
      </c>
      <c r="U41" s="18">
        <v>1294.2529</v>
      </c>
      <c r="V41" s="18">
        <v>124.2483</v>
      </c>
      <c r="W41" s="18">
        <v>38.8276</v>
      </c>
      <c r="X41" s="18">
        <v>1457.3288</v>
      </c>
      <c r="Y41" s="18" t="s">
        <v>56</v>
      </c>
      <c r="Z41" s="18" t="s">
        <v>613</v>
      </c>
      <c r="AA41" s="28">
        <v>40701.0</v>
      </c>
    </row>
    <row r="42" ht="15.75" customHeight="1">
      <c r="B42" s="18">
        <v>43661.0</v>
      </c>
      <c r="C42" s="18">
        <v>8.0</v>
      </c>
      <c r="D42" s="28">
        <v>40694.0</v>
      </c>
      <c r="E42" s="28">
        <v>40706.0</v>
      </c>
      <c r="F42" s="28">
        <v>40701.0</v>
      </c>
      <c r="G42" s="18">
        <v>5.0</v>
      </c>
      <c r="H42" s="18">
        <v>0.0</v>
      </c>
      <c r="I42" s="18" t="s">
        <v>614</v>
      </c>
      <c r="J42" s="18" t="s">
        <v>615</v>
      </c>
      <c r="K42" s="18" t="s">
        <v>616</v>
      </c>
      <c r="L42" s="18">
        <v>29734.0</v>
      </c>
      <c r="M42" s="18">
        <v>282.0</v>
      </c>
      <c r="N42" s="18">
        <v>6.0</v>
      </c>
      <c r="O42" s="18">
        <v>517.0</v>
      </c>
      <c r="P42" s="18">
        <v>517.0</v>
      </c>
      <c r="Q42" s="18">
        <v>5.0</v>
      </c>
      <c r="R42" s="18">
        <v>1346.0</v>
      </c>
      <c r="S42" s="18" t="s">
        <v>617</v>
      </c>
      <c r="T42" s="18">
        <v>4.0</v>
      </c>
      <c r="U42" s="18">
        <v>32726.4786</v>
      </c>
      <c r="V42" s="18">
        <v>3153.7696</v>
      </c>
      <c r="W42" s="18">
        <v>985.553</v>
      </c>
      <c r="X42" s="18">
        <v>36865.8012</v>
      </c>
      <c r="Y42" s="18" t="s">
        <v>56</v>
      </c>
      <c r="Z42" s="18" t="s">
        <v>618</v>
      </c>
      <c r="AA42" s="28">
        <v>40701.0</v>
      </c>
    </row>
    <row r="43" ht="15.75" customHeight="1">
      <c r="B43" s="18">
        <v>43662.0</v>
      </c>
      <c r="C43" s="18">
        <v>8.0</v>
      </c>
      <c r="D43" s="28">
        <v>40694.0</v>
      </c>
      <c r="E43" s="28">
        <v>40706.0</v>
      </c>
      <c r="F43" s="28">
        <v>40701.0</v>
      </c>
      <c r="G43" s="18">
        <v>5.0</v>
      </c>
      <c r="H43" s="18">
        <v>0.0</v>
      </c>
      <c r="I43" s="18" t="s">
        <v>619</v>
      </c>
      <c r="J43" s="18" t="s">
        <v>620</v>
      </c>
      <c r="K43" s="18" t="s">
        <v>621</v>
      </c>
      <c r="L43" s="18">
        <v>29994.0</v>
      </c>
      <c r="M43" s="18">
        <v>282.0</v>
      </c>
      <c r="N43" s="18">
        <v>6.0</v>
      </c>
      <c r="O43" s="18">
        <v>482.0</v>
      </c>
      <c r="P43" s="18">
        <v>482.0</v>
      </c>
      <c r="Q43" s="18">
        <v>5.0</v>
      </c>
      <c r="R43" s="18">
        <v>10456.0</v>
      </c>
      <c r="S43" s="18" t="s">
        <v>622</v>
      </c>
      <c r="T43" s="18">
        <v>4.0</v>
      </c>
      <c r="U43" s="18">
        <v>28832.5289</v>
      </c>
      <c r="V43" s="18">
        <v>2775.1646</v>
      </c>
      <c r="W43" s="18">
        <v>867.2389</v>
      </c>
      <c r="X43" s="18">
        <v>32474.9324</v>
      </c>
      <c r="Y43" s="18" t="s">
        <v>56</v>
      </c>
      <c r="Z43" s="18" t="s">
        <v>623</v>
      </c>
      <c r="AA43" s="28">
        <v>40701.0</v>
      </c>
    </row>
    <row r="44" ht="15.75" customHeight="1">
      <c r="B44" s="18">
        <v>43663.0</v>
      </c>
      <c r="C44" s="18">
        <v>8.0</v>
      </c>
      <c r="D44" s="28">
        <v>40694.0</v>
      </c>
      <c r="E44" s="28">
        <v>40706.0</v>
      </c>
      <c r="F44" s="28">
        <v>40701.0</v>
      </c>
      <c r="G44" s="18">
        <v>5.0</v>
      </c>
      <c r="H44" s="18">
        <v>0.0</v>
      </c>
      <c r="I44" s="18" t="s">
        <v>624</v>
      </c>
      <c r="J44" s="18" t="s">
        <v>625</v>
      </c>
      <c r="K44" s="18" t="s">
        <v>626</v>
      </c>
      <c r="L44" s="18">
        <v>29565.0</v>
      </c>
      <c r="M44" s="18">
        <v>276.0</v>
      </c>
      <c r="N44" s="18">
        <v>4.0</v>
      </c>
      <c r="O44" s="18">
        <v>1073.0</v>
      </c>
      <c r="P44" s="18">
        <v>1073.0</v>
      </c>
      <c r="Q44" s="18">
        <v>5.0</v>
      </c>
      <c r="R44" s="18">
        <v>4322.0</v>
      </c>
      <c r="S44" s="18" t="s">
        <v>627</v>
      </c>
      <c r="T44" s="18"/>
      <c r="U44" s="18">
        <v>419.4589</v>
      </c>
      <c r="V44" s="18">
        <v>40.2681</v>
      </c>
      <c r="W44" s="18">
        <v>12.5838</v>
      </c>
      <c r="X44" s="18">
        <v>472.3108</v>
      </c>
      <c r="Y44" s="18" t="s">
        <v>56</v>
      </c>
      <c r="Z44" s="18" t="s">
        <v>628</v>
      </c>
      <c r="AA44" s="28">
        <v>40701.0</v>
      </c>
    </row>
    <row r="45" ht="15.75" customHeight="1">
      <c r="F45" s="29"/>
      <c r="AA45" s="29"/>
    </row>
    <row r="46" ht="15.75" customHeight="1">
      <c r="B46" s="23" t="s">
        <v>57</v>
      </c>
      <c r="F46" s="29"/>
      <c r="AA46" s="29"/>
    </row>
    <row r="47" ht="15.75" customHeight="1">
      <c r="B47" s="24" t="s">
        <v>549</v>
      </c>
      <c r="C47" s="24" t="s">
        <v>551</v>
      </c>
      <c r="D47" s="24" t="s">
        <v>553</v>
      </c>
      <c r="E47" s="24" t="s">
        <v>555</v>
      </c>
      <c r="F47" s="24" t="s">
        <v>558</v>
      </c>
      <c r="G47" s="24" t="s">
        <v>561</v>
      </c>
      <c r="H47" s="24" t="s">
        <v>563</v>
      </c>
      <c r="I47" s="24" t="s">
        <v>565</v>
      </c>
      <c r="J47" s="24" t="s">
        <v>567</v>
      </c>
      <c r="K47" s="24" t="s">
        <v>331</v>
      </c>
      <c r="L47" s="24" t="s">
        <v>325</v>
      </c>
      <c r="M47" s="24" t="s">
        <v>219</v>
      </c>
      <c r="N47" s="24" t="s">
        <v>197</v>
      </c>
      <c r="O47" s="24" t="s">
        <v>574</v>
      </c>
      <c r="P47" s="24" t="s">
        <v>577</v>
      </c>
      <c r="Q47" s="24" t="s">
        <v>580</v>
      </c>
      <c r="R47" s="24" t="s">
        <v>490</v>
      </c>
      <c r="S47" s="24" t="s">
        <v>583</v>
      </c>
      <c r="T47" s="24" t="s">
        <v>586</v>
      </c>
      <c r="U47" s="24" t="s">
        <v>589</v>
      </c>
      <c r="V47" s="24" t="s">
        <v>592</v>
      </c>
      <c r="W47" s="24" t="s">
        <v>595</v>
      </c>
      <c r="X47" s="24" t="s">
        <v>598</v>
      </c>
      <c r="Y47" s="24" t="s">
        <v>601</v>
      </c>
      <c r="Z47" s="24" t="s">
        <v>144</v>
      </c>
      <c r="AA47" s="24" t="s">
        <v>49</v>
      </c>
    </row>
    <row r="48" ht="15.75" customHeight="1">
      <c r="B48" s="18">
        <v>75119.0</v>
      </c>
      <c r="C48" s="18">
        <v>8.0</v>
      </c>
      <c r="D48" s="28">
        <v>41820.0</v>
      </c>
      <c r="E48" s="28">
        <v>41832.0</v>
      </c>
      <c r="F48" s="28">
        <v>41827.0</v>
      </c>
      <c r="G48" s="18">
        <v>5.0</v>
      </c>
      <c r="H48" s="18">
        <v>1.0</v>
      </c>
      <c r="I48" s="18" t="s">
        <v>629</v>
      </c>
      <c r="J48" s="18" t="s">
        <v>56</v>
      </c>
      <c r="K48" s="18" t="s">
        <v>630</v>
      </c>
      <c r="L48" s="18">
        <v>11981.0</v>
      </c>
      <c r="M48" s="18" t="s">
        <v>56</v>
      </c>
      <c r="N48" s="18">
        <v>1.0</v>
      </c>
      <c r="O48" s="18">
        <v>17649.0</v>
      </c>
      <c r="P48" s="18">
        <v>17649.0</v>
      </c>
      <c r="Q48" s="18">
        <v>1.0</v>
      </c>
      <c r="R48" s="18">
        <v>6761.0</v>
      </c>
      <c r="S48" s="18" t="s">
        <v>631</v>
      </c>
      <c r="T48" s="18" t="s">
        <v>56</v>
      </c>
      <c r="U48" s="18">
        <v>42.28</v>
      </c>
      <c r="V48" s="18">
        <v>3.3824</v>
      </c>
      <c r="W48" s="18">
        <v>1.057</v>
      </c>
      <c r="X48" s="18">
        <v>46.7194</v>
      </c>
      <c r="Y48" s="18" t="s">
        <v>56</v>
      </c>
      <c r="Z48" s="18" t="s">
        <v>632</v>
      </c>
      <c r="AA48" s="28">
        <v>41827.0</v>
      </c>
    </row>
    <row r="49" ht="15.75" customHeight="1">
      <c r="B49" s="18">
        <v>75120.0</v>
      </c>
      <c r="C49" s="18">
        <v>8.0</v>
      </c>
      <c r="D49" s="28">
        <v>41820.0</v>
      </c>
      <c r="E49" s="28">
        <v>41832.0</v>
      </c>
      <c r="F49" s="28">
        <v>41827.0</v>
      </c>
      <c r="G49" s="18">
        <v>5.0</v>
      </c>
      <c r="H49" s="18">
        <v>1.0</v>
      </c>
      <c r="I49" s="18" t="s">
        <v>633</v>
      </c>
      <c r="J49" s="18" t="s">
        <v>56</v>
      </c>
      <c r="K49" s="18" t="s">
        <v>634</v>
      </c>
      <c r="L49" s="18">
        <v>18749.0</v>
      </c>
      <c r="M49" s="18" t="s">
        <v>56</v>
      </c>
      <c r="N49" s="18">
        <v>6.0</v>
      </c>
      <c r="O49" s="18">
        <v>28374.0</v>
      </c>
      <c r="P49" s="18">
        <v>28374.0</v>
      </c>
      <c r="Q49" s="18">
        <v>1.0</v>
      </c>
      <c r="R49" s="18">
        <v>8925.0</v>
      </c>
      <c r="S49" s="18" t="s">
        <v>635</v>
      </c>
      <c r="T49" s="18" t="s">
        <v>56</v>
      </c>
      <c r="U49" s="18">
        <v>84.96</v>
      </c>
      <c r="V49" s="18">
        <v>6.7968</v>
      </c>
      <c r="W49" s="18">
        <v>2.124</v>
      </c>
      <c r="X49" s="18">
        <v>93.8808</v>
      </c>
      <c r="Y49" s="18" t="s">
        <v>56</v>
      </c>
      <c r="Z49" s="18" t="s">
        <v>636</v>
      </c>
      <c r="AA49" s="28">
        <v>41827.0</v>
      </c>
    </row>
    <row r="50" ht="15.75" customHeight="1">
      <c r="B50" s="18">
        <v>75121.0</v>
      </c>
      <c r="C50" s="18">
        <v>8.0</v>
      </c>
      <c r="D50" s="28">
        <v>41820.0</v>
      </c>
      <c r="E50" s="28">
        <v>41832.0</v>
      </c>
      <c r="F50" s="28">
        <v>41827.0</v>
      </c>
      <c r="G50" s="18">
        <v>5.0</v>
      </c>
      <c r="H50" s="18">
        <v>1.0</v>
      </c>
      <c r="I50" s="18" t="s">
        <v>637</v>
      </c>
      <c r="J50" s="18" t="s">
        <v>56</v>
      </c>
      <c r="K50" s="18" t="s">
        <v>638</v>
      </c>
      <c r="L50" s="18">
        <v>15251.0</v>
      </c>
      <c r="M50" s="18" t="s">
        <v>56</v>
      </c>
      <c r="N50" s="18">
        <v>6.0</v>
      </c>
      <c r="O50" s="18">
        <v>26553.0</v>
      </c>
      <c r="P50" s="18">
        <v>26553.0</v>
      </c>
      <c r="Q50" s="18">
        <v>1.0</v>
      </c>
      <c r="R50" s="18">
        <v>14220.0</v>
      </c>
      <c r="S50" s="18" t="s">
        <v>639</v>
      </c>
      <c r="T50" s="18" t="s">
        <v>56</v>
      </c>
      <c r="U50" s="18">
        <v>74.98</v>
      </c>
      <c r="V50" s="18">
        <v>5.9984</v>
      </c>
      <c r="W50" s="18">
        <v>1.8745</v>
      </c>
      <c r="X50" s="18">
        <v>82.8529</v>
      </c>
      <c r="Y50" s="18" t="s">
        <v>56</v>
      </c>
      <c r="Z50" s="18" t="s">
        <v>640</v>
      </c>
      <c r="AA50" s="28">
        <v>41827.0</v>
      </c>
    </row>
    <row r="51" ht="15.75" customHeight="1">
      <c r="B51" s="18">
        <v>75122.0</v>
      </c>
      <c r="C51" s="18">
        <v>8.0</v>
      </c>
      <c r="D51" s="28">
        <v>41820.0</v>
      </c>
      <c r="E51" s="28">
        <v>41832.0</v>
      </c>
      <c r="F51" s="28">
        <v>41827.0</v>
      </c>
      <c r="G51" s="18">
        <v>5.0</v>
      </c>
      <c r="H51" s="18">
        <v>1.0</v>
      </c>
      <c r="I51" s="18" t="s">
        <v>641</v>
      </c>
      <c r="J51" s="18" t="s">
        <v>56</v>
      </c>
      <c r="K51" s="18" t="s">
        <v>642</v>
      </c>
      <c r="L51" s="18">
        <v>15868.0</v>
      </c>
      <c r="M51" s="18" t="s">
        <v>56</v>
      </c>
      <c r="N51" s="18">
        <v>6.0</v>
      </c>
      <c r="O51" s="18">
        <v>14616.0</v>
      </c>
      <c r="P51" s="18">
        <v>14616.0</v>
      </c>
      <c r="Q51" s="18">
        <v>1.0</v>
      </c>
      <c r="R51" s="18">
        <v>18719.0</v>
      </c>
      <c r="S51" s="18" t="s">
        <v>643</v>
      </c>
      <c r="T51" s="18" t="s">
        <v>56</v>
      </c>
      <c r="U51" s="18">
        <v>30.97</v>
      </c>
      <c r="V51" s="18">
        <v>2.4776</v>
      </c>
      <c r="W51" s="18">
        <v>0.7743</v>
      </c>
      <c r="X51" s="18">
        <v>34.2219</v>
      </c>
      <c r="Y51" s="18" t="s">
        <v>56</v>
      </c>
      <c r="Z51" s="18" t="s">
        <v>644</v>
      </c>
      <c r="AA51" s="28">
        <v>41827.0</v>
      </c>
    </row>
    <row r="52" ht="15.75" customHeight="1">
      <c r="B52" s="18">
        <v>75123.0</v>
      </c>
      <c r="C52" s="18">
        <v>8.0</v>
      </c>
      <c r="D52" s="28">
        <v>41820.0</v>
      </c>
      <c r="E52" s="28">
        <v>41832.0</v>
      </c>
      <c r="F52" s="28">
        <v>41827.0</v>
      </c>
      <c r="G52" s="18">
        <v>5.0</v>
      </c>
      <c r="H52" s="18">
        <v>1.0</v>
      </c>
      <c r="I52" s="18" t="s">
        <v>645</v>
      </c>
      <c r="J52" s="18" t="s">
        <v>56</v>
      </c>
      <c r="K52" s="18" t="s">
        <v>646</v>
      </c>
      <c r="L52" s="18">
        <v>18759.0</v>
      </c>
      <c r="M52" s="18" t="s">
        <v>56</v>
      </c>
      <c r="N52" s="18">
        <v>6.0</v>
      </c>
      <c r="O52" s="18">
        <v>14024.0</v>
      </c>
      <c r="P52" s="18">
        <v>14024.0</v>
      </c>
      <c r="Q52" s="18">
        <v>1.0</v>
      </c>
      <c r="R52" s="18">
        <v>10084.0</v>
      </c>
      <c r="S52" s="18" t="s">
        <v>647</v>
      </c>
      <c r="T52" s="18" t="s">
        <v>56</v>
      </c>
      <c r="U52" s="18">
        <v>189.97</v>
      </c>
      <c r="V52" s="18">
        <v>15.1976</v>
      </c>
      <c r="W52" s="18">
        <v>4.7493</v>
      </c>
      <c r="X52" s="18">
        <v>209.9169</v>
      </c>
      <c r="Y52" s="18" t="s">
        <v>56</v>
      </c>
      <c r="Z52" s="18" t="s">
        <v>648</v>
      </c>
      <c r="AA52" s="28">
        <v>41827.0</v>
      </c>
    </row>
    <row r="53" ht="15.75" customHeight="1"/>
    <row r="54" ht="15.75" customHeight="1">
      <c r="A54" s="22">
        <v>5.0</v>
      </c>
      <c r="B54" s="22" t="s">
        <v>58</v>
      </c>
    </row>
    <row r="55" ht="15.75" customHeight="1"/>
    <row r="56" ht="15.75" customHeight="1">
      <c r="B56" s="24" t="s">
        <v>197</v>
      </c>
      <c r="C56" s="24" t="s">
        <v>598</v>
      </c>
    </row>
    <row r="57" ht="15.75" customHeight="1">
      <c r="B57" s="18">
        <v>5.0</v>
      </c>
      <c r="C57" s="18">
        <v>23153.2339</v>
      </c>
    </row>
    <row r="58" ht="15.75" customHeight="1">
      <c r="B58" s="18">
        <v>5.0</v>
      </c>
      <c r="C58" s="18">
        <v>1457.3288</v>
      </c>
    </row>
    <row r="59" ht="15.75" customHeight="1">
      <c r="B59" s="18">
        <v>6.0</v>
      </c>
      <c r="C59" s="18">
        <v>36865.8012</v>
      </c>
    </row>
    <row r="60" ht="15.75" customHeight="1">
      <c r="B60" s="18">
        <v>6.0</v>
      </c>
      <c r="C60" s="18">
        <v>32474.9324</v>
      </c>
    </row>
    <row r="61" ht="15.75" customHeight="1">
      <c r="B61" s="18">
        <v>4.0</v>
      </c>
      <c r="C61" s="18">
        <v>472.3108</v>
      </c>
    </row>
    <row r="62" ht="15.75" customHeight="1">
      <c r="B62" s="18">
        <v>1.0</v>
      </c>
      <c r="C62" s="18">
        <v>46.7194</v>
      </c>
    </row>
    <row r="63" ht="15.75" customHeight="1">
      <c r="B63" s="18">
        <v>6.0</v>
      </c>
      <c r="C63" s="18">
        <v>93.8808</v>
      </c>
    </row>
    <row r="64" ht="15.75" customHeight="1">
      <c r="B64" s="18">
        <v>6.0</v>
      </c>
      <c r="C64" s="18">
        <v>82.8529</v>
      </c>
    </row>
    <row r="65" ht="15.75" customHeight="1">
      <c r="B65" s="18">
        <v>6.0</v>
      </c>
      <c r="C65" s="18">
        <v>34.2219</v>
      </c>
    </row>
    <row r="66" ht="15.75" customHeight="1">
      <c r="B66" s="18">
        <v>6.0</v>
      </c>
      <c r="C66" s="18">
        <v>209.9169</v>
      </c>
    </row>
    <row r="67" ht="15.75" customHeight="1"/>
    <row r="68" ht="15.75" customHeight="1">
      <c r="B68" s="31" t="s">
        <v>59</v>
      </c>
      <c r="C68" s="31" t="s">
        <v>60</v>
      </c>
      <c r="D68" s="31" t="s">
        <v>61</v>
      </c>
      <c r="E68" s="32"/>
      <c r="F68" s="31" t="s">
        <v>62</v>
      </c>
    </row>
    <row r="69" ht="45.0" customHeight="1">
      <c r="B69" s="34">
        <v>1.0</v>
      </c>
      <c r="C69" s="34" t="s">
        <v>197</v>
      </c>
      <c r="D69" s="34" t="s">
        <v>474</v>
      </c>
      <c r="E69" s="35"/>
      <c r="F69" s="74" t="s">
        <v>507</v>
      </c>
    </row>
    <row r="70" ht="15.75" customHeight="1">
      <c r="D70" s="38" t="s">
        <v>197</v>
      </c>
      <c r="E70" s="34" t="s">
        <v>214</v>
      </c>
    </row>
    <row r="71" ht="15.75" customHeight="1">
      <c r="D71" s="38">
        <v>1.0</v>
      </c>
      <c r="E71" s="34">
        <f>countif(B57:B66,D71)</f>
        <v>1</v>
      </c>
    </row>
    <row r="72" ht="15.75" customHeight="1">
      <c r="D72" s="38">
        <v>4.0</v>
      </c>
      <c r="E72" s="34">
        <f>countif(B57:B66,D72)</f>
        <v>1</v>
      </c>
    </row>
    <row r="73" ht="15.75" customHeight="1">
      <c r="D73" s="38">
        <v>5.0</v>
      </c>
      <c r="E73" s="34">
        <f>countif(B57:B66,D73)</f>
        <v>2</v>
      </c>
    </row>
    <row r="74" ht="15.75" customHeight="1">
      <c r="D74" s="38">
        <v>6.0</v>
      </c>
      <c r="E74" s="34">
        <f>countif(B57:B66,D74)</f>
        <v>6</v>
      </c>
    </row>
    <row r="75" ht="15.75" customHeight="1">
      <c r="D75" s="38" t="s">
        <v>99</v>
      </c>
      <c r="E75" s="34">
        <f>SUM(E71:E74)</f>
        <v>10</v>
      </c>
    </row>
    <row r="76" ht="15.75" customHeight="1">
      <c r="D76" s="38"/>
    </row>
    <row r="77" ht="15.75" customHeight="1">
      <c r="D77" s="38" t="s">
        <v>100</v>
      </c>
    </row>
    <row r="78" ht="15.75" customHeight="1">
      <c r="D78" s="38" t="s">
        <v>197</v>
      </c>
      <c r="E78" s="34" t="s">
        <v>214</v>
      </c>
    </row>
    <row r="79" ht="15.75" customHeight="1">
      <c r="D79" s="38">
        <v>1.0</v>
      </c>
      <c r="E79" s="34">
        <f t="shared" ref="E79:E82" si="1">E71/10*100</f>
        <v>10</v>
      </c>
    </row>
    <row r="80" ht="15.75" customHeight="1">
      <c r="D80" s="38">
        <v>4.0</v>
      </c>
      <c r="E80" s="34">
        <f t="shared" si="1"/>
        <v>10</v>
      </c>
    </row>
    <row r="81" ht="15.75" customHeight="1">
      <c r="D81" s="38">
        <v>5.0</v>
      </c>
      <c r="E81" s="34">
        <f t="shared" si="1"/>
        <v>20</v>
      </c>
    </row>
    <row r="82" ht="15.75" customHeight="1">
      <c r="D82" s="38">
        <v>6.0</v>
      </c>
      <c r="E82" s="34">
        <f t="shared" si="1"/>
        <v>60</v>
      </c>
    </row>
    <row r="83" ht="15.75" customHeight="1">
      <c r="D83" s="38" t="s">
        <v>99</v>
      </c>
      <c r="E83" s="34">
        <f>SUM(E79:E82)</f>
        <v>100</v>
      </c>
    </row>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45.0" customHeight="1">
      <c r="B98" s="34">
        <v>2.0</v>
      </c>
      <c r="C98" s="34" t="s">
        <v>598</v>
      </c>
      <c r="D98" s="24" t="s">
        <v>598</v>
      </c>
      <c r="F98" s="74" t="s">
        <v>649</v>
      </c>
    </row>
    <row r="99" ht="15.75" customHeight="1">
      <c r="D99" s="18">
        <v>23153.2339</v>
      </c>
    </row>
    <row r="100" ht="15.75" customHeight="1">
      <c r="D100" s="18">
        <v>1457.3288</v>
      </c>
    </row>
    <row r="101" ht="15.75" customHeight="1">
      <c r="D101" s="18">
        <v>36865.8012</v>
      </c>
    </row>
    <row r="102" ht="15.75" customHeight="1">
      <c r="D102" s="18">
        <v>32474.9324</v>
      </c>
    </row>
    <row r="103" ht="15.75" customHeight="1">
      <c r="D103" s="18">
        <v>472.3108</v>
      </c>
    </row>
    <row r="104" ht="15.75" customHeight="1">
      <c r="D104" s="18">
        <v>46.7194</v>
      </c>
    </row>
    <row r="105" ht="15.75" customHeight="1">
      <c r="D105" s="18">
        <v>93.8808</v>
      </c>
    </row>
    <row r="106" ht="15.75" customHeight="1">
      <c r="D106" s="18">
        <v>82.8529</v>
      </c>
    </row>
    <row r="107" ht="15.75" customHeight="1">
      <c r="D107" s="18">
        <v>34.2219</v>
      </c>
    </row>
    <row r="108" ht="15.75" customHeight="1">
      <c r="D108" s="18">
        <v>209.9169</v>
      </c>
    </row>
    <row r="109" ht="15.75" customHeight="1"/>
    <row r="110" ht="15.75" customHeight="1">
      <c r="D110" s="34" t="s">
        <v>316</v>
      </c>
      <c r="E110" s="34">
        <f>AVERAGE(D99:D108)</f>
        <v>9489.1199</v>
      </c>
    </row>
    <row r="111" ht="15.75" customHeight="1"/>
    <row r="112" ht="48.75" customHeight="1">
      <c r="B112" s="34">
        <v>3.0</v>
      </c>
      <c r="C112" s="34" t="s">
        <v>650</v>
      </c>
      <c r="F112" s="42" t="s">
        <v>651</v>
      </c>
    </row>
    <row r="113" ht="46.5" customHeight="1">
      <c r="F113" s="42" t="s">
        <v>652</v>
      </c>
    </row>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2"/>
  <legacyDrawing r:id="rId3"/>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9.29"/>
    <col customWidth="1" min="3" max="3" width="29.0"/>
    <col customWidth="1" min="4" max="4" width="50.0"/>
    <col customWidth="1" min="5" max="5" width="19.57"/>
    <col customWidth="1" min="6" max="6" width="43.29"/>
    <col customWidth="1" min="7" max="7" width="31.86"/>
    <col customWidth="1" min="8" max="8" width="33.43"/>
  </cols>
  <sheetData>
    <row r="1">
      <c r="A1" s="14" t="s">
        <v>653</v>
      </c>
      <c r="B1" s="14"/>
    </row>
    <row r="3">
      <c r="A3" s="13">
        <v>1.0</v>
      </c>
      <c r="B3" s="13" t="s">
        <v>16</v>
      </c>
      <c r="C3" s="15">
        <v>7.0</v>
      </c>
      <c r="D3" s="13" t="s">
        <v>17</v>
      </c>
    </row>
    <row r="5">
      <c r="A5" s="13">
        <v>2.0</v>
      </c>
      <c r="B5" s="13" t="s">
        <v>18</v>
      </c>
      <c r="C5" s="15">
        <v>13532.0</v>
      </c>
      <c r="D5" s="13" t="s">
        <v>19</v>
      </c>
    </row>
    <row r="7">
      <c r="A7" s="13">
        <v>3.0</v>
      </c>
      <c r="B7" s="16" t="s">
        <v>20</v>
      </c>
    </row>
    <row r="8">
      <c r="B8" s="17" t="s">
        <v>21</v>
      </c>
      <c r="C8" s="17" t="s">
        <v>22</v>
      </c>
      <c r="D8" s="17" t="s">
        <v>23</v>
      </c>
      <c r="E8" s="17" t="s">
        <v>24</v>
      </c>
      <c r="F8" s="17" t="s">
        <v>25</v>
      </c>
      <c r="G8" s="17" t="s">
        <v>26</v>
      </c>
      <c r="H8" s="17" t="s">
        <v>27</v>
      </c>
    </row>
    <row r="9">
      <c r="B9" s="18" t="s">
        <v>586</v>
      </c>
      <c r="C9" s="18" t="s">
        <v>29</v>
      </c>
      <c r="D9" s="18" t="s">
        <v>654</v>
      </c>
      <c r="E9" s="18" t="s">
        <v>71</v>
      </c>
      <c r="F9" s="18" t="s">
        <v>71</v>
      </c>
      <c r="G9" s="18" t="s">
        <v>71</v>
      </c>
      <c r="H9" s="43" t="s">
        <v>586</v>
      </c>
    </row>
    <row r="10">
      <c r="B10" s="18" t="s">
        <v>655</v>
      </c>
      <c r="C10" s="18" t="s">
        <v>147</v>
      </c>
      <c r="D10" s="18" t="s">
        <v>656</v>
      </c>
      <c r="E10" s="18" t="s">
        <v>71</v>
      </c>
      <c r="F10" s="18" t="s">
        <v>71</v>
      </c>
      <c r="G10" s="18" t="s">
        <v>71</v>
      </c>
      <c r="H10" s="43" t="s">
        <v>657</v>
      </c>
    </row>
    <row r="11">
      <c r="B11" s="18" t="s">
        <v>658</v>
      </c>
      <c r="C11" s="18" t="s">
        <v>659</v>
      </c>
      <c r="D11" s="18" t="s">
        <v>56</v>
      </c>
      <c r="E11" s="18" t="s">
        <v>71</v>
      </c>
      <c r="F11" s="18" t="s">
        <v>71</v>
      </c>
      <c r="G11" s="18" t="s">
        <v>71</v>
      </c>
      <c r="H11" s="43" t="s">
        <v>660</v>
      </c>
    </row>
    <row r="12">
      <c r="B12" s="18" t="s">
        <v>661</v>
      </c>
      <c r="C12" s="18" t="s">
        <v>659</v>
      </c>
      <c r="D12" s="18" t="s">
        <v>56</v>
      </c>
      <c r="E12" s="18" t="s">
        <v>71</v>
      </c>
      <c r="F12" s="18" t="s">
        <v>71</v>
      </c>
      <c r="G12" s="18" t="s">
        <v>71</v>
      </c>
      <c r="H12" s="43" t="s">
        <v>662</v>
      </c>
    </row>
    <row r="13">
      <c r="B13" s="18" t="s">
        <v>663</v>
      </c>
      <c r="C13" s="18" t="s">
        <v>297</v>
      </c>
      <c r="D13" s="18" t="s">
        <v>664</v>
      </c>
      <c r="E13" s="18" t="s">
        <v>71</v>
      </c>
      <c r="F13" s="18" t="s">
        <v>71</v>
      </c>
      <c r="G13" s="18" t="s">
        <v>47</v>
      </c>
      <c r="H13" s="43" t="s">
        <v>665</v>
      </c>
    </row>
    <row r="14">
      <c r="B14" s="18" t="s">
        <v>666</v>
      </c>
      <c r="C14" s="18" t="s">
        <v>297</v>
      </c>
      <c r="D14" s="18" t="s">
        <v>667</v>
      </c>
      <c r="E14" s="18" t="s">
        <v>71</v>
      </c>
      <c r="F14" s="18" t="s">
        <v>71</v>
      </c>
      <c r="G14" s="18" t="s">
        <v>47</v>
      </c>
      <c r="H14" s="43" t="s">
        <v>668</v>
      </c>
    </row>
    <row r="15">
      <c r="B15" s="18" t="s">
        <v>49</v>
      </c>
      <c r="C15" s="18" t="s">
        <v>147</v>
      </c>
      <c r="D15" s="18" t="s">
        <v>656</v>
      </c>
      <c r="E15" s="18" t="s">
        <v>71</v>
      </c>
      <c r="F15" s="18" t="s">
        <v>71</v>
      </c>
      <c r="G15" s="18" t="s">
        <v>71</v>
      </c>
      <c r="H15" s="43" t="s">
        <v>525</v>
      </c>
    </row>
    <row r="16" ht="15.75" customHeight="1"/>
    <row r="17" ht="15.75" customHeight="1">
      <c r="A17" s="22">
        <v>4.0</v>
      </c>
      <c r="B17" s="22" t="s">
        <v>53</v>
      </c>
    </row>
    <row r="18" ht="15.75" customHeight="1">
      <c r="A18" s="22"/>
      <c r="B18" s="16" t="s">
        <v>54</v>
      </c>
    </row>
    <row r="19" ht="15.75" customHeight="1">
      <c r="B19" s="23" t="s">
        <v>55</v>
      </c>
    </row>
    <row r="20" ht="15.75" customHeight="1">
      <c r="B20" s="24" t="s">
        <v>586</v>
      </c>
      <c r="C20" s="24" t="s">
        <v>655</v>
      </c>
      <c r="D20" s="24" t="s">
        <v>658</v>
      </c>
      <c r="E20" s="24" t="s">
        <v>661</v>
      </c>
      <c r="F20" s="63" t="s">
        <v>663</v>
      </c>
      <c r="G20" s="24" t="s">
        <v>666</v>
      </c>
      <c r="H20" s="24" t="s">
        <v>49</v>
      </c>
    </row>
    <row r="21" ht="15.75" customHeight="1">
      <c r="B21" s="18">
        <v>1.0</v>
      </c>
      <c r="C21" s="28">
        <v>40694.0</v>
      </c>
      <c r="D21" s="18" t="s">
        <v>669</v>
      </c>
      <c r="E21" s="18" t="s">
        <v>670</v>
      </c>
      <c r="F21" s="18">
        <v>1.0</v>
      </c>
      <c r="G21" s="18">
        <v>1.0002</v>
      </c>
      <c r="H21" s="28">
        <v>40694.0</v>
      </c>
    </row>
    <row r="22" ht="15.75" customHeight="1">
      <c r="B22" s="18">
        <v>2.0</v>
      </c>
      <c r="C22" s="28">
        <v>40694.0</v>
      </c>
      <c r="D22" s="18" t="s">
        <v>669</v>
      </c>
      <c r="E22" s="18" t="s">
        <v>671</v>
      </c>
      <c r="F22" s="18">
        <v>1.5491</v>
      </c>
      <c r="G22" s="18">
        <v>1.55</v>
      </c>
      <c r="H22" s="28">
        <v>40694.0</v>
      </c>
    </row>
    <row r="23" ht="15.75" customHeight="1">
      <c r="B23" s="18">
        <v>3.0</v>
      </c>
      <c r="C23" s="28">
        <v>40694.0</v>
      </c>
      <c r="D23" s="18" t="s">
        <v>669</v>
      </c>
      <c r="E23" s="18" t="s">
        <v>672</v>
      </c>
      <c r="F23" s="18">
        <v>1.9379</v>
      </c>
      <c r="G23" s="18">
        <v>1.9419</v>
      </c>
      <c r="H23" s="28">
        <v>40694.0</v>
      </c>
    </row>
    <row r="24" ht="15.75" customHeight="1">
      <c r="B24" s="18">
        <v>4.0</v>
      </c>
      <c r="C24" s="28">
        <v>40694.0</v>
      </c>
      <c r="D24" s="18" t="s">
        <v>669</v>
      </c>
      <c r="E24" s="18" t="s">
        <v>673</v>
      </c>
      <c r="F24" s="18">
        <v>1.4641</v>
      </c>
      <c r="G24" s="18">
        <v>1.4683</v>
      </c>
      <c r="H24" s="28">
        <v>40694.0</v>
      </c>
    </row>
    <row r="25" ht="15.75" customHeight="1">
      <c r="B25" s="18">
        <v>5.0</v>
      </c>
      <c r="C25" s="28">
        <v>40694.0</v>
      </c>
      <c r="D25" s="18" t="s">
        <v>669</v>
      </c>
      <c r="E25" s="18" t="s">
        <v>674</v>
      </c>
      <c r="F25" s="18">
        <v>8.2781</v>
      </c>
      <c r="G25" s="18">
        <v>8.2784</v>
      </c>
      <c r="H25" s="28">
        <v>40694.0</v>
      </c>
    </row>
    <row r="26" ht="15.75" customHeight="1"/>
    <row r="27" ht="15.75" customHeight="1">
      <c r="B27" s="23" t="s">
        <v>57</v>
      </c>
    </row>
    <row r="28" ht="15.75" customHeight="1">
      <c r="B28" s="24" t="s">
        <v>586</v>
      </c>
      <c r="C28" s="24" t="s">
        <v>655</v>
      </c>
      <c r="D28" s="24" t="s">
        <v>658</v>
      </c>
      <c r="E28" s="24" t="s">
        <v>661</v>
      </c>
      <c r="F28" s="63" t="s">
        <v>663</v>
      </c>
      <c r="G28" s="24" t="s">
        <v>666</v>
      </c>
      <c r="H28" s="24" t="s">
        <v>49</v>
      </c>
    </row>
    <row r="29" ht="15.75" customHeight="1">
      <c r="B29" s="18">
        <v>13528.0</v>
      </c>
      <c r="C29" s="28">
        <v>41786.0</v>
      </c>
      <c r="D29" s="18" t="s">
        <v>669</v>
      </c>
      <c r="E29" s="18" t="s">
        <v>669</v>
      </c>
      <c r="F29" s="18">
        <v>1.0</v>
      </c>
      <c r="G29" s="18">
        <v>1.0</v>
      </c>
      <c r="H29" s="28">
        <v>41641.0</v>
      </c>
    </row>
    <row r="30" ht="15.75" customHeight="1">
      <c r="B30" s="18">
        <v>13529.0</v>
      </c>
      <c r="C30" s="28">
        <v>41787.0</v>
      </c>
      <c r="D30" s="18" t="s">
        <v>669</v>
      </c>
      <c r="E30" s="18" t="s">
        <v>669</v>
      </c>
      <c r="F30" s="18">
        <v>1.0</v>
      </c>
      <c r="G30" s="18">
        <v>1.0</v>
      </c>
      <c r="H30" s="28">
        <v>41641.0</v>
      </c>
    </row>
    <row r="31" ht="15.75" customHeight="1">
      <c r="B31" s="18">
        <v>13530.0</v>
      </c>
      <c r="C31" s="28">
        <v>41788.0</v>
      </c>
      <c r="D31" s="18" t="s">
        <v>669</v>
      </c>
      <c r="E31" s="18" t="s">
        <v>669</v>
      </c>
      <c r="F31" s="18">
        <v>1.0</v>
      </c>
      <c r="G31" s="18">
        <v>1.0</v>
      </c>
      <c r="H31" s="28">
        <v>41641.0</v>
      </c>
    </row>
    <row r="32" ht="15.75" customHeight="1">
      <c r="B32" s="18">
        <v>13531.0</v>
      </c>
      <c r="C32" s="28">
        <v>41789.0</v>
      </c>
      <c r="D32" s="18" t="s">
        <v>669</v>
      </c>
      <c r="E32" s="18" t="s">
        <v>669</v>
      </c>
      <c r="F32" s="18">
        <v>1.0</v>
      </c>
      <c r="G32" s="18">
        <v>1.0</v>
      </c>
      <c r="H32" s="28">
        <v>41641.0</v>
      </c>
    </row>
    <row r="33" ht="15.75" customHeight="1">
      <c r="B33" s="18">
        <v>13532.0</v>
      </c>
      <c r="C33" s="28">
        <v>41790.0</v>
      </c>
      <c r="D33" s="18" t="s">
        <v>669</v>
      </c>
      <c r="E33" s="18" t="s">
        <v>669</v>
      </c>
      <c r="F33" s="18">
        <v>1.0</v>
      </c>
      <c r="G33" s="18">
        <v>1.0</v>
      </c>
      <c r="H33" s="28">
        <v>41641.0</v>
      </c>
    </row>
    <row r="34" ht="15.75" customHeight="1"/>
    <row r="35" ht="15.75" customHeight="1">
      <c r="A35" s="22">
        <v>5.0</v>
      </c>
      <c r="B35" s="22" t="s">
        <v>58</v>
      </c>
    </row>
    <row r="36" ht="15.75" customHeight="1"/>
    <row r="37" ht="15.75" customHeight="1">
      <c r="B37" s="63" t="s">
        <v>663</v>
      </c>
    </row>
    <row r="38" ht="15.75" customHeight="1">
      <c r="B38" s="18">
        <v>1.0</v>
      </c>
    </row>
    <row r="39" ht="15.75" customHeight="1">
      <c r="B39" s="18">
        <v>1.5491</v>
      </c>
    </row>
    <row r="40" ht="15.75" customHeight="1">
      <c r="B40" s="18">
        <v>1.9379</v>
      </c>
    </row>
    <row r="41" ht="15.75" customHeight="1">
      <c r="B41" s="18">
        <v>1.4641</v>
      </c>
    </row>
    <row r="42" ht="15.75" customHeight="1">
      <c r="B42" s="18">
        <v>8.2781</v>
      </c>
    </row>
    <row r="43" ht="15.75" customHeight="1">
      <c r="B43" s="18">
        <v>1.0</v>
      </c>
    </row>
    <row r="44" ht="15.75" customHeight="1">
      <c r="B44" s="18">
        <v>1.0</v>
      </c>
    </row>
    <row r="45" ht="15.75" customHeight="1">
      <c r="B45" s="18">
        <v>1.0</v>
      </c>
    </row>
    <row r="46" ht="15.75" customHeight="1">
      <c r="B46" s="18">
        <v>1.0</v>
      </c>
    </row>
    <row r="47" ht="15.75" customHeight="1">
      <c r="B47" s="18">
        <v>1.0</v>
      </c>
    </row>
    <row r="48" ht="15.75" customHeight="1"/>
    <row r="49" ht="15.75" customHeight="1">
      <c r="B49" s="31" t="s">
        <v>59</v>
      </c>
      <c r="C49" s="31" t="s">
        <v>60</v>
      </c>
      <c r="D49" s="31" t="s">
        <v>61</v>
      </c>
      <c r="E49" s="32"/>
      <c r="F49" s="31" t="s">
        <v>62</v>
      </c>
    </row>
    <row r="50" ht="39.0" customHeight="1">
      <c r="B50" s="34">
        <v>1.0</v>
      </c>
      <c r="C50" s="34" t="s">
        <v>663</v>
      </c>
      <c r="D50" s="34" t="s">
        <v>675</v>
      </c>
      <c r="E50" s="35"/>
      <c r="F50" s="74" t="s">
        <v>676</v>
      </c>
    </row>
    <row r="51" ht="15.75" customHeight="1">
      <c r="D51" s="34" t="s">
        <v>677</v>
      </c>
    </row>
    <row r="52" ht="15.75" customHeight="1">
      <c r="D52" s="34" t="s">
        <v>678</v>
      </c>
    </row>
    <row r="53" ht="15.75" customHeight="1">
      <c r="D53" s="34" t="s">
        <v>679</v>
      </c>
    </row>
    <row r="54" ht="15.75" customHeight="1">
      <c r="D54" s="34" t="s">
        <v>680</v>
      </c>
    </row>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2"/>
  <legacyDrawing r:id="rId3"/>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27.86"/>
    <col customWidth="1" min="3" max="3" width="29.0"/>
    <col customWidth="1" min="4" max="4" width="50.0"/>
    <col customWidth="1" min="5" max="5" width="19.57"/>
    <col customWidth="1" min="6" max="6" width="43.29"/>
    <col customWidth="1" min="7" max="7" width="18.57"/>
    <col customWidth="1" min="8" max="8" width="33.43"/>
  </cols>
  <sheetData>
    <row r="1">
      <c r="A1" s="14" t="s">
        <v>681</v>
      </c>
      <c r="B1" s="14"/>
    </row>
    <row r="3">
      <c r="A3" s="13">
        <v>1.0</v>
      </c>
      <c r="B3" s="13" t="s">
        <v>16</v>
      </c>
      <c r="C3" s="15">
        <v>3.0</v>
      </c>
      <c r="D3" s="13" t="s">
        <v>17</v>
      </c>
    </row>
    <row r="5">
      <c r="A5" s="13">
        <v>2.0</v>
      </c>
      <c r="B5" s="13" t="s">
        <v>18</v>
      </c>
      <c r="C5" s="15">
        <v>105.0</v>
      </c>
      <c r="D5" s="13" t="s">
        <v>19</v>
      </c>
    </row>
    <row r="7">
      <c r="A7" s="13">
        <v>3.0</v>
      </c>
      <c r="B7" s="16" t="s">
        <v>20</v>
      </c>
    </row>
    <row r="8">
      <c r="B8" s="17" t="s">
        <v>21</v>
      </c>
      <c r="C8" s="17" t="s">
        <v>22</v>
      </c>
      <c r="D8" s="17" t="s">
        <v>23</v>
      </c>
      <c r="E8" s="17" t="s">
        <v>24</v>
      </c>
      <c r="F8" s="17" t="s">
        <v>25</v>
      </c>
      <c r="G8" s="17" t="s">
        <v>26</v>
      </c>
      <c r="H8" s="17" t="s">
        <v>27</v>
      </c>
    </row>
    <row r="9">
      <c r="B9" s="18" t="s">
        <v>682</v>
      </c>
      <c r="C9" s="18" t="s">
        <v>659</v>
      </c>
      <c r="D9" s="18" t="s">
        <v>56</v>
      </c>
      <c r="E9" s="18" t="s">
        <v>71</v>
      </c>
      <c r="F9" s="18" t="s">
        <v>71</v>
      </c>
      <c r="G9" s="18" t="s">
        <v>71</v>
      </c>
      <c r="H9" s="43" t="s">
        <v>683</v>
      </c>
    </row>
    <row r="10">
      <c r="B10" s="18" t="s">
        <v>72</v>
      </c>
      <c r="C10" s="18" t="s">
        <v>73</v>
      </c>
      <c r="D10" s="18" t="s">
        <v>56</v>
      </c>
      <c r="E10" s="18" t="s">
        <v>71</v>
      </c>
      <c r="F10" s="18" t="s">
        <v>71</v>
      </c>
      <c r="G10" s="18" t="s">
        <v>71</v>
      </c>
      <c r="H10" s="43" t="s">
        <v>684</v>
      </c>
    </row>
    <row r="11">
      <c r="B11" s="18" t="s">
        <v>49</v>
      </c>
      <c r="C11" s="18" t="s">
        <v>147</v>
      </c>
      <c r="D11" s="67">
        <v>39568.0</v>
      </c>
      <c r="E11" s="18" t="s">
        <v>71</v>
      </c>
      <c r="F11" s="18" t="s">
        <v>71</v>
      </c>
      <c r="G11" s="18" t="s">
        <v>71</v>
      </c>
      <c r="H11" s="43" t="s">
        <v>525</v>
      </c>
    </row>
    <row r="12" ht="15.75" customHeight="1"/>
    <row r="13" ht="15.75" customHeight="1">
      <c r="A13" s="22">
        <v>4.0</v>
      </c>
      <c r="B13" s="22" t="s">
        <v>53</v>
      </c>
    </row>
    <row r="14" ht="15.75" customHeight="1">
      <c r="A14" s="22"/>
      <c r="B14" s="16" t="s">
        <v>54</v>
      </c>
    </row>
    <row r="15" ht="15.75" customHeight="1">
      <c r="B15" s="23" t="s">
        <v>55</v>
      </c>
    </row>
    <row r="16" ht="15.75" customHeight="1">
      <c r="B16" s="24" t="s">
        <v>682</v>
      </c>
      <c r="C16" s="24" t="s">
        <v>72</v>
      </c>
      <c r="D16" s="24" t="s">
        <v>49</v>
      </c>
    </row>
    <row r="17" ht="15.75" customHeight="1">
      <c r="B17" s="18" t="s">
        <v>685</v>
      </c>
      <c r="C17" s="18" t="s">
        <v>686</v>
      </c>
      <c r="D17" s="28">
        <v>39568.0</v>
      </c>
    </row>
    <row r="18" ht="15.75" customHeight="1">
      <c r="B18" s="18" t="s">
        <v>687</v>
      </c>
      <c r="C18" s="18" t="s">
        <v>688</v>
      </c>
      <c r="D18" s="28">
        <v>39568.0</v>
      </c>
    </row>
    <row r="19" ht="15.75" customHeight="1">
      <c r="B19" s="18" t="s">
        <v>689</v>
      </c>
      <c r="C19" s="18" t="s">
        <v>690</v>
      </c>
      <c r="D19" s="28">
        <v>39568.0</v>
      </c>
    </row>
    <row r="20" ht="15.75" customHeight="1">
      <c r="B20" s="18" t="s">
        <v>691</v>
      </c>
      <c r="C20" s="18" t="s">
        <v>692</v>
      </c>
      <c r="D20" s="28">
        <v>39568.0</v>
      </c>
    </row>
    <row r="21" ht="15.75" customHeight="1">
      <c r="B21" s="18" t="s">
        <v>693</v>
      </c>
      <c r="C21" s="18" t="s">
        <v>694</v>
      </c>
      <c r="D21" s="28">
        <v>39568.0</v>
      </c>
    </row>
    <row r="22" ht="15.75" customHeight="1"/>
    <row r="23" ht="15.75" customHeight="1">
      <c r="B23" s="23" t="s">
        <v>57</v>
      </c>
    </row>
    <row r="24" ht="15.75" customHeight="1">
      <c r="B24" s="24" t="s">
        <v>682</v>
      </c>
      <c r="C24" s="24" t="s">
        <v>72</v>
      </c>
      <c r="D24" s="24" t="s">
        <v>49</v>
      </c>
    </row>
    <row r="25" ht="15.75" customHeight="1">
      <c r="B25" s="18" t="s">
        <v>695</v>
      </c>
      <c r="C25" s="18" t="s">
        <v>696</v>
      </c>
      <c r="D25" s="28">
        <v>39568.0</v>
      </c>
    </row>
    <row r="26" ht="15.75" customHeight="1">
      <c r="B26" s="18" t="s">
        <v>697</v>
      </c>
      <c r="C26" s="18" t="s">
        <v>698</v>
      </c>
      <c r="D26" s="28">
        <v>39568.0</v>
      </c>
    </row>
    <row r="27" ht="15.75" customHeight="1">
      <c r="B27" s="18" t="s">
        <v>699</v>
      </c>
      <c r="C27" s="18" t="s">
        <v>700</v>
      </c>
      <c r="D27" s="28">
        <v>39568.0</v>
      </c>
    </row>
    <row r="28" ht="15.75" customHeight="1">
      <c r="B28" s="18" t="s">
        <v>701</v>
      </c>
      <c r="C28" s="18" t="s">
        <v>702</v>
      </c>
      <c r="D28" s="28">
        <v>39568.0</v>
      </c>
    </row>
    <row r="29" ht="15.75" customHeight="1">
      <c r="B29" s="18" t="s">
        <v>703</v>
      </c>
      <c r="C29" s="18" t="s">
        <v>704</v>
      </c>
      <c r="D29" s="28">
        <v>39568.0</v>
      </c>
    </row>
    <row r="30" ht="15.75" customHeight="1"/>
    <row r="31" ht="15.75" customHeight="1">
      <c r="A31" s="22">
        <v>5.0</v>
      </c>
      <c r="B31" s="22" t="s">
        <v>58</v>
      </c>
    </row>
    <row r="32" ht="15.75" customHeight="1"/>
    <row r="33" ht="15.75" customHeight="1">
      <c r="B33" s="68" t="s">
        <v>705</v>
      </c>
    </row>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2"/>
  <legacyDrawing r:id="rId3"/>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9.29"/>
    <col customWidth="1" min="3" max="3" width="29.0"/>
    <col customWidth="1" min="4" max="4" width="50.0"/>
    <col customWidth="1" min="5" max="5" width="59.43"/>
    <col customWidth="1" min="6" max="6" width="43.29"/>
    <col customWidth="1" min="7" max="7" width="18.57"/>
    <col customWidth="1" min="8" max="8" width="33.43"/>
  </cols>
  <sheetData>
    <row r="1">
      <c r="A1" s="14" t="s">
        <v>706</v>
      </c>
      <c r="B1" s="14"/>
    </row>
    <row r="3">
      <c r="A3" s="13">
        <v>1.0</v>
      </c>
      <c r="B3" s="13" t="s">
        <v>16</v>
      </c>
      <c r="C3" s="15">
        <v>3.0</v>
      </c>
      <c r="D3" s="13" t="s">
        <v>17</v>
      </c>
    </row>
    <row r="5">
      <c r="A5" s="13">
        <v>2.0</v>
      </c>
      <c r="B5" s="13" t="s">
        <v>18</v>
      </c>
      <c r="C5" s="15">
        <v>27647.0</v>
      </c>
      <c r="D5" s="13" t="s">
        <v>19</v>
      </c>
    </row>
    <row r="7">
      <c r="A7" s="13">
        <v>3.0</v>
      </c>
      <c r="B7" s="16" t="s">
        <v>20</v>
      </c>
    </row>
    <row r="8">
      <c r="B8" s="17" t="s">
        <v>21</v>
      </c>
      <c r="C8" s="17" t="s">
        <v>22</v>
      </c>
      <c r="D8" s="17" t="s">
        <v>23</v>
      </c>
      <c r="E8" s="17" t="s">
        <v>24</v>
      </c>
      <c r="F8" s="17" t="s">
        <v>25</v>
      </c>
      <c r="G8" s="17" t="s">
        <v>26</v>
      </c>
      <c r="H8" s="17" t="s">
        <v>27</v>
      </c>
    </row>
    <row r="9">
      <c r="B9" s="18" t="s">
        <v>549</v>
      </c>
      <c r="C9" s="18" t="s">
        <v>103</v>
      </c>
      <c r="D9" s="21" t="s">
        <v>707</v>
      </c>
      <c r="E9" s="18" t="s">
        <v>71</v>
      </c>
      <c r="F9" s="18" t="s">
        <v>71</v>
      </c>
      <c r="G9" s="18" t="s">
        <v>71</v>
      </c>
      <c r="H9" s="43" t="s">
        <v>549</v>
      </c>
    </row>
    <row r="10">
      <c r="B10" s="18" t="s">
        <v>708</v>
      </c>
      <c r="C10" s="18" t="s">
        <v>103</v>
      </c>
      <c r="D10" s="60">
        <v>44936.0</v>
      </c>
      <c r="E10" s="18" t="s">
        <v>71</v>
      </c>
      <c r="F10" s="18" t="s">
        <v>71</v>
      </c>
      <c r="G10" s="18" t="s">
        <v>47</v>
      </c>
      <c r="H10" s="43" t="s">
        <v>708</v>
      </c>
    </row>
    <row r="11">
      <c r="B11" s="18" t="s">
        <v>49</v>
      </c>
      <c r="C11" s="18" t="s">
        <v>147</v>
      </c>
      <c r="D11" s="21" t="s">
        <v>487</v>
      </c>
      <c r="E11" s="18" t="s">
        <v>71</v>
      </c>
      <c r="F11" s="18" t="s">
        <v>71</v>
      </c>
      <c r="G11" s="18" t="s">
        <v>71</v>
      </c>
      <c r="H11" s="43" t="s">
        <v>525</v>
      </c>
    </row>
    <row r="12" ht="15.75" customHeight="1"/>
    <row r="13" ht="15.75" customHeight="1">
      <c r="A13" s="22">
        <v>4.0</v>
      </c>
      <c r="B13" s="22" t="s">
        <v>53</v>
      </c>
    </row>
    <row r="14" ht="15.75" customHeight="1">
      <c r="A14" s="22"/>
      <c r="B14" s="16" t="s">
        <v>54</v>
      </c>
    </row>
    <row r="15" ht="15.75" customHeight="1">
      <c r="B15" s="23" t="s">
        <v>55</v>
      </c>
    </row>
    <row r="16" ht="15.75" customHeight="1">
      <c r="B16" s="24" t="s">
        <v>549</v>
      </c>
      <c r="C16" s="24" t="s">
        <v>708</v>
      </c>
      <c r="D16" s="24" t="s">
        <v>49</v>
      </c>
    </row>
    <row r="17" ht="15.75" customHeight="1">
      <c r="B17" s="18">
        <v>43697.0</v>
      </c>
      <c r="C17" s="18">
        <v>5.0</v>
      </c>
      <c r="D17" s="28">
        <v>40694.0</v>
      </c>
    </row>
    <row r="18" ht="15.75" customHeight="1">
      <c r="B18" s="18">
        <v>43697.0</v>
      </c>
      <c r="C18" s="18">
        <v>9.0</v>
      </c>
      <c r="D18" s="28">
        <v>40694.0</v>
      </c>
    </row>
    <row r="19" ht="15.75" customHeight="1">
      <c r="B19" s="18">
        <v>43702.0</v>
      </c>
      <c r="C19" s="18">
        <v>5.0</v>
      </c>
      <c r="D19" s="28">
        <v>40695.0</v>
      </c>
    </row>
    <row r="20" ht="15.75" customHeight="1">
      <c r="B20" s="18">
        <v>43702.0</v>
      </c>
      <c r="C20" s="18">
        <v>9.0</v>
      </c>
      <c r="D20" s="28">
        <v>40695.0</v>
      </c>
    </row>
    <row r="21" ht="15.75" customHeight="1">
      <c r="B21" s="18">
        <v>43703.0</v>
      </c>
      <c r="C21" s="18">
        <v>5.0</v>
      </c>
      <c r="D21" s="28">
        <v>40695.0</v>
      </c>
    </row>
    <row r="22" ht="15.75" customHeight="1"/>
    <row r="23" ht="15.75" customHeight="1">
      <c r="B23" s="23" t="s">
        <v>57</v>
      </c>
    </row>
    <row r="24" ht="15.75" customHeight="1">
      <c r="B24" s="24" t="s">
        <v>549</v>
      </c>
      <c r="C24" s="24" t="s">
        <v>708</v>
      </c>
      <c r="D24" s="24" t="s">
        <v>49</v>
      </c>
    </row>
    <row r="25" ht="15.75" customHeight="1">
      <c r="B25" s="18">
        <v>75119.0</v>
      </c>
      <c r="C25" s="18">
        <v>1.0</v>
      </c>
      <c r="D25" s="28">
        <v>41820.0</v>
      </c>
    </row>
    <row r="26" ht="15.75" customHeight="1">
      <c r="B26" s="18">
        <v>75120.0</v>
      </c>
      <c r="C26" s="18">
        <v>1.0</v>
      </c>
      <c r="D26" s="28">
        <v>41820.0</v>
      </c>
    </row>
    <row r="27" ht="15.75" customHeight="1">
      <c r="B27" s="18">
        <v>75121.0</v>
      </c>
      <c r="C27" s="18">
        <v>1.0</v>
      </c>
      <c r="D27" s="28">
        <v>41820.0</v>
      </c>
    </row>
    <row r="28" ht="15.75" customHeight="1">
      <c r="B28" s="18">
        <v>75122.0</v>
      </c>
      <c r="C28" s="18">
        <v>1.0</v>
      </c>
      <c r="D28" s="28">
        <v>41820.0</v>
      </c>
    </row>
    <row r="29" ht="15.75" customHeight="1">
      <c r="B29" s="18">
        <v>75123.0</v>
      </c>
      <c r="C29" s="18">
        <v>1.0</v>
      </c>
      <c r="D29" s="28">
        <v>41820.0</v>
      </c>
    </row>
    <row r="30" ht="15.75" customHeight="1"/>
    <row r="31" ht="15.75" customHeight="1">
      <c r="A31" s="22">
        <v>5.0</v>
      </c>
      <c r="B31" s="22" t="s">
        <v>58</v>
      </c>
    </row>
    <row r="32" ht="15.75" customHeight="1"/>
    <row r="33" ht="15.75" customHeight="1">
      <c r="B33" s="24" t="s">
        <v>708</v>
      </c>
    </row>
    <row r="34" ht="15.75" customHeight="1">
      <c r="B34" s="18">
        <v>5.0</v>
      </c>
    </row>
    <row r="35" ht="15.75" customHeight="1">
      <c r="B35" s="18">
        <v>9.0</v>
      </c>
      <c r="D35" s="34">
        <f>MODE(B34:B43)</f>
        <v>1</v>
      </c>
    </row>
    <row r="36" ht="15.75" customHeight="1">
      <c r="B36" s="18">
        <v>5.0</v>
      </c>
    </row>
    <row r="37" ht="15.75" customHeight="1">
      <c r="B37" s="18">
        <v>9.0</v>
      </c>
    </row>
    <row r="38" ht="15.75" customHeight="1">
      <c r="B38" s="18">
        <v>5.0</v>
      </c>
    </row>
    <row r="39" ht="15.75" customHeight="1">
      <c r="B39" s="18">
        <v>1.0</v>
      </c>
    </row>
    <row r="40" ht="15.75" customHeight="1">
      <c r="B40" s="18">
        <v>1.0</v>
      </c>
    </row>
    <row r="41" ht="15.75" customHeight="1">
      <c r="B41" s="18">
        <v>1.0</v>
      </c>
    </row>
    <row r="42" ht="15.75" customHeight="1">
      <c r="B42" s="18">
        <v>1.0</v>
      </c>
    </row>
    <row r="43" ht="15.75" customHeight="1">
      <c r="B43" s="18">
        <v>1.0</v>
      </c>
    </row>
    <row r="44" ht="15.75" customHeight="1"/>
    <row r="45" ht="15.75" customHeight="1">
      <c r="B45" s="31" t="s">
        <v>59</v>
      </c>
      <c r="C45" s="31" t="s">
        <v>60</v>
      </c>
      <c r="D45" s="31" t="s">
        <v>61</v>
      </c>
      <c r="E45" s="31" t="s">
        <v>62</v>
      </c>
    </row>
    <row r="46" ht="31.5" customHeight="1">
      <c r="B46" s="34">
        <v>1.0</v>
      </c>
      <c r="C46" s="34" t="s">
        <v>708</v>
      </c>
      <c r="E46" s="74" t="s">
        <v>709</v>
      </c>
    </row>
    <row r="47" ht="58.5" customHeight="1">
      <c r="E47" s="42" t="s">
        <v>710</v>
      </c>
    </row>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2"/>
  <legacyDrawing r:id="rId3"/>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9.29"/>
    <col customWidth="1" min="3" max="3" width="29.0"/>
    <col customWidth="1" min="4" max="4" width="50.0"/>
    <col customWidth="1" min="5" max="5" width="19.57"/>
    <col customWidth="1" min="6" max="6" width="43.29"/>
    <col customWidth="1" min="7" max="7" width="18.57"/>
    <col customWidth="1" min="8" max="8" width="33.43"/>
  </cols>
  <sheetData>
    <row r="1">
      <c r="A1" s="14" t="s">
        <v>711</v>
      </c>
      <c r="B1" s="14"/>
    </row>
    <row r="3">
      <c r="A3" s="13">
        <v>1.0</v>
      </c>
      <c r="B3" s="13" t="s">
        <v>16</v>
      </c>
      <c r="C3" s="15">
        <v>6.0</v>
      </c>
      <c r="D3" s="13" t="s">
        <v>17</v>
      </c>
    </row>
    <row r="5">
      <c r="A5" s="13">
        <v>2.0</v>
      </c>
      <c r="B5" s="13" t="s">
        <v>18</v>
      </c>
      <c r="C5" s="15">
        <v>3.0</v>
      </c>
      <c r="D5" s="13" t="s">
        <v>19</v>
      </c>
    </row>
    <row r="7">
      <c r="A7" s="13">
        <v>3.0</v>
      </c>
      <c r="B7" s="16" t="s">
        <v>20</v>
      </c>
    </row>
    <row r="8">
      <c r="B8" s="17" t="s">
        <v>21</v>
      </c>
      <c r="C8" s="17" t="s">
        <v>22</v>
      </c>
      <c r="D8" s="17" t="s">
        <v>23</v>
      </c>
      <c r="E8" s="17" t="s">
        <v>24</v>
      </c>
      <c r="F8" s="17" t="s">
        <v>25</v>
      </c>
      <c r="G8" s="17" t="s">
        <v>26</v>
      </c>
      <c r="H8" s="17" t="s">
        <v>27</v>
      </c>
    </row>
    <row r="9">
      <c r="B9" s="18" t="s">
        <v>712</v>
      </c>
      <c r="C9" s="18" t="s">
        <v>103</v>
      </c>
      <c r="D9" s="60">
        <v>44962.0</v>
      </c>
      <c r="E9" s="18" t="s">
        <v>71</v>
      </c>
      <c r="F9" s="18" t="s">
        <v>71</v>
      </c>
      <c r="G9" s="18" t="s">
        <v>71</v>
      </c>
      <c r="H9" s="43" t="s">
        <v>713</v>
      </c>
    </row>
    <row r="10">
      <c r="B10" s="18" t="s">
        <v>714</v>
      </c>
      <c r="C10" s="18" t="s">
        <v>73</v>
      </c>
      <c r="D10" s="21" t="s">
        <v>715</v>
      </c>
      <c r="E10" s="18" t="s">
        <v>71</v>
      </c>
      <c r="F10" s="18" t="s">
        <v>71</v>
      </c>
      <c r="G10" s="18" t="s">
        <v>71</v>
      </c>
      <c r="H10" s="43" t="s">
        <v>716</v>
      </c>
    </row>
    <row r="11">
      <c r="B11" s="18" t="s">
        <v>717</v>
      </c>
      <c r="C11" s="18" t="s">
        <v>103</v>
      </c>
      <c r="D11" s="60">
        <v>44992.0</v>
      </c>
      <c r="E11" s="18" t="s">
        <v>71</v>
      </c>
      <c r="F11" s="18" t="s">
        <v>71</v>
      </c>
      <c r="G11" s="18" t="s">
        <v>71</v>
      </c>
      <c r="H11" s="43" t="s">
        <v>718</v>
      </c>
    </row>
    <row r="12">
      <c r="B12" s="18" t="s">
        <v>719</v>
      </c>
      <c r="C12" s="18" t="s">
        <v>103</v>
      </c>
      <c r="D12" s="21" t="s">
        <v>720</v>
      </c>
      <c r="E12" s="18" t="s">
        <v>71</v>
      </c>
      <c r="F12" s="18" t="s">
        <v>71</v>
      </c>
      <c r="G12" s="18" t="s">
        <v>71</v>
      </c>
      <c r="H12" s="43" t="s">
        <v>721</v>
      </c>
    </row>
    <row r="13">
      <c r="B13" s="18" t="s">
        <v>722</v>
      </c>
      <c r="C13" s="18" t="s">
        <v>147</v>
      </c>
      <c r="D13" s="67">
        <v>41587.745833333334</v>
      </c>
      <c r="E13" s="18" t="s">
        <v>71</v>
      </c>
      <c r="F13" s="18" t="s">
        <v>71</v>
      </c>
      <c r="G13" s="18" t="s">
        <v>71</v>
      </c>
      <c r="H13" s="43" t="s">
        <v>723</v>
      </c>
    </row>
    <row r="14">
      <c r="B14" s="18" t="s">
        <v>49</v>
      </c>
      <c r="C14" s="18" t="s">
        <v>147</v>
      </c>
      <c r="D14" s="67">
        <v>41587.745833333334</v>
      </c>
      <c r="E14" s="18" t="s">
        <v>71</v>
      </c>
      <c r="F14" s="18" t="s">
        <v>71</v>
      </c>
      <c r="G14" s="18" t="s">
        <v>71</v>
      </c>
      <c r="H14" s="43" t="s">
        <v>724</v>
      </c>
    </row>
    <row r="15" ht="15.75" customHeight="1"/>
    <row r="16" ht="15.75" customHeight="1">
      <c r="A16" s="22">
        <v>4.0</v>
      </c>
      <c r="B16" s="22" t="s">
        <v>53</v>
      </c>
    </row>
    <row r="17" ht="15.75" customHeight="1">
      <c r="A17" s="22"/>
      <c r="B17" s="16" t="s">
        <v>54</v>
      </c>
    </row>
    <row r="18" ht="15.75" customHeight="1">
      <c r="B18" s="23" t="s">
        <v>725</v>
      </c>
    </row>
    <row r="19" ht="15.75" customHeight="1">
      <c r="B19" s="24" t="s">
        <v>712</v>
      </c>
      <c r="C19" s="24" t="s">
        <v>714</v>
      </c>
      <c r="D19" s="24" t="s">
        <v>717</v>
      </c>
      <c r="E19" s="24" t="s">
        <v>719</v>
      </c>
      <c r="F19" s="24" t="s">
        <v>722</v>
      </c>
      <c r="G19" s="83" t="s">
        <v>49</v>
      </c>
    </row>
    <row r="20" ht="15.75" customHeight="1">
      <c r="B20" s="18">
        <v>2.0</v>
      </c>
      <c r="C20" s="18">
        <v>14951.0</v>
      </c>
      <c r="D20" s="18">
        <v>3.0</v>
      </c>
      <c r="E20" s="18">
        <v>862.0</v>
      </c>
      <c r="F20" s="28">
        <v>41587.74592592593</v>
      </c>
      <c r="G20" s="28">
        <v>41587.74592592593</v>
      </c>
    </row>
    <row r="21" ht="15.75" customHeight="1">
      <c r="B21" s="18">
        <v>4.0</v>
      </c>
      <c r="C21" s="18">
        <v>20621.0</v>
      </c>
      <c r="D21" s="18">
        <v>4.0</v>
      </c>
      <c r="E21" s="18">
        <v>881.0</v>
      </c>
      <c r="F21" s="28">
        <v>41587.745833333334</v>
      </c>
      <c r="G21" s="28">
        <v>41587.745833333334</v>
      </c>
    </row>
    <row r="22" ht="15.75" customHeight="1">
      <c r="B22" s="18">
        <v>5.0</v>
      </c>
      <c r="C22" s="18">
        <v>20621.0</v>
      </c>
      <c r="D22" s="18">
        <v>7.0</v>
      </c>
      <c r="E22" s="18">
        <v>874.0</v>
      </c>
      <c r="F22" s="28">
        <v>41587.745833333334</v>
      </c>
      <c r="G22" s="28">
        <v>41587.745833333334</v>
      </c>
    </row>
    <row r="23" ht="15.75" customHeight="1"/>
    <row r="24" ht="15.75" customHeight="1">
      <c r="B24" s="23" t="s">
        <v>726</v>
      </c>
    </row>
    <row r="25" ht="15.75" customHeight="1">
      <c r="B25" s="24" t="s">
        <v>712</v>
      </c>
      <c r="C25" s="24" t="s">
        <v>714</v>
      </c>
      <c r="D25" s="24" t="s">
        <v>717</v>
      </c>
      <c r="E25" s="24" t="s">
        <v>719</v>
      </c>
      <c r="F25" s="24" t="s">
        <v>722</v>
      </c>
      <c r="G25" s="83" t="s">
        <v>49</v>
      </c>
    </row>
    <row r="26" ht="15.75" customHeight="1">
      <c r="B26" s="18">
        <v>2.0</v>
      </c>
      <c r="C26" s="18">
        <v>14951.0</v>
      </c>
      <c r="D26" s="18">
        <v>3.0</v>
      </c>
      <c r="E26" s="18">
        <v>862.0</v>
      </c>
      <c r="F26" s="28">
        <v>41587.745833333334</v>
      </c>
      <c r="G26" s="28">
        <v>41587.74592592593</v>
      </c>
    </row>
    <row r="27" ht="15.75" customHeight="1">
      <c r="B27" s="18">
        <v>4.0</v>
      </c>
      <c r="C27" s="18">
        <v>20621.0</v>
      </c>
      <c r="D27" s="18">
        <v>4.0</v>
      </c>
      <c r="E27" s="18">
        <v>881.0</v>
      </c>
      <c r="F27" s="28">
        <v>41587.745833333334</v>
      </c>
      <c r="G27" s="28">
        <v>41587.745833333334</v>
      </c>
    </row>
    <row r="28" ht="15.75" customHeight="1">
      <c r="B28" s="18">
        <v>5.0</v>
      </c>
      <c r="C28" s="18">
        <v>20621.0</v>
      </c>
      <c r="D28" s="18">
        <v>7.0</v>
      </c>
      <c r="E28" s="18">
        <v>874.0</v>
      </c>
      <c r="F28" s="28">
        <v>41587.745833333334</v>
      </c>
      <c r="G28" s="28">
        <v>41587.745833333334</v>
      </c>
    </row>
    <row r="29" ht="15.75" customHeight="1"/>
    <row r="30" ht="15.75" customHeight="1">
      <c r="A30" s="22">
        <v>5.0</v>
      </c>
      <c r="B30" s="22" t="s">
        <v>58</v>
      </c>
    </row>
    <row r="31" ht="15.75" customHeight="1"/>
    <row r="32" ht="15.75" customHeight="1">
      <c r="B32" s="24" t="s">
        <v>719</v>
      </c>
      <c r="C32" s="24" t="s">
        <v>717</v>
      </c>
    </row>
    <row r="33" ht="15.75" customHeight="1">
      <c r="B33" s="18">
        <v>862.0</v>
      </c>
      <c r="C33" s="18">
        <v>3.0</v>
      </c>
    </row>
    <row r="34" ht="15.75" customHeight="1">
      <c r="B34" s="18">
        <v>881.0</v>
      </c>
      <c r="C34" s="18">
        <v>4.0</v>
      </c>
    </row>
    <row r="35" ht="15.75" customHeight="1">
      <c r="B35" s="18">
        <v>874.0</v>
      </c>
      <c r="C35" s="18">
        <v>7.0</v>
      </c>
    </row>
    <row r="36" ht="15.75" customHeight="1"/>
    <row r="37" ht="15.75" customHeight="1">
      <c r="B37" s="68" t="s">
        <v>727</v>
      </c>
    </row>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2"/>
  <legacyDrawing r:id="rId3"/>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9.29"/>
    <col customWidth="1" min="3" max="3" width="29.0"/>
    <col customWidth="1" min="4" max="4" width="50.0"/>
    <col customWidth="1" min="5" max="5" width="19.57"/>
    <col customWidth="1" min="6" max="6" width="43.29"/>
    <col customWidth="1" min="7" max="7" width="18.57"/>
    <col customWidth="1" min="8" max="8" width="33.43"/>
  </cols>
  <sheetData>
    <row r="1">
      <c r="A1" s="14" t="s">
        <v>728</v>
      </c>
      <c r="B1" s="14"/>
    </row>
    <row r="3">
      <c r="A3" s="13">
        <v>1.0</v>
      </c>
      <c r="B3" s="13" t="s">
        <v>16</v>
      </c>
      <c r="C3" s="15">
        <v>4.0</v>
      </c>
      <c r="D3" s="13" t="s">
        <v>17</v>
      </c>
    </row>
    <row r="5">
      <c r="A5" s="13">
        <v>2.0</v>
      </c>
      <c r="B5" s="13" t="s">
        <v>18</v>
      </c>
      <c r="C5" s="15">
        <v>10.0</v>
      </c>
      <c r="D5" s="13" t="s">
        <v>19</v>
      </c>
    </row>
    <row r="7">
      <c r="A7" s="13">
        <v>3.0</v>
      </c>
      <c r="B7" s="16" t="s">
        <v>20</v>
      </c>
    </row>
    <row r="8">
      <c r="B8" s="17" t="s">
        <v>21</v>
      </c>
      <c r="C8" s="17" t="s">
        <v>22</v>
      </c>
      <c r="D8" s="17" t="s">
        <v>23</v>
      </c>
      <c r="E8" s="17" t="s">
        <v>24</v>
      </c>
      <c r="F8" s="17" t="s">
        <v>25</v>
      </c>
      <c r="G8" s="17" t="s">
        <v>26</v>
      </c>
      <c r="H8" s="17" t="s">
        <v>27</v>
      </c>
    </row>
    <row r="9">
      <c r="B9" s="18" t="s">
        <v>708</v>
      </c>
      <c r="C9" s="18" t="s">
        <v>103</v>
      </c>
      <c r="D9" s="60">
        <v>44936.0</v>
      </c>
      <c r="E9" s="18" t="s">
        <v>71</v>
      </c>
      <c r="F9" s="18" t="s">
        <v>71</v>
      </c>
      <c r="G9" s="18" t="s">
        <v>71</v>
      </c>
      <c r="H9" s="43" t="s">
        <v>708</v>
      </c>
    </row>
    <row r="10">
      <c r="B10" s="18" t="s">
        <v>72</v>
      </c>
      <c r="C10" s="18" t="s">
        <v>73</v>
      </c>
      <c r="D10" s="21" t="s">
        <v>56</v>
      </c>
      <c r="E10" s="18" t="s">
        <v>71</v>
      </c>
      <c r="F10" s="18" t="s">
        <v>71</v>
      </c>
      <c r="G10" s="18" t="s">
        <v>71</v>
      </c>
      <c r="H10" s="43" t="s">
        <v>729</v>
      </c>
    </row>
    <row r="11">
      <c r="B11" s="18" t="s">
        <v>730</v>
      </c>
      <c r="C11" s="18" t="s">
        <v>73</v>
      </c>
      <c r="D11" s="21" t="s">
        <v>56</v>
      </c>
      <c r="E11" s="18" t="s">
        <v>71</v>
      </c>
      <c r="F11" s="18" t="s">
        <v>71</v>
      </c>
      <c r="G11" s="18" t="s">
        <v>71</v>
      </c>
      <c r="H11" s="43" t="s">
        <v>731</v>
      </c>
    </row>
    <row r="12">
      <c r="B12" s="18" t="s">
        <v>49</v>
      </c>
      <c r="C12" s="18" t="s">
        <v>147</v>
      </c>
      <c r="D12" s="67">
        <v>39568.0</v>
      </c>
      <c r="E12" s="18" t="s">
        <v>71</v>
      </c>
      <c r="F12" s="18" t="s">
        <v>71</v>
      </c>
      <c r="G12" s="18" t="s">
        <v>71</v>
      </c>
      <c r="H12" s="43" t="s">
        <v>525</v>
      </c>
    </row>
    <row r="13" ht="15.75" customHeight="1"/>
    <row r="14" ht="15.75" customHeight="1">
      <c r="A14" s="22">
        <v>4.0</v>
      </c>
      <c r="B14" s="22" t="s">
        <v>53</v>
      </c>
    </row>
    <row r="15" ht="15.75" customHeight="1">
      <c r="A15" s="22"/>
      <c r="B15" s="16" t="s">
        <v>54</v>
      </c>
    </row>
    <row r="16" ht="15.75" customHeight="1">
      <c r="B16" s="23" t="s">
        <v>55</v>
      </c>
    </row>
    <row r="17" ht="15.75" customHeight="1">
      <c r="B17" s="48" t="s">
        <v>708</v>
      </c>
      <c r="C17" s="48" t="s">
        <v>72</v>
      </c>
      <c r="D17" s="48" t="s">
        <v>730</v>
      </c>
      <c r="E17" s="48" t="s">
        <v>49</v>
      </c>
    </row>
    <row r="18" ht="15.75" customHeight="1">
      <c r="B18" s="84">
        <v>1.0</v>
      </c>
      <c r="C18" s="85" t="s">
        <v>732</v>
      </c>
      <c r="D18" s="85" t="s">
        <v>733</v>
      </c>
      <c r="E18" s="86">
        <v>39568.0</v>
      </c>
    </row>
    <row r="19" ht="15.75" customHeight="1">
      <c r="B19" s="84">
        <v>2.0</v>
      </c>
      <c r="C19" s="85" t="s">
        <v>734</v>
      </c>
      <c r="D19" s="85" t="s">
        <v>735</v>
      </c>
      <c r="E19" s="86">
        <v>39568.0</v>
      </c>
    </row>
    <row r="20" ht="15.75" customHeight="1">
      <c r="B20" s="84">
        <v>3.0</v>
      </c>
      <c r="C20" s="85" t="s">
        <v>736</v>
      </c>
      <c r="D20" s="85" t="s">
        <v>84</v>
      </c>
      <c r="E20" s="86">
        <v>39568.0</v>
      </c>
    </row>
    <row r="21" ht="15.75" customHeight="1">
      <c r="B21" s="84">
        <v>4.0</v>
      </c>
      <c r="C21" s="85" t="s">
        <v>737</v>
      </c>
      <c r="D21" s="85" t="s">
        <v>84</v>
      </c>
      <c r="E21" s="86">
        <v>39568.0</v>
      </c>
    </row>
    <row r="22" ht="15.75" customHeight="1">
      <c r="B22" s="84">
        <v>5.0</v>
      </c>
      <c r="C22" s="85" t="s">
        <v>738</v>
      </c>
      <c r="D22" s="85" t="s">
        <v>733</v>
      </c>
      <c r="E22" s="86">
        <v>39568.0</v>
      </c>
    </row>
    <row r="23" ht="15.75" customHeight="1"/>
    <row r="24" ht="15.75" customHeight="1">
      <c r="B24" s="23" t="s">
        <v>57</v>
      </c>
    </row>
    <row r="25" ht="15.75" customHeight="1">
      <c r="B25" s="48" t="s">
        <v>708</v>
      </c>
      <c r="C25" s="48" t="s">
        <v>72</v>
      </c>
      <c r="D25" s="48" t="s">
        <v>730</v>
      </c>
      <c r="E25" s="48" t="s">
        <v>49</v>
      </c>
    </row>
    <row r="26" ht="15.75" customHeight="1">
      <c r="B26" s="84">
        <v>6.0</v>
      </c>
      <c r="C26" s="85" t="s">
        <v>739</v>
      </c>
      <c r="D26" s="85" t="s">
        <v>733</v>
      </c>
      <c r="E26" s="87">
        <v>39568.0</v>
      </c>
    </row>
    <row r="27" ht="15.75" customHeight="1">
      <c r="B27" s="84">
        <v>7.0</v>
      </c>
      <c r="C27" s="85" t="s">
        <v>740</v>
      </c>
      <c r="D27" s="85" t="s">
        <v>84</v>
      </c>
      <c r="E27" s="87">
        <v>39568.0</v>
      </c>
    </row>
    <row r="28" ht="15.75" customHeight="1">
      <c r="B28" s="84">
        <v>8.0</v>
      </c>
      <c r="C28" s="85" t="s">
        <v>741</v>
      </c>
      <c r="D28" s="85" t="s">
        <v>84</v>
      </c>
      <c r="E28" s="87">
        <v>39568.0</v>
      </c>
    </row>
    <row r="29" ht="15.75" customHeight="1">
      <c r="B29" s="84">
        <v>9.0</v>
      </c>
      <c r="C29" s="85" t="s">
        <v>742</v>
      </c>
      <c r="D29" s="85" t="s">
        <v>733</v>
      </c>
      <c r="E29" s="87">
        <v>39568.0</v>
      </c>
    </row>
    <row r="30" ht="15.75" customHeight="1">
      <c r="B30" s="84">
        <v>10.0</v>
      </c>
      <c r="C30" s="85" t="s">
        <v>733</v>
      </c>
      <c r="D30" s="85" t="s">
        <v>733</v>
      </c>
      <c r="E30" s="87">
        <v>39568.0</v>
      </c>
    </row>
    <row r="31" ht="15.75" customHeight="1"/>
    <row r="32" ht="15.75" customHeight="1">
      <c r="A32" s="22">
        <v>5.0</v>
      </c>
      <c r="B32" s="22" t="s">
        <v>58</v>
      </c>
    </row>
    <row r="33" ht="15.75" customHeight="1"/>
    <row r="34" ht="15.75" customHeight="1">
      <c r="B34" s="48" t="s">
        <v>730</v>
      </c>
    </row>
    <row r="35" ht="15.75" customHeight="1">
      <c r="B35" s="85" t="s">
        <v>733</v>
      </c>
    </row>
    <row r="36" ht="15.75" customHeight="1">
      <c r="B36" s="85" t="s">
        <v>735</v>
      </c>
    </row>
    <row r="37" ht="15.75" customHeight="1">
      <c r="B37" s="85" t="s">
        <v>84</v>
      </c>
    </row>
    <row r="38" ht="15.75" customHeight="1">
      <c r="B38" s="85" t="s">
        <v>84</v>
      </c>
    </row>
    <row r="39" ht="15.75" customHeight="1">
      <c r="B39" s="85" t="s">
        <v>733</v>
      </c>
    </row>
    <row r="40" ht="15.75" customHeight="1">
      <c r="B40" s="85" t="s">
        <v>733</v>
      </c>
    </row>
    <row r="41" ht="15.75" customHeight="1">
      <c r="B41" s="85" t="s">
        <v>84</v>
      </c>
    </row>
    <row r="42" ht="15.75" customHeight="1">
      <c r="B42" s="85" t="s">
        <v>84</v>
      </c>
    </row>
    <row r="43" ht="15.75" customHeight="1">
      <c r="B43" s="85" t="s">
        <v>733</v>
      </c>
    </row>
    <row r="44" ht="15.75" customHeight="1">
      <c r="B44" s="85" t="s">
        <v>733</v>
      </c>
    </row>
    <row r="45" ht="15.75" customHeight="1"/>
    <row r="46" ht="15.75" customHeight="1">
      <c r="B46" s="31" t="s">
        <v>59</v>
      </c>
      <c r="C46" s="31" t="s">
        <v>60</v>
      </c>
      <c r="D46" s="31" t="s">
        <v>61</v>
      </c>
      <c r="E46" s="32"/>
      <c r="F46" s="31" t="s">
        <v>62</v>
      </c>
    </row>
    <row r="47" ht="53.25" customHeight="1">
      <c r="B47" s="34">
        <v>1.0</v>
      </c>
      <c r="C47" s="34" t="s">
        <v>730</v>
      </c>
      <c r="D47" s="34" t="s">
        <v>474</v>
      </c>
      <c r="F47" s="74" t="s">
        <v>743</v>
      </c>
    </row>
    <row r="48" ht="15.75" customHeight="1">
      <c r="D48" s="34" t="s">
        <v>730</v>
      </c>
      <c r="E48" s="34" t="s">
        <v>744</v>
      </c>
    </row>
    <row r="49" ht="15.75" customHeight="1">
      <c r="D49" s="34" t="s">
        <v>733</v>
      </c>
      <c r="E49" s="34">
        <f t="shared" ref="E49:E51" si="1">countif(B35:B44,D49)</f>
        <v>5</v>
      </c>
    </row>
    <row r="50" ht="15.75" customHeight="1">
      <c r="D50" s="34" t="s">
        <v>735</v>
      </c>
      <c r="E50" s="34">
        <f t="shared" si="1"/>
        <v>1</v>
      </c>
    </row>
    <row r="51" ht="15.75" customHeight="1">
      <c r="D51" s="34" t="s">
        <v>84</v>
      </c>
      <c r="E51" s="34">
        <f t="shared" si="1"/>
        <v>4</v>
      </c>
    </row>
    <row r="52" ht="15.75" customHeight="1">
      <c r="D52" s="34" t="s">
        <v>99</v>
      </c>
      <c r="E52" s="34">
        <f>SUM(E49:E51)</f>
        <v>10</v>
      </c>
    </row>
    <row r="53" ht="15.75" customHeight="1"/>
    <row r="54" ht="15.75" customHeight="1">
      <c r="D54" s="34" t="s">
        <v>745</v>
      </c>
    </row>
    <row r="55" ht="15.75" customHeight="1">
      <c r="D55" s="34" t="s">
        <v>730</v>
      </c>
      <c r="E55" s="34" t="s">
        <v>746</v>
      </c>
    </row>
    <row r="56" ht="15.75" customHeight="1">
      <c r="D56" s="34" t="s">
        <v>733</v>
      </c>
      <c r="E56" s="34">
        <f t="shared" ref="E56:E58" si="2">E49/10*100</f>
        <v>50</v>
      </c>
    </row>
    <row r="57" ht="15.75" customHeight="1">
      <c r="D57" s="34" t="s">
        <v>735</v>
      </c>
      <c r="E57" s="34">
        <f t="shared" si="2"/>
        <v>10</v>
      </c>
    </row>
    <row r="58" ht="15.75" customHeight="1">
      <c r="D58" s="34" t="s">
        <v>84</v>
      </c>
      <c r="E58" s="34">
        <f t="shared" si="2"/>
        <v>40</v>
      </c>
    </row>
    <row r="59" ht="15.75" customHeight="1">
      <c r="D59" s="34" t="s">
        <v>99</v>
      </c>
      <c r="E59" s="34">
        <f>SUM(E56:E58)</f>
        <v>100</v>
      </c>
    </row>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2"/>
  <legacyDrawing r:id="rId3"/>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8.71"/>
    <col customWidth="1" min="2" max="2" width="22.86"/>
    <col customWidth="1" min="3" max="3" width="29.0"/>
    <col customWidth="1" min="4" max="4" width="50.0"/>
    <col customWidth="1" min="5" max="5" width="19.57"/>
    <col customWidth="1" min="6" max="6" width="62.14"/>
    <col customWidth="1" min="7" max="7" width="18.57"/>
    <col customWidth="1" min="8" max="8" width="33.43"/>
    <col customWidth="1" min="9" max="9" width="18.0"/>
    <col customWidth="1" min="10" max="10" width="24.86"/>
    <col customWidth="1" min="11" max="11" width="22.14"/>
  </cols>
  <sheetData>
    <row r="1">
      <c r="A1" s="14" t="s">
        <v>747</v>
      </c>
      <c r="B1" s="14"/>
    </row>
    <row r="3">
      <c r="A3" s="13">
        <v>1.0</v>
      </c>
      <c r="B3" s="13" t="s">
        <v>16</v>
      </c>
      <c r="C3" s="15">
        <v>11.0</v>
      </c>
      <c r="D3" s="13" t="s">
        <v>17</v>
      </c>
    </row>
    <row r="5">
      <c r="A5" s="13">
        <v>2.0</v>
      </c>
      <c r="B5" s="13" t="s">
        <v>18</v>
      </c>
      <c r="C5" s="15">
        <v>121317.0</v>
      </c>
      <c r="D5" s="13" t="s">
        <v>19</v>
      </c>
    </row>
    <row r="7">
      <c r="A7" s="13">
        <v>3.0</v>
      </c>
      <c r="B7" s="16" t="s">
        <v>20</v>
      </c>
    </row>
    <row r="8">
      <c r="B8" s="17" t="s">
        <v>21</v>
      </c>
      <c r="C8" s="17" t="s">
        <v>22</v>
      </c>
      <c r="D8" s="17" t="s">
        <v>23</v>
      </c>
      <c r="E8" s="17" t="s">
        <v>24</v>
      </c>
      <c r="F8" s="17" t="s">
        <v>25</v>
      </c>
      <c r="G8" s="17" t="s">
        <v>26</v>
      </c>
      <c r="H8" s="17" t="s">
        <v>27</v>
      </c>
    </row>
    <row r="9">
      <c r="B9" s="18" t="s">
        <v>549</v>
      </c>
      <c r="C9" s="18" t="s">
        <v>103</v>
      </c>
      <c r="D9" s="18" t="s">
        <v>550</v>
      </c>
      <c r="E9" s="18" t="s">
        <v>71</v>
      </c>
      <c r="F9" s="18" t="s">
        <v>71</v>
      </c>
      <c r="G9" s="18" t="s">
        <v>71</v>
      </c>
      <c r="H9" s="43" t="s">
        <v>549</v>
      </c>
    </row>
    <row r="10">
      <c r="B10" s="18" t="s">
        <v>748</v>
      </c>
      <c r="C10" s="18" t="s">
        <v>103</v>
      </c>
      <c r="D10" s="18" t="s">
        <v>749</v>
      </c>
      <c r="E10" s="18" t="s">
        <v>71</v>
      </c>
      <c r="F10" s="18" t="s">
        <v>71</v>
      </c>
      <c r="G10" s="18" t="s">
        <v>71</v>
      </c>
      <c r="H10" s="43" t="s">
        <v>748</v>
      </c>
    </row>
    <row r="11">
      <c r="B11" s="18" t="s">
        <v>750</v>
      </c>
      <c r="C11" s="18" t="s">
        <v>494</v>
      </c>
      <c r="D11" s="18" t="s">
        <v>56</v>
      </c>
      <c r="E11" s="18" t="s">
        <v>47</v>
      </c>
      <c r="F11" s="21">
        <v>60398.0</v>
      </c>
      <c r="G11" s="18" t="s">
        <v>71</v>
      </c>
      <c r="H11" s="43" t="s">
        <v>751</v>
      </c>
    </row>
    <row r="12">
      <c r="B12" s="18" t="s">
        <v>752</v>
      </c>
      <c r="C12" s="18" t="s">
        <v>115</v>
      </c>
      <c r="D12" s="18" t="s">
        <v>753</v>
      </c>
      <c r="E12" s="18" t="s">
        <v>71</v>
      </c>
      <c r="F12" s="18" t="s">
        <v>71</v>
      </c>
      <c r="G12" s="18" t="s">
        <v>47</v>
      </c>
      <c r="H12" s="43" t="s">
        <v>754</v>
      </c>
    </row>
    <row r="13">
      <c r="B13" s="18" t="s">
        <v>719</v>
      </c>
      <c r="C13" s="18" t="s">
        <v>103</v>
      </c>
      <c r="D13" s="18" t="s">
        <v>755</v>
      </c>
      <c r="E13" s="18" t="s">
        <v>71</v>
      </c>
      <c r="F13" s="18" t="s">
        <v>71</v>
      </c>
      <c r="G13" s="18" t="s">
        <v>71</v>
      </c>
      <c r="H13" s="43" t="s">
        <v>756</v>
      </c>
    </row>
    <row r="14">
      <c r="B14" s="18" t="s">
        <v>757</v>
      </c>
      <c r="C14" s="18" t="s">
        <v>103</v>
      </c>
      <c r="D14" s="60">
        <v>44942.0</v>
      </c>
      <c r="E14" s="18" t="s">
        <v>71</v>
      </c>
      <c r="F14" s="18" t="s">
        <v>71</v>
      </c>
      <c r="G14" s="18" t="s">
        <v>47</v>
      </c>
      <c r="H14" s="43" t="s">
        <v>758</v>
      </c>
    </row>
    <row r="15">
      <c r="B15" s="18" t="s">
        <v>759</v>
      </c>
      <c r="C15" s="18" t="s">
        <v>297</v>
      </c>
      <c r="D15" s="18" t="s">
        <v>760</v>
      </c>
      <c r="E15" s="18" t="s">
        <v>71</v>
      </c>
      <c r="F15" s="18" t="s">
        <v>71</v>
      </c>
      <c r="G15" s="18" t="s">
        <v>47</v>
      </c>
      <c r="H15" s="43" t="s">
        <v>761</v>
      </c>
    </row>
    <row r="16">
      <c r="B16" s="18" t="s">
        <v>762</v>
      </c>
      <c r="C16" s="18" t="s">
        <v>297</v>
      </c>
      <c r="D16" s="21">
        <v>0.0</v>
      </c>
      <c r="E16" s="18" t="s">
        <v>71</v>
      </c>
      <c r="F16" s="18" t="s">
        <v>71</v>
      </c>
      <c r="G16" s="18" t="s">
        <v>71</v>
      </c>
      <c r="H16" s="43" t="s">
        <v>763</v>
      </c>
    </row>
    <row r="17">
      <c r="B17" s="18" t="s">
        <v>764</v>
      </c>
      <c r="C17" s="18" t="s">
        <v>765</v>
      </c>
      <c r="D17" s="18" t="s">
        <v>766</v>
      </c>
      <c r="E17" s="18" t="s">
        <v>71</v>
      </c>
      <c r="F17" s="18" t="s">
        <v>71</v>
      </c>
      <c r="G17" s="18" t="s">
        <v>47</v>
      </c>
      <c r="H17" s="43" t="s">
        <v>767</v>
      </c>
    </row>
    <row r="18">
      <c r="B18" s="18" t="s">
        <v>144</v>
      </c>
      <c r="C18" s="18" t="s">
        <v>145</v>
      </c>
      <c r="D18" s="18" t="s">
        <v>56</v>
      </c>
      <c r="E18" s="18" t="s">
        <v>71</v>
      </c>
      <c r="F18" s="18" t="s">
        <v>71</v>
      </c>
      <c r="G18" s="18" t="s">
        <v>71</v>
      </c>
      <c r="H18" s="43" t="s">
        <v>524</v>
      </c>
    </row>
    <row r="19">
      <c r="B19" s="18" t="s">
        <v>49</v>
      </c>
      <c r="C19" s="18" t="s">
        <v>147</v>
      </c>
      <c r="D19" s="18" t="s">
        <v>487</v>
      </c>
      <c r="E19" s="18" t="s">
        <v>71</v>
      </c>
      <c r="F19" s="18" t="s">
        <v>71</v>
      </c>
      <c r="G19" s="18" t="s">
        <v>71</v>
      </c>
      <c r="H19" s="43" t="s">
        <v>525</v>
      </c>
    </row>
    <row r="20" ht="15.75" customHeight="1"/>
    <row r="21" ht="15.75" customHeight="1">
      <c r="A21" s="22">
        <v>4.0</v>
      </c>
      <c r="B21" s="22" t="s">
        <v>53</v>
      </c>
    </row>
    <row r="22" ht="15.75" customHeight="1">
      <c r="A22" s="22"/>
      <c r="B22" s="16" t="s">
        <v>54</v>
      </c>
    </row>
    <row r="23" ht="15.75" customHeight="1">
      <c r="B23" s="23" t="s">
        <v>55</v>
      </c>
    </row>
    <row r="24" ht="15.75" customHeight="1">
      <c r="B24" s="48" t="s">
        <v>549</v>
      </c>
      <c r="C24" s="48" t="s">
        <v>748</v>
      </c>
      <c r="D24" s="48" t="s">
        <v>750</v>
      </c>
      <c r="E24" s="48" t="s">
        <v>752</v>
      </c>
      <c r="F24" s="48" t="s">
        <v>719</v>
      </c>
      <c r="G24" s="48" t="s">
        <v>757</v>
      </c>
      <c r="H24" s="48" t="s">
        <v>759</v>
      </c>
      <c r="I24" s="48" t="s">
        <v>762</v>
      </c>
      <c r="J24" s="48" t="s">
        <v>764</v>
      </c>
      <c r="K24" s="48" t="s">
        <v>144</v>
      </c>
      <c r="L24" s="48" t="s">
        <v>49</v>
      </c>
    </row>
    <row r="25" ht="15.75" customHeight="1">
      <c r="B25" s="84">
        <v>43659.0</v>
      </c>
      <c r="C25" s="84">
        <v>1.0</v>
      </c>
      <c r="D25" s="85" t="s">
        <v>768</v>
      </c>
      <c r="E25" s="84">
        <v>1.0</v>
      </c>
      <c r="F25" s="84">
        <v>776.0</v>
      </c>
      <c r="G25" s="84">
        <v>1.0</v>
      </c>
      <c r="H25" s="84">
        <v>2024.994</v>
      </c>
      <c r="I25" s="84">
        <v>0.0</v>
      </c>
      <c r="J25" s="84">
        <v>2024.994</v>
      </c>
      <c r="K25" s="85" t="s">
        <v>769</v>
      </c>
      <c r="L25" s="87">
        <v>40694.0</v>
      </c>
    </row>
    <row r="26" ht="15.75" customHeight="1">
      <c r="B26" s="84">
        <v>43659.0</v>
      </c>
      <c r="C26" s="84">
        <v>2.0</v>
      </c>
      <c r="D26" s="85" t="s">
        <v>768</v>
      </c>
      <c r="E26" s="84">
        <v>3.0</v>
      </c>
      <c r="F26" s="84">
        <v>777.0</v>
      </c>
      <c r="G26" s="84">
        <v>1.0</v>
      </c>
      <c r="H26" s="84">
        <v>2024.994</v>
      </c>
      <c r="I26" s="84">
        <v>0.0</v>
      </c>
      <c r="J26" s="84">
        <v>6074.982</v>
      </c>
      <c r="K26" s="85" t="s">
        <v>770</v>
      </c>
      <c r="L26" s="87">
        <v>40694.0</v>
      </c>
    </row>
    <row r="27" ht="15.75" customHeight="1">
      <c r="B27" s="84">
        <v>43659.0</v>
      </c>
      <c r="C27" s="84">
        <v>3.0</v>
      </c>
      <c r="D27" s="85" t="s">
        <v>768</v>
      </c>
      <c r="E27" s="84">
        <v>1.0</v>
      </c>
      <c r="F27" s="84">
        <v>778.0</v>
      </c>
      <c r="G27" s="84">
        <v>1.0</v>
      </c>
      <c r="H27" s="84">
        <v>2024.994</v>
      </c>
      <c r="I27" s="84">
        <v>0.0</v>
      </c>
      <c r="J27" s="84">
        <v>2024.994</v>
      </c>
      <c r="K27" s="85" t="s">
        <v>771</v>
      </c>
      <c r="L27" s="87">
        <v>40694.0</v>
      </c>
    </row>
    <row r="28" ht="15.75" customHeight="1">
      <c r="B28" s="84">
        <v>43659.0</v>
      </c>
      <c r="C28" s="84">
        <v>4.0</v>
      </c>
      <c r="D28" s="85" t="s">
        <v>768</v>
      </c>
      <c r="E28" s="84">
        <v>1.0</v>
      </c>
      <c r="F28" s="84">
        <v>771.0</v>
      </c>
      <c r="G28" s="84">
        <v>1.0</v>
      </c>
      <c r="H28" s="84">
        <v>2039.994</v>
      </c>
      <c r="I28" s="84">
        <v>0.0</v>
      </c>
      <c r="J28" s="84">
        <v>2039.994</v>
      </c>
      <c r="K28" s="85" t="s">
        <v>772</v>
      </c>
      <c r="L28" s="87">
        <v>40694.0</v>
      </c>
    </row>
    <row r="29" ht="15.75" customHeight="1">
      <c r="B29" s="84">
        <v>43659.0</v>
      </c>
      <c r="C29" s="84">
        <v>5.0</v>
      </c>
      <c r="D29" s="85" t="s">
        <v>768</v>
      </c>
      <c r="E29" s="84">
        <v>1.0</v>
      </c>
      <c r="F29" s="84">
        <v>772.0</v>
      </c>
      <c r="G29" s="84">
        <v>1.0</v>
      </c>
      <c r="H29" s="84">
        <v>2039.994</v>
      </c>
      <c r="I29" s="84">
        <v>0.0</v>
      </c>
      <c r="J29" s="84">
        <v>2039.994</v>
      </c>
      <c r="K29" s="85" t="s">
        <v>773</v>
      </c>
      <c r="L29" s="87">
        <v>40694.0</v>
      </c>
    </row>
    <row r="30" ht="15.75" customHeight="1"/>
    <row r="31" ht="15.75" customHeight="1">
      <c r="B31" s="23" t="s">
        <v>57</v>
      </c>
    </row>
    <row r="32" ht="15.75" customHeight="1">
      <c r="B32" s="48" t="s">
        <v>549</v>
      </c>
      <c r="C32" s="48" t="s">
        <v>748</v>
      </c>
      <c r="D32" s="48" t="s">
        <v>750</v>
      </c>
      <c r="E32" s="48" t="s">
        <v>752</v>
      </c>
      <c r="F32" s="48" t="s">
        <v>719</v>
      </c>
      <c r="G32" s="48" t="s">
        <v>757</v>
      </c>
      <c r="H32" s="48" t="s">
        <v>759</v>
      </c>
      <c r="I32" s="48" t="s">
        <v>762</v>
      </c>
      <c r="J32" s="48" t="s">
        <v>764</v>
      </c>
      <c r="K32" s="48" t="s">
        <v>144</v>
      </c>
      <c r="L32" s="48" t="s">
        <v>49</v>
      </c>
    </row>
    <row r="33" ht="15.75" customHeight="1">
      <c r="B33" s="84">
        <v>75122.0</v>
      </c>
      <c r="C33" s="84">
        <v>121313.0</v>
      </c>
      <c r="D33" s="85" t="s">
        <v>56</v>
      </c>
      <c r="E33" s="84">
        <v>1.0</v>
      </c>
      <c r="F33" s="84">
        <v>878.0</v>
      </c>
      <c r="G33" s="84">
        <v>1.0</v>
      </c>
      <c r="H33" s="84">
        <v>21.98</v>
      </c>
      <c r="I33" s="84">
        <v>0.0</v>
      </c>
      <c r="J33" s="84">
        <v>21.98</v>
      </c>
      <c r="K33" s="85" t="s">
        <v>774</v>
      </c>
      <c r="L33" s="87">
        <v>41820.0</v>
      </c>
    </row>
    <row r="34" ht="15.75" customHeight="1">
      <c r="B34" s="84">
        <v>75122.0</v>
      </c>
      <c r="C34" s="84">
        <v>121314.0</v>
      </c>
      <c r="D34" s="85" t="s">
        <v>56</v>
      </c>
      <c r="E34" s="84">
        <v>1.0</v>
      </c>
      <c r="F34" s="84">
        <v>712.0</v>
      </c>
      <c r="G34" s="84">
        <v>1.0</v>
      </c>
      <c r="H34" s="84">
        <v>8.99</v>
      </c>
      <c r="I34" s="84">
        <v>0.0</v>
      </c>
      <c r="J34" s="84">
        <v>8.99</v>
      </c>
      <c r="K34" s="85" t="s">
        <v>775</v>
      </c>
      <c r="L34" s="87">
        <v>41820.0</v>
      </c>
    </row>
    <row r="35" ht="15.75" customHeight="1">
      <c r="B35" s="84">
        <v>75123.0</v>
      </c>
      <c r="C35" s="84">
        <v>121315.0</v>
      </c>
      <c r="D35" s="85" t="s">
        <v>56</v>
      </c>
      <c r="E35" s="84">
        <v>1.0</v>
      </c>
      <c r="F35" s="84">
        <v>878.0</v>
      </c>
      <c r="G35" s="84">
        <v>1.0</v>
      </c>
      <c r="H35" s="84">
        <v>21.98</v>
      </c>
      <c r="I35" s="84">
        <v>0.0</v>
      </c>
      <c r="J35" s="84">
        <v>21.98</v>
      </c>
      <c r="K35" s="85" t="s">
        <v>776</v>
      </c>
      <c r="L35" s="87">
        <v>41820.0</v>
      </c>
    </row>
    <row r="36" ht="15.75" customHeight="1">
      <c r="B36" s="84">
        <v>75123.0</v>
      </c>
      <c r="C36" s="84">
        <v>121316.0</v>
      </c>
      <c r="D36" s="85" t="s">
        <v>56</v>
      </c>
      <c r="E36" s="84">
        <v>1.0</v>
      </c>
      <c r="F36" s="84">
        <v>879.0</v>
      </c>
      <c r="G36" s="84">
        <v>1.0</v>
      </c>
      <c r="H36" s="84">
        <v>159.0</v>
      </c>
      <c r="I36" s="84">
        <v>0.0</v>
      </c>
      <c r="J36" s="84">
        <v>159.0</v>
      </c>
      <c r="K36" s="85" t="s">
        <v>777</v>
      </c>
      <c r="L36" s="87">
        <v>41820.0</v>
      </c>
    </row>
    <row r="37" ht="15.75" customHeight="1">
      <c r="B37" s="84">
        <v>75123.0</v>
      </c>
      <c r="C37" s="84">
        <v>121317.0</v>
      </c>
      <c r="D37" s="85" t="s">
        <v>56</v>
      </c>
      <c r="E37" s="84">
        <v>1.0</v>
      </c>
      <c r="F37" s="84">
        <v>712.0</v>
      </c>
      <c r="G37" s="84">
        <v>1.0</v>
      </c>
      <c r="H37" s="84">
        <v>8.99</v>
      </c>
      <c r="I37" s="84">
        <v>0.0</v>
      </c>
      <c r="J37" s="84">
        <v>8.99</v>
      </c>
      <c r="K37" s="85" t="s">
        <v>778</v>
      </c>
      <c r="L37" s="87">
        <v>41820.0</v>
      </c>
    </row>
    <row r="38" ht="15.75" customHeight="1"/>
    <row r="39" ht="15.75" customHeight="1">
      <c r="A39" s="22">
        <v>5.0</v>
      </c>
      <c r="B39" s="22" t="s">
        <v>58</v>
      </c>
    </row>
    <row r="40" ht="15.75" customHeight="1"/>
    <row r="41" ht="15.75" customHeight="1">
      <c r="B41" s="48" t="s">
        <v>719</v>
      </c>
      <c r="C41" s="48" t="s">
        <v>764</v>
      </c>
    </row>
    <row r="42" ht="15.75" customHeight="1">
      <c r="B42" s="84">
        <v>776.0</v>
      </c>
      <c r="C42" s="84">
        <v>2024.994</v>
      </c>
    </row>
    <row r="43" ht="15.75" customHeight="1">
      <c r="B43" s="84">
        <v>777.0</v>
      </c>
      <c r="C43" s="84">
        <v>6074.982</v>
      </c>
    </row>
    <row r="44" ht="15.75" customHeight="1">
      <c r="B44" s="84">
        <v>778.0</v>
      </c>
      <c r="C44" s="84">
        <v>2024.994</v>
      </c>
    </row>
    <row r="45" ht="15.75" customHeight="1">
      <c r="B45" s="84">
        <v>771.0</v>
      </c>
      <c r="C45" s="84">
        <v>2039.994</v>
      </c>
    </row>
    <row r="46" ht="15.75" customHeight="1">
      <c r="B46" s="84">
        <v>772.0</v>
      </c>
      <c r="C46" s="84">
        <v>2039.994</v>
      </c>
    </row>
    <row r="47" ht="15.75" customHeight="1">
      <c r="B47" s="84">
        <v>878.0</v>
      </c>
      <c r="C47" s="84">
        <v>21.98</v>
      </c>
    </row>
    <row r="48" ht="15.75" customHeight="1">
      <c r="B48" s="84">
        <v>712.0</v>
      </c>
      <c r="C48" s="84">
        <v>8.99</v>
      </c>
    </row>
    <row r="49" ht="15.75" customHeight="1">
      <c r="B49" s="84">
        <v>878.0</v>
      </c>
      <c r="C49" s="84">
        <v>21.98</v>
      </c>
    </row>
    <row r="50" ht="15.75" customHeight="1">
      <c r="B50" s="84">
        <v>879.0</v>
      </c>
      <c r="C50" s="84">
        <v>159.0</v>
      </c>
    </row>
    <row r="51" ht="15.75" customHeight="1">
      <c r="B51" s="84">
        <v>712.0</v>
      </c>
      <c r="C51" s="84">
        <v>8.99</v>
      </c>
    </row>
    <row r="52" ht="15.75" customHeight="1"/>
    <row r="53" ht="15.75" customHeight="1">
      <c r="B53" s="31" t="s">
        <v>59</v>
      </c>
      <c r="C53" s="31" t="s">
        <v>60</v>
      </c>
      <c r="D53" s="31" t="s">
        <v>61</v>
      </c>
      <c r="E53" s="32"/>
      <c r="F53" s="31" t="s">
        <v>62</v>
      </c>
    </row>
    <row r="54" ht="46.5" customHeight="1">
      <c r="B54" s="34">
        <v>1.0</v>
      </c>
      <c r="C54" s="34" t="s">
        <v>719</v>
      </c>
      <c r="D54" s="88"/>
      <c r="F54" s="42" t="s">
        <v>779</v>
      </c>
    </row>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8.0" customHeight="1"/>
    <row r="76" ht="55.5" customHeight="1">
      <c r="B76" s="34">
        <v>2.0</v>
      </c>
      <c r="C76" s="34" t="s">
        <v>780</v>
      </c>
      <c r="F76" s="42" t="s">
        <v>781</v>
      </c>
    </row>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c r="B92" s="34"/>
      <c r="F92" s="88"/>
    </row>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2"/>
  <legacyDrawing r:id="rId3"/>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8.71"/>
    <col customWidth="1" min="2" max="2" width="18.57"/>
    <col customWidth="1" min="3" max="3" width="31.14"/>
    <col customWidth="1" min="4" max="4" width="48.29"/>
    <col customWidth="1" min="5" max="5" width="19.57"/>
    <col customWidth="1" min="6" max="6" width="44.43"/>
    <col customWidth="1" min="7" max="7" width="18.57"/>
    <col customWidth="1" min="8" max="8" width="33.43"/>
    <col customWidth="1" min="9" max="9" width="18.0"/>
    <col customWidth="1" min="10" max="10" width="7.86"/>
    <col customWidth="1" min="11" max="11" width="40.14"/>
  </cols>
  <sheetData>
    <row r="1">
      <c r="A1" s="14" t="s">
        <v>782</v>
      </c>
      <c r="B1" s="14"/>
    </row>
    <row r="3">
      <c r="A3" s="13">
        <v>1.0</v>
      </c>
      <c r="B3" s="13" t="s">
        <v>16</v>
      </c>
      <c r="C3" s="15">
        <v>11.0</v>
      </c>
      <c r="D3" s="13" t="s">
        <v>17</v>
      </c>
    </row>
    <row r="5">
      <c r="A5" s="13">
        <v>2.0</v>
      </c>
      <c r="B5" s="13" t="s">
        <v>18</v>
      </c>
      <c r="C5" s="15">
        <v>16.0</v>
      </c>
      <c r="D5" s="13" t="s">
        <v>19</v>
      </c>
    </row>
    <row r="7">
      <c r="A7" s="13">
        <v>3.0</v>
      </c>
      <c r="B7" s="16" t="s">
        <v>20</v>
      </c>
    </row>
    <row r="8">
      <c r="B8" s="17" t="s">
        <v>21</v>
      </c>
      <c r="C8" s="17" t="s">
        <v>22</v>
      </c>
      <c r="D8" s="17" t="s">
        <v>23</v>
      </c>
      <c r="E8" s="17" t="s">
        <v>24</v>
      </c>
      <c r="F8" s="17" t="s">
        <v>25</v>
      </c>
      <c r="G8" s="17" t="s">
        <v>26</v>
      </c>
      <c r="H8" s="17" t="s">
        <v>27</v>
      </c>
    </row>
    <row r="9">
      <c r="B9" s="18" t="s">
        <v>757</v>
      </c>
      <c r="C9" s="18" t="s">
        <v>103</v>
      </c>
      <c r="D9" s="60">
        <v>44942.0</v>
      </c>
      <c r="E9" s="18" t="s">
        <v>71</v>
      </c>
      <c r="F9" s="18" t="s">
        <v>71</v>
      </c>
      <c r="G9" s="18" t="s">
        <v>71</v>
      </c>
      <c r="H9" s="43" t="s">
        <v>757</v>
      </c>
    </row>
    <row r="10">
      <c r="B10" s="18" t="s">
        <v>783</v>
      </c>
      <c r="C10" s="18" t="s">
        <v>784</v>
      </c>
      <c r="D10" s="18" t="s">
        <v>785</v>
      </c>
      <c r="E10" s="18" t="s">
        <v>71</v>
      </c>
      <c r="F10" s="18" t="s">
        <v>71</v>
      </c>
      <c r="G10" s="18" t="s">
        <v>71</v>
      </c>
      <c r="H10" s="43" t="s">
        <v>786</v>
      </c>
    </row>
    <row r="11">
      <c r="B11" s="18" t="s">
        <v>787</v>
      </c>
      <c r="C11" s="18" t="s">
        <v>520</v>
      </c>
      <c r="D11" s="18" t="s">
        <v>56</v>
      </c>
      <c r="E11" s="18" t="s">
        <v>71</v>
      </c>
      <c r="F11" s="18" t="s">
        <v>71</v>
      </c>
      <c r="G11" s="18" t="s">
        <v>71</v>
      </c>
      <c r="H11" s="43" t="s">
        <v>788</v>
      </c>
    </row>
    <row r="12">
      <c r="B12" s="18" t="s">
        <v>789</v>
      </c>
      <c r="C12" s="18" t="s">
        <v>73</v>
      </c>
      <c r="D12" s="18" t="s">
        <v>56</v>
      </c>
      <c r="E12" s="18" t="s">
        <v>71</v>
      </c>
      <c r="F12" s="18" t="s">
        <v>71</v>
      </c>
      <c r="G12" s="18" t="s">
        <v>71</v>
      </c>
      <c r="H12" s="43" t="s">
        <v>790</v>
      </c>
    </row>
    <row r="13">
      <c r="B13" s="18" t="s">
        <v>791</v>
      </c>
      <c r="C13" s="18" t="s">
        <v>73</v>
      </c>
      <c r="D13" s="18" t="s">
        <v>56</v>
      </c>
      <c r="E13" s="18" t="s">
        <v>71</v>
      </c>
      <c r="F13" s="18" t="s">
        <v>71</v>
      </c>
      <c r="G13" s="18" t="s">
        <v>71</v>
      </c>
      <c r="H13" s="43" t="s">
        <v>792</v>
      </c>
    </row>
    <row r="14">
      <c r="B14" s="18" t="s">
        <v>41</v>
      </c>
      <c r="C14" s="18" t="s">
        <v>147</v>
      </c>
      <c r="D14" s="18" t="s">
        <v>793</v>
      </c>
      <c r="E14" s="18" t="s">
        <v>71</v>
      </c>
      <c r="F14" s="18" t="s">
        <v>71</v>
      </c>
      <c r="G14" s="18" t="s">
        <v>71</v>
      </c>
      <c r="H14" s="43" t="s">
        <v>794</v>
      </c>
    </row>
    <row r="15">
      <c r="B15" s="18" t="s">
        <v>45</v>
      </c>
      <c r="C15" s="18" t="s">
        <v>147</v>
      </c>
      <c r="D15" s="18" t="s">
        <v>795</v>
      </c>
      <c r="E15" s="18" t="s">
        <v>71</v>
      </c>
      <c r="F15" s="18" t="s">
        <v>71</v>
      </c>
      <c r="G15" s="18" t="s">
        <v>71</v>
      </c>
      <c r="H15" s="43" t="s">
        <v>796</v>
      </c>
    </row>
    <row r="16">
      <c r="B16" s="18" t="s">
        <v>797</v>
      </c>
      <c r="C16" s="18" t="s">
        <v>103</v>
      </c>
      <c r="D16" s="18" t="s">
        <v>798</v>
      </c>
      <c r="E16" s="18" t="s">
        <v>71</v>
      </c>
      <c r="F16" s="18" t="s">
        <v>71</v>
      </c>
      <c r="G16" s="18" t="s">
        <v>47</v>
      </c>
      <c r="H16" s="43" t="s">
        <v>799</v>
      </c>
    </row>
    <row r="17">
      <c r="B17" s="18" t="s">
        <v>800</v>
      </c>
      <c r="C17" s="18" t="s">
        <v>103</v>
      </c>
      <c r="D17" s="18" t="s">
        <v>801</v>
      </c>
      <c r="E17" s="18" t="s">
        <v>47</v>
      </c>
      <c r="F17" s="21">
        <v>12.0</v>
      </c>
      <c r="G17" s="18" t="s">
        <v>71</v>
      </c>
      <c r="H17" s="43" t="s">
        <v>802</v>
      </c>
    </row>
    <row r="18">
      <c r="B18" s="18" t="s">
        <v>144</v>
      </c>
      <c r="C18" s="18" t="s">
        <v>145</v>
      </c>
      <c r="D18" s="18" t="s">
        <v>56</v>
      </c>
      <c r="E18" s="18" t="s">
        <v>71</v>
      </c>
      <c r="F18" s="18" t="s">
        <v>71</v>
      </c>
      <c r="G18" s="18" t="s">
        <v>71</v>
      </c>
      <c r="H18" s="43" t="s">
        <v>524</v>
      </c>
    </row>
    <row r="19">
      <c r="B19" s="18" t="s">
        <v>49</v>
      </c>
      <c r="C19" s="18" t="s">
        <v>147</v>
      </c>
      <c r="D19" s="18" t="s">
        <v>803</v>
      </c>
      <c r="E19" s="18" t="s">
        <v>71</v>
      </c>
      <c r="F19" s="18" t="s">
        <v>71</v>
      </c>
      <c r="G19" s="18" t="s">
        <v>71</v>
      </c>
      <c r="H19" s="43" t="s">
        <v>525</v>
      </c>
    </row>
    <row r="20" ht="15.75" customHeight="1"/>
    <row r="21" ht="15.75" customHeight="1">
      <c r="A21" s="22">
        <v>4.0</v>
      </c>
      <c r="B21" s="22" t="s">
        <v>53</v>
      </c>
    </row>
    <row r="22" ht="15.75" customHeight="1">
      <c r="A22" s="22"/>
      <c r="B22" s="16" t="s">
        <v>54</v>
      </c>
    </row>
    <row r="23" ht="15.75" customHeight="1">
      <c r="B23" s="23" t="s">
        <v>55</v>
      </c>
    </row>
    <row r="24" ht="15.75" customHeight="1">
      <c r="B24" s="89" t="s">
        <v>757</v>
      </c>
      <c r="C24" s="89" t="s">
        <v>783</v>
      </c>
      <c r="D24" s="89" t="s">
        <v>787</v>
      </c>
      <c r="E24" s="89" t="s">
        <v>789</v>
      </c>
      <c r="F24" s="89" t="s">
        <v>791</v>
      </c>
      <c r="G24" s="89" t="s">
        <v>41</v>
      </c>
      <c r="H24" s="89" t="s">
        <v>45</v>
      </c>
      <c r="I24" s="89" t="s">
        <v>797</v>
      </c>
      <c r="J24" s="89" t="s">
        <v>800</v>
      </c>
      <c r="K24" s="89" t="s">
        <v>144</v>
      </c>
      <c r="L24" s="89" t="s">
        <v>49</v>
      </c>
    </row>
    <row r="25" ht="15.75" customHeight="1">
      <c r="B25" s="84">
        <v>1.0</v>
      </c>
      <c r="C25" s="85" t="s">
        <v>804</v>
      </c>
      <c r="D25" s="84">
        <v>0.0</v>
      </c>
      <c r="E25" s="85" t="s">
        <v>804</v>
      </c>
      <c r="F25" s="85" t="s">
        <v>804</v>
      </c>
      <c r="G25" s="86">
        <v>40664.0</v>
      </c>
      <c r="H25" s="87">
        <v>41973.0</v>
      </c>
      <c r="I25" s="84">
        <v>0.0</v>
      </c>
      <c r="J25" s="85" t="s">
        <v>56</v>
      </c>
      <c r="K25" s="85" t="s">
        <v>805</v>
      </c>
      <c r="L25" s="86">
        <v>40634.0</v>
      </c>
    </row>
    <row r="26" ht="15.75" customHeight="1">
      <c r="B26" s="84">
        <v>2.0</v>
      </c>
      <c r="C26" s="85" t="s">
        <v>806</v>
      </c>
      <c r="D26" s="84">
        <v>0.02</v>
      </c>
      <c r="E26" s="85" t="s">
        <v>807</v>
      </c>
      <c r="F26" s="85" t="s">
        <v>808</v>
      </c>
      <c r="G26" s="86">
        <v>40694.0</v>
      </c>
      <c r="H26" s="87">
        <v>41789.0</v>
      </c>
      <c r="I26" s="84">
        <v>11.0</v>
      </c>
      <c r="J26" s="84">
        <v>14.0</v>
      </c>
      <c r="K26" s="85" t="s">
        <v>809</v>
      </c>
      <c r="L26" s="86">
        <v>40664.0</v>
      </c>
    </row>
    <row r="27" ht="15.75" customHeight="1">
      <c r="B27" s="84">
        <v>3.0</v>
      </c>
      <c r="C27" s="85" t="s">
        <v>810</v>
      </c>
      <c r="D27" s="84">
        <v>0.05</v>
      </c>
      <c r="E27" s="85" t="s">
        <v>807</v>
      </c>
      <c r="F27" s="85" t="s">
        <v>808</v>
      </c>
      <c r="G27" s="86">
        <v>40694.0</v>
      </c>
      <c r="H27" s="87">
        <v>41789.0</v>
      </c>
      <c r="I27" s="84">
        <v>15.0</v>
      </c>
      <c r="J27" s="84">
        <v>24.0</v>
      </c>
      <c r="K27" s="85" t="s">
        <v>811</v>
      </c>
      <c r="L27" s="86">
        <v>40664.0</v>
      </c>
    </row>
    <row r="28" ht="15.75" customHeight="1">
      <c r="B28" s="84">
        <v>4.0</v>
      </c>
      <c r="C28" s="85" t="s">
        <v>812</v>
      </c>
      <c r="D28" s="84">
        <v>0.1</v>
      </c>
      <c r="E28" s="85" t="s">
        <v>807</v>
      </c>
      <c r="F28" s="85" t="s">
        <v>808</v>
      </c>
      <c r="G28" s="86">
        <v>40694.0</v>
      </c>
      <c r="H28" s="87">
        <v>41789.0</v>
      </c>
      <c r="I28" s="84">
        <v>25.0</v>
      </c>
      <c r="J28" s="84">
        <v>40.0</v>
      </c>
      <c r="K28" s="85" t="s">
        <v>813</v>
      </c>
      <c r="L28" s="86">
        <v>40664.0</v>
      </c>
    </row>
    <row r="29" ht="15.75" customHeight="1">
      <c r="B29" s="84">
        <v>5.0</v>
      </c>
      <c r="C29" s="85" t="s">
        <v>814</v>
      </c>
      <c r="D29" s="84">
        <v>0.15</v>
      </c>
      <c r="E29" s="85" t="s">
        <v>807</v>
      </c>
      <c r="F29" s="85" t="s">
        <v>808</v>
      </c>
      <c r="G29" s="86">
        <v>40694.0</v>
      </c>
      <c r="H29" s="87">
        <v>41789.0</v>
      </c>
      <c r="I29" s="84">
        <v>41.0</v>
      </c>
      <c r="J29" s="84">
        <v>60.0</v>
      </c>
      <c r="K29" s="85" t="s">
        <v>815</v>
      </c>
      <c r="L29" s="86">
        <v>40664.0</v>
      </c>
    </row>
    <row r="30" ht="15.75" customHeight="1"/>
    <row r="31" ht="15.75" customHeight="1">
      <c r="B31" s="23" t="s">
        <v>57</v>
      </c>
    </row>
    <row r="32" ht="15.75" customHeight="1">
      <c r="B32" s="89" t="s">
        <v>757</v>
      </c>
      <c r="C32" s="89" t="s">
        <v>783</v>
      </c>
      <c r="D32" s="89" t="s">
        <v>787</v>
      </c>
      <c r="E32" s="89" t="s">
        <v>789</v>
      </c>
      <c r="F32" s="89" t="s">
        <v>791</v>
      </c>
      <c r="G32" s="89" t="s">
        <v>41</v>
      </c>
      <c r="H32" s="89" t="s">
        <v>45</v>
      </c>
      <c r="I32" s="89" t="s">
        <v>797</v>
      </c>
      <c r="J32" s="89" t="s">
        <v>800</v>
      </c>
      <c r="K32" s="89" t="s">
        <v>144</v>
      </c>
      <c r="L32" s="89" t="s">
        <v>49</v>
      </c>
    </row>
    <row r="33" ht="15.75" customHeight="1">
      <c r="B33" s="84">
        <v>12.0</v>
      </c>
      <c r="C33" s="85" t="s">
        <v>816</v>
      </c>
      <c r="D33" s="84">
        <v>0.35</v>
      </c>
      <c r="E33" s="85" t="s">
        <v>817</v>
      </c>
      <c r="F33" s="85" t="s">
        <v>808</v>
      </c>
      <c r="G33" s="87">
        <v>41424.0</v>
      </c>
      <c r="H33" s="87">
        <v>41469.0</v>
      </c>
      <c r="I33" s="84">
        <v>0.0</v>
      </c>
      <c r="J33" s="85" t="s">
        <v>56</v>
      </c>
      <c r="K33" s="85" t="s">
        <v>818</v>
      </c>
      <c r="L33" s="87">
        <v>41394.0</v>
      </c>
    </row>
    <row r="34" ht="15.75" customHeight="1">
      <c r="B34" s="84">
        <v>13.0</v>
      </c>
      <c r="C34" s="85" t="s">
        <v>819</v>
      </c>
      <c r="D34" s="84">
        <v>0.15</v>
      </c>
      <c r="E34" s="85" t="s">
        <v>820</v>
      </c>
      <c r="F34" s="85" t="s">
        <v>808</v>
      </c>
      <c r="G34" s="87">
        <v>41424.0</v>
      </c>
      <c r="H34" s="87">
        <v>41515.0</v>
      </c>
      <c r="I34" s="84">
        <v>0.0</v>
      </c>
      <c r="J34" s="85" t="s">
        <v>56</v>
      </c>
      <c r="K34" s="85" t="s">
        <v>821</v>
      </c>
      <c r="L34" s="87">
        <v>41394.0</v>
      </c>
    </row>
    <row r="35" ht="15.75" customHeight="1">
      <c r="B35" s="84">
        <v>14.0</v>
      </c>
      <c r="C35" s="85" t="s">
        <v>822</v>
      </c>
      <c r="D35" s="84">
        <v>0.2</v>
      </c>
      <c r="E35" s="85" t="s">
        <v>820</v>
      </c>
      <c r="F35" s="85" t="s">
        <v>808</v>
      </c>
      <c r="G35" s="87">
        <v>41424.0</v>
      </c>
      <c r="H35" s="87">
        <v>41515.0</v>
      </c>
      <c r="I35" s="84">
        <v>0.0</v>
      </c>
      <c r="J35" s="85" t="s">
        <v>56</v>
      </c>
      <c r="K35" s="85" t="s">
        <v>823</v>
      </c>
      <c r="L35" s="87">
        <v>41394.0</v>
      </c>
    </row>
    <row r="36" ht="15.75" customHeight="1">
      <c r="B36" s="84">
        <v>15.0</v>
      </c>
      <c r="C36" s="85" t="s">
        <v>824</v>
      </c>
      <c r="D36" s="84">
        <v>0.5</v>
      </c>
      <c r="E36" s="85" t="s">
        <v>825</v>
      </c>
      <c r="F36" s="85" t="s">
        <v>826</v>
      </c>
      <c r="G36" s="87">
        <v>41469.0</v>
      </c>
      <c r="H36" s="87">
        <v>41500.0</v>
      </c>
      <c r="I36" s="84">
        <v>0.0</v>
      </c>
      <c r="J36" s="85" t="s">
        <v>56</v>
      </c>
      <c r="K36" s="85" t="s">
        <v>827</v>
      </c>
      <c r="L36" s="87">
        <v>41439.0</v>
      </c>
    </row>
    <row r="37" ht="15.75" customHeight="1">
      <c r="B37" s="84">
        <v>16.0</v>
      </c>
      <c r="C37" s="85" t="s">
        <v>828</v>
      </c>
      <c r="D37" s="84">
        <v>0.4</v>
      </c>
      <c r="E37" s="85" t="s">
        <v>829</v>
      </c>
      <c r="F37" s="85" t="s">
        <v>808</v>
      </c>
      <c r="G37" s="87">
        <v>41729.0</v>
      </c>
      <c r="H37" s="87">
        <v>41789.0</v>
      </c>
      <c r="I37" s="84">
        <v>0.0</v>
      </c>
      <c r="J37" s="85" t="s">
        <v>56</v>
      </c>
      <c r="K37" s="85" t="s">
        <v>830</v>
      </c>
      <c r="L37" s="87">
        <v>41699.0</v>
      </c>
    </row>
    <row r="38" ht="15.75" customHeight="1"/>
    <row r="39" ht="15.75" customHeight="1">
      <c r="A39" s="22">
        <v>5.0</v>
      </c>
      <c r="B39" s="22" t="s">
        <v>58</v>
      </c>
    </row>
    <row r="40" ht="15.75" customHeight="1">
      <c r="I40" s="34" t="s">
        <v>831</v>
      </c>
    </row>
    <row r="41" ht="15.75" customHeight="1">
      <c r="B41" s="89" t="s">
        <v>787</v>
      </c>
      <c r="C41" s="89" t="s">
        <v>791</v>
      </c>
      <c r="I41" s="34" t="s">
        <v>408</v>
      </c>
    </row>
    <row r="42" ht="15.75" customHeight="1">
      <c r="B42" s="84">
        <v>0.0</v>
      </c>
      <c r="C42" s="85" t="s">
        <v>804</v>
      </c>
      <c r="I42" s="34" t="s">
        <v>832</v>
      </c>
    </row>
    <row r="43" ht="15.75" customHeight="1">
      <c r="B43" s="84">
        <v>0.02</v>
      </c>
      <c r="C43" s="85" t="s">
        <v>808</v>
      </c>
      <c r="I43" s="34" t="s">
        <v>833</v>
      </c>
    </row>
    <row r="44" ht="15.75" customHeight="1">
      <c r="B44" s="84">
        <v>0.05</v>
      </c>
      <c r="C44" s="85" t="s">
        <v>808</v>
      </c>
      <c r="I44" s="34" t="s">
        <v>834</v>
      </c>
    </row>
    <row r="45" ht="15.75" customHeight="1">
      <c r="B45" s="84">
        <v>0.1</v>
      </c>
      <c r="C45" s="85" t="s">
        <v>808</v>
      </c>
      <c r="I45" s="34" t="s">
        <v>835</v>
      </c>
    </row>
    <row r="46" ht="15.75" customHeight="1">
      <c r="B46" s="84">
        <v>0.15</v>
      </c>
      <c r="C46" s="85" t="s">
        <v>808</v>
      </c>
      <c r="I46" s="34" t="s">
        <v>836</v>
      </c>
    </row>
    <row r="47" ht="15.75" customHeight="1">
      <c r="B47" s="84">
        <v>0.35</v>
      </c>
      <c r="C47" s="85" t="s">
        <v>808</v>
      </c>
      <c r="I47" s="34" t="s">
        <v>837</v>
      </c>
    </row>
    <row r="48" ht="15.75" customHeight="1">
      <c r="B48" s="84">
        <v>0.15</v>
      </c>
      <c r="C48" s="85" t="s">
        <v>808</v>
      </c>
    </row>
    <row r="49" ht="15.75" customHeight="1">
      <c r="B49" s="84">
        <v>0.2</v>
      </c>
      <c r="C49" s="85" t="s">
        <v>808</v>
      </c>
    </row>
    <row r="50" ht="15.75" customHeight="1">
      <c r="B50" s="84">
        <v>0.5</v>
      </c>
      <c r="C50" s="85" t="s">
        <v>826</v>
      </c>
    </row>
    <row r="51" ht="15.75" customHeight="1">
      <c r="B51" s="84">
        <v>0.4</v>
      </c>
      <c r="C51" s="85" t="s">
        <v>808</v>
      </c>
    </row>
    <row r="52" ht="15.75" customHeight="1"/>
    <row r="53" ht="15.75" customHeight="1">
      <c r="B53" s="31" t="s">
        <v>59</v>
      </c>
      <c r="C53" s="31" t="s">
        <v>60</v>
      </c>
      <c r="D53" s="31" t="s">
        <v>61</v>
      </c>
      <c r="E53" s="32"/>
      <c r="F53" s="31" t="s">
        <v>62</v>
      </c>
    </row>
    <row r="54" ht="41.25" customHeight="1">
      <c r="B54" s="90">
        <v>1.0</v>
      </c>
      <c r="C54" s="90" t="s">
        <v>787</v>
      </c>
      <c r="D54" s="34" t="s">
        <v>838</v>
      </c>
      <c r="F54" s="74" t="s">
        <v>839</v>
      </c>
    </row>
    <row r="55" ht="15.75" customHeight="1">
      <c r="D55" s="34" t="s">
        <v>408</v>
      </c>
    </row>
    <row r="56" ht="15.75" customHeight="1">
      <c r="D56" s="34" t="s">
        <v>840</v>
      </c>
    </row>
    <row r="57" ht="15.75" customHeight="1">
      <c r="D57" s="34" t="s">
        <v>841</v>
      </c>
    </row>
    <row r="58" ht="15.75" customHeight="1">
      <c r="D58" s="34" t="s">
        <v>842</v>
      </c>
    </row>
    <row r="59" ht="15.75" customHeight="1">
      <c r="D59" s="34" t="s">
        <v>843</v>
      </c>
    </row>
    <row r="60" ht="15.75" customHeight="1">
      <c r="D60" s="34" t="s">
        <v>844</v>
      </c>
    </row>
    <row r="61" ht="15.75" customHeight="1">
      <c r="D61" s="34" t="s">
        <v>845</v>
      </c>
    </row>
    <row r="62" ht="15.75" customHeight="1"/>
    <row r="63" ht="15.75" customHeight="1">
      <c r="B63" s="34">
        <v>2.0</v>
      </c>
      <c r="C63" s="34" t="s">
        <v>791</v>
      </c>
      <c r="D63" s="34" t="s">
        <v>474</v>
      </c>
    </row>
    <row r="64" ht="42.75" customHeight="1">
      <c r="D64" s="34" t="s">
        <v>846</v>
      </c>
      <c r="E64" s="34" t="s">
        <v>847</v>
      </c>
      <c r="F64" s="74" t="s">
        <v>848</v>
      </c>
    </row>
    <row r="65" ht="15.75" customHeight="1">
      <c r="D65" s="34" t="s">
        <v>804</v>
      </c>
      <c r="E65" s="34">
        <v>1.0</v>
      </c>
    </row>
    <row r="66" ht="15.75" customHeight="1">
      <c r="D66" s="34" t="s">
        <v>808</v>
      </c>
      <c r="E66" s="34">
        <v>8.0</v>
      </c>
    </row>
    <row r="67" ht="15.75" customHeight="1">
      <c r="D67" s="34" t="s">
        <v>826</v>
      </c>
      <c r="E67" s="34">
        <v>1.0</v>
      </c>
    </row>
    <row r="68" ht="15.75" customHeight="1">
      <c r="D68" s="34" t="s">
        <v>99</v>
      </c>
      <c r="E68" s="34">
        <f>SUM(E65:E67)</f>
        <v>10</v>
      </c>
    </row>
    <row r="69" ht="15.75" customHeight="1"/>
    <row r="70" ht="15.75" customHeight="1">
      <c r="D70" s="34" t="s">
        <v>745</v>
      </c>
    </row>
    <row r="71" ht="15.75" customHeight="1">
      <c r="D71" s="34" t="s">
        <v>846</v>
      </c>
      <c r="E71" s="34" t="s">
        <v>849</v>
      </c>
    </row>
    <row r="72" ht="15.75" customHeight="1">
      <c r="D72" s="34" t="s">
        <v>804</v>
      </c>
      <c r="E72" s="34">
        <f>1/10*100</f>
        <v>10</v>
      </c>
    </row>
    <row r="73" ht="15.75" customHeight="1">
      <c r="D73" s="34" t="s">
        <v>808</v>
      </c>
      <c r="E73" s="34">
        <f>8/10*100</f>
        <v>80</v>
      </c>
    </row>
    <row r="74" ht="15.75" customHeight="1">
      <c r="D74" s="34" t="s">
        <v>826</v>
      </c>
      <c r="E74" s="34">
        <f>1/10*100</f>
        <v>10</v>
      </c>
    </row>
    <row r="75" ht="15.75" customHeight="1">
      <c r="D75" s="34" t="s">
        <v>99</v>
      </c>
      <c r="E75" s="34">
        <f>SUM(E72:E74)</f>
        <v>100</v>
      </c>
    </row>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2"/>
  <legacyDrawing r:id="rId3"/>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8.71"/>
    <col customWidth="1" min="2" max="2" width="19.29"/>
    <col customWidth="1" min="3" max="3" width="29.0"/>
    <col customWidth="1" min="4" max="4" width="50.0"/>
    <col customWidth="1" min="5" max="5" width="19.57"/>
    <col customWidth="1" min="6" max="6" width="43.29"/>
    <col customWidth="1" min="7" max="7" width="18.57"/>
    <col customWidth="1" min="8" max="8" width="33.43"/>
    <col customWidth="1" min="9" max="9" width="39.86"/>
    <col customWidth="1" min="10" max="10" width="24.86"/>
    <col customWidth="1" min="11" max="11" width="22.14"/>
  </cols>
  <sheetData>
    <row r="1">
      <c r="A1" s="14" t="s">
        <v>850</v>
      </c>
      <c r="B1" s="14"/>
    </row>
    <row r="3">
      <c r="A3" s="13">
        <v>1.0</v>
      </c>
      <c r="B3" s="13" t="s">
        <v>16</v>
      </c>
      <c r="C3" s="15">
        <v>4.0</v>
      </c>
      <c r="D3" s="13" t="s">
        <v>17</v>
      </c>
    </row>
    <row r="5">
      <c r="A5" s="13">
        <v>2.0</v>
      </c>
      <c r="B5" s="13" t="s">
        <v>18</v>
      </c>
      <c r="C5" s="15">
        <v>538.0</v>
      </c>
      <c r="D5" s="13" t="s">
        <v>19</v>
      </c>
    </row>
    <row r="7">
      <c r="A7" s="13">
        <v>3.0</v>
      </c>
      <c r="B7" s="16" t="s">
        <v>20</v>
      </c>
    </row>
    <row r="8">
      <c r="B8" s="17" t="s">
        <v>21</v>
      </c>
      <c r="C8" s="17" t="s">
        <v>22</v>
      </c>
      <c r="D8" s="17" t="s">
        <v>23</v>
      </c>
      <c r="E8" s="17" t="s">
        <v>24</v>
      </c>
      <c r="F8" s="17" t="s">
        <v>25</v>
      </c>
      <c r="G8" s="17" t="s">
        <v>26</v>
      </c>
      <c r="H8" s="17" t="s">
        <v>27</v>
      </c>
    </row>
    <row r="9">
      <c r="B9" s="18" t="s">
        <v>757</v>
      </c>
      <c r="C9" s="18" t="s">
        <v>103</v>
      </c>
      <c r="D9" s="60">
        <v>44942.0</v>
      </c>
      <c r="E9" s="18" t="s">
        <v>71</v>
      </c>
      <c r="F9" s="18" t="s">
        <v>71</v>
      </c>
      <c r="G9" s="18" t="s">
        <v>47</v>
      </c>
      <c r="H9" s="43" t="s">
        <v>757</v>
      </c>
    </row>
    <row r="10">
      <c r="B10" s="18" t="s">
        <v>719</v>
      </c>
      <c r="C10" s="18" t="s">
        <v>103</v>
      </c>
      <c r="D10" s="18" t="s">
        <v>851</v>
      </c>
      <c r="E10" s="18" t="s">
        <v>71</v>
      </c>
      <c r="F10" s="18" t="s">
        <v>71</v>
      </c>
      <c r="G10" s="18" t="s">
        <v>71</v>
      </c>
      <c r="H10" s="43" t="s">
        <v>852</v>
      </c>
    </row>
    <row r="11">
      <c r="B11" s="18" t="s">
        <v>144</v>
      </c>
      <c r="C11" s="91" t="s">
        <v>145</v>
      </c>
      <c r="D11" s="18"/>
      <c r="E11" s="18" t="s">
        <v>71</v>
      </c>
      <c r="F11" s="18" t="s">
        <v>71</v>
      </c>
      <c r="G11" s="18" t="s">
        <v>71</v>
      </c>
      <c r="H11" s="43" t="s">
        <v>524</v>
      </c>
    </row>
    <row r="12">
      <c r="B12" s="18" t="s">
        <v>49</v>
      </c>
      <c r="C12" s="18" t="s">
        <v>147</v>
      </c>
      <c r="D12" s="18" t="s">
        <v>803</v>
      </c>
      <c r="E12" s="18" t="s">
        <v>71</v>
      </c>
      <c r="F12" s="18" t="s">
        <v>71</v>
      </c>
      <c r="G12" s="18" t="s">
        <v>71</v>
      </c>
      <c r="H12" s="43" t="s">
        <v>525</v>
      </c>
    </row>
    <row r="13" ht="15.75" customHeight="1"/>
    <row r="14" ht="15.75" customHeight="1">
      <c r="A14" s="22">
        <v>4.0</v>
      </c>
      <c r="B14" s="22" t="s">
        <v>53</v>
      </c>
    </row>
    <row r="15" ht="15.75" customHeight="1">
      <c r="A15" s="22"/>
      <c r="B15" s="16" t="s">
        <v>54</v>
      </c>
    </row>
    <row r="16" ht="15.75" customHeight="1">
      <c r="B16" s="23" t="s">
        <v>55</v>
      </c>
    </row>
    <row r="17" ht="15.75" customHeight="1">
      <c r="B17" s="48" t="s">
        <v>757</v>
      </c>
      <c r="C17" s="48" t="s">
        <v>719</v>
      </c>
      <c r="D17" s="48" t="s">
        <v>144</v>
      </c>
      <c r="E17" s="48" t="s">
        <v>49</v>
      </c>
      <c r="F17" s="13"/>
      <c r="G17" s="13"/>
      <c r="H17" s="13"/>
      <c r="I17" s="13"/>
      <c r="J17" s="13"/>
      <c r="K17" s="13"/>
    </row>
    <row r="18" ht="15.75" customHeight="1">
      <c r="B18" s="84">
        <v>1.0</v>
      </c>
      <c r="C18" s="84">
        <v>680.0</v>
      </c>
      <c r="D18" s="85" t="s">
        <v>853</v>
      </c>
      <c r="E18" s="86">
        <v>40634.0</v>
      </c>
      <c r="F18" s="92"/>
      <c r="G18" s="93"/>
      <c r="H18" s="36"/>
      <c r="J18" s="93"/>
      <c r="K18" s="65"/>
    </row>
    <row r="19" ht="15.75" customHeight="1">
      <c r="B19" s="84">
        <v>1.0</v>
      </c>
      <c r="C19" s="84">
        <v>706.0</v>
      </c>
      <c r="D19" s="85" t="s">
        <v>854</v>
      </c>
      <c r="E19" s="86">
        <v>40634.0</v>
      </c>
      <c r="F19" s="92"/>
      <c r="G19" s="93"/>
      <c r="H19" s="36"/>
      <c r="I19" s="93"/>
      <c r="J19" s="93"/>
      <c r="K19" s="65"/>
    </row>
    <row r="20" ht="15.75" customHeight="1">
      <c r="B20" s="84">
        <v>1.0</v>
      </c>
      <c r="C20" s="84">
        <v>707.0</v>
      </c>
      <c r="D20" s="85" t="s">
        <v>855</v>
      </c>
      <c r="E20" s="86">
        <v>40634.0</v>
      </c>
      <c r="F20" s="92"/>
      <c r="G20" s="93"/>
      <c r="H20" s="36"/>
      <c r="I20" s="93"/>
      <c r="J20" s="93"/>
      <c r="K20" s="65"/>
    </row>
    <row r="21" ht="15.75" customHeight="1">
      <c r="B21" s="84">
        <v>1.0</v>
      </c>
      <c r="C21" s="84">
        <v>708.0</v>
      </c>
      <c r="D21" s="85" t="s">
        <v>856</v>
      </c>
      <c r="E21" s="86">
        <v>40634.0</v>
      </c>
      <c r="F21" s="92"/>
      <c r="G21" s="13"/>
      <c r="H21" s="65"/>
      <c r="I21" s="36"/>
      <c r="J21" s="93"/>
      <c r="K21" s="65"/>
    </row>
    <row r="22" ht="15.75" customHeight="1">
      <c r="B22" s="84">
        <v>1.0</v>
      </c>
      <c r="C22" s="84">
        <v>709.0</v>
      </c>
      <c r="D22" s="85" t="s">
        <v>857</v>
      </c>
      <c r="E22" s="86">
        <v>40634.0</v>
      </c>
      <c r="F22" s="92"/>
      <c r="G22" s="13"/>
      <c r="H22" s="65"/>
      <c r="I22" s="36"/>
      <c r="J22" s="93"/>
      <c r="K22" s="65"/>
    </row>
    <row r="23" ht="15.75" customHeight="1"/>
    <row r="24" ht="15.75" customHeight="1">
      <c r="B24" s="23" t="s">
        <v>57</v>
      </c>
    </row>
    <row r="25" ht="15.75" customHeight="1">
      <c r="B25" s="25"/>
      <c r="C25" s="25"/>
      <c r="D25" s="25"/>
      <c r="E25" s="63"/>
      <c r="F25" s="13"/>
      <c r="G25" s="13"/>
      <c r="H25" s="13"/>
      <c r="I25" s="13"/>
      <c r="J25" s="13"/>
      <c r="K25" s="13"/>
    </row>
    <row r="26" ht="15.75" customHeight="1">
      <c r="B26" s="84">
        <v>16.0</v>
      </c>
      <c r="C26" s="84">
        <v>984.0</v>
      </c>
      <c r="D26" s="85" t="s">
        <v>858</v>
      </c>
      <c r="E26" s="86">
        <v>41699.0</v>
      </c>
      <c r="F26" s="92"/>
      <c r="G26" s="93"/>
      <c r="H26" s="36"/>
      <c r="I26" s="93"/>
      <c r="J26" s="93"/>
      <c r="K26" s="65"/>
    </row>
    <row r="27" ht="15.75" customHeight="1">
      <c r="B27" s="84">
        <v>16.0</v>
      </c>
      <c r="C27" s="84">
        <v>985.0</v>
      </c>
      <c r="D27" s="85" t="s">
        <v>859</v>
      </c>
      <c r="E27" s="86">
        <v>41699.0</v>
      </c>
      <c r="F27" s="92"/>
      <c r="G27" s="93"/>
      <c r="H27" s="36"/>
      <c r="I27" s="93"/>
      <c r="J27" s="93"/>
      <c r="K27" s="65"/>
    </row>
    <row r="28" ht="15.75" customHeight="1">
      <c r="B28" s="84">
        <v>16.0</v>
      </c>
      <c r="C28" s="84">
        <v>986.0</v>
      </c>
      <c r="D28" s="85" t="s">
        <v>860</v>
      </c>
      <c r="E28" s="86">
        <v>41699.0</v>
      </c>
      <c r="F28" s="92"/>
      <c r="G28" s="93"/>
      <c r="H28" s="36"/>
      <c r="I28" s="93"/>
      <c r="J28" s="93"/>
      <c r="K28" s="65"/>
    </row>
    <row r="29" ht="15.75" customHeight="1">
      <c r="B29" s="84">
        <v>16.0</v>
      </c>
      <c r="C29" s="84">
        <v>987.0</v>
      </c>
      <c r="D29" s="85" t="s">
        <v>861</v>
      </c>
      <c r="E29" s="86">
        <v>41699.0</v>
      </c>
      <c r="F29" s="92"/>
      <c r="G29" s="13"/>
      <c r="H29" s="65"/>
      <c r="I29" s="36"/>
      <c r="J29" s="93"/>
      <c r="K29" s="65"/>
    </row>
    <row r="30" ht="15.75" customHeight="1">
      <c r="B30" s="84">
        <v>16.0</v>
      </c>
      <c r="C30" s="84">
        <v>988.0</v>
      </c>
      <c r="D30" s="85" t="s">
        <v>862</v>
      </c>
      <c r="E30" s="86">
        <v>41699.0</v>
      </c>
      <c r="F30" s="92"/>
      <c r="G30" s="13"/>
      <c r="H30" s="65"/>
      <c r="I30" s="36"/>
      <c r="J30" s="93"/>
      <c r="K30" s="65"/>
    </row>
    <row r="31" ht="15.75" customHeight="1"/>
    <row r="32" ht="15.75" customHeight="1">
      <c r="A32" s="22">
        <v>5.0</v>
      </c>
      <c r="B32" s="22" t="s">
        <v>58</v>
      </c>
    </row>
    <row r="33" ht="15.75" customHeight="1"/>
    <row r="34" ht="15.75" customHeight="1">
      <c r="B34" s="34" t="s">
        <v>863</v>
      </c>
    </row>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2"/>
  <legacyDrawing r:id="rId3"/>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8.71"/>
    <col customWidth="1" min="2" max="2" width="19.29"/>
    <col customWidth="1" min="3" max="3" width="29.0"/>
    <col customWidth="1" min="4" max="4" width="50.0"/>
    <col customWidth="1" min="5" max="5" width="34.0"/>
    <col customWidth="1" min="6" max="6" width="43.29"/>
    <col customWidth="1" min="7" max="7" width="18.57"/>
    <col customWidth="1" min="8" max="8" width="41.0"/>
    <col customWidth="1" min="9" max="9" width="39.86"/>
    <col customWidth="1" min="10" max="10" width="24.86"/>
    <col customWidth="1" min="11" max="11" width="22.14"/>
    <col customWidth="1" min="12" max="12" width="48.71"/>
    <col customWidth="1" min="13" max="13" width="31.57"/>
    <col customWidth="1" min="14" max="14" width="28.0"/>
    <col customWidth="1" min="15" max="15" width="29.14"/>
    <col customWidth="1" min="16" max="16" width="26.29"/>
    <col customWidth="1" min="17" max="17" width="24.14"/>
    <col customWidth="1" min="18" max="18" width="25.43"/>
    <col customWidth="1" min="19" max="19" width="36.86"/>
    <col customWidth="1" min="20" max="20" width="39.0"/>
    <col customWidth="1" min="21" max="21" width="27.71"/>
    <col customWidth="1" min="22" max="22" width="26.86"/>
    <col customWidth="1" min="23" max="23" width="38.0"/>
    <col customWidth="1" min="24" max="24" width="40.0"/>
  </cols>
  <sheetData>
    <row r="1">
      <c r="A1" s="14" t="s">
        <v>864</v>
      </c>
      <c r="B1" s="14"/>
    </row>
    <row r="3">
      <c r="A3" s="13">
        <v>1.0</v>
      </c>
      <c r="B3" s="13" t="s">
        <v>16</v>
      </c>
      <c r="C3" s="15">
        <v>13.0</v>
      </c>
      <c r="D3" s="13" t="s">
        <v>17</v>
      </c>
    </row>
    <row r="5">
      <c r="A5" s="13">
        <v>2.0</v>
      </c>
      <c r="B5" s="13" t="s">
        <v>18</v>
      </c>
      <c r="C5" s="15">
        <v>19972.0</v>
      </c>
      <c r="D5" s="13" t="s">
        <v>19</v>
      </c>
    </row>
    <row r="7">
      <c r="A7" s="13">
        <v>3.0</v>
      </c>
      <c r="B7" s="16" t="s">
        <v>20</v>
      </c>
    </row>
    <row r="8">
      <c r="B8" s="17" t="s">
        <v>21</v>
      </c>
      <c r="C8" s="17" t="s">
        <v>22</v>
      </c>
      <c r="D8" s="17" t="s">
        <v>23</v>
      </c>
      <c r="E8" s="17" t="s">
        <v>24</v>
      </c>
      <c r="F8" s="17" t="s">
        <v>25</v>
      </c>
      <c r="G8" s="17" t="s">
        <v>26</v>
      </c>
      <c r="H8" s="17" t="s">
        <v>27</v>
      </c>
    </row>
    <row r="9">
      <c r="B9" s="18" t="s">
        <v>28</v>
      </c>
      <c r="C9" s="18" t="s">
        <v>103</v>
      </c>
      <c r="D9" s="18" t="s">
        <v>865</v>
      </c>
      <c r="E9" s="18" t="s">
        <v>71</v>
      </c>
      <c r="F9" s="18" t="s">
        <v>71</v>
      </c>
      <c r="G9" s="18" t="s">
        <v>71</v>
      </c>
      <c r="H9" s="43" t="s">
        <v>28</v>
      </c>
    </row>
    <row r="10">
      <c r="B10" s="18" t="s">
        <v>866</v>
      </c>
      <c r="C10" s="18" t="s">
        <v>867</v>
      </c>
      <c r="D10" s="18" t="s">
        <v>56</v>
      </c>
      <c r="E10" s="18" t="s">
        <v>71</v>
      </c>
      <c r="F10" s="18" t="s">
        <v>71</v>
      </c>
      <c r="G10" s="18" t="s">
        <v>71</v>
      </c>
      <c r="H10" s="43" t="s">
        <v>868</v>
      </c>
    </row>
    <row r="11">
      <c r="B11" s="18" t="s">
        <v>869</v>
      </c>
      <c r="C11" s="91" t="s">
        <v>133</v>
      </c>
      <c r="D11" s="21">
        <v>0.0</v>
      </c>
      <c r="E11" s="18" t="s">
        <v>71</v>
      </c>
      <c r="F11" s="18" t="s">
        <v>71</v>
      </c>
      <c r="G11" s="18" t="s">
        <v>71</v>
      </c>
      <c r="H11" s="43" t="s">
        <v>870</v>
      </c>
    </row>
    <row r="12">
      <c r="B12" s="18" t="s">
        <v>871</v>
      </c>
      <c r="C12" s="18" t="s">
        <v>872</v>
      </c>
      <c r="D12" s="18" t="s">
        <v>56</v>
      </c>
      <c r="E12" s="18" t="s">
        <v>47</v>
      </c>
      <c r="F12" s="21">
        <v>18963.0</v>
      </c>
      <c r="G12" s="18" t="s">
        <v>71</v>
      </c>
      <c r="H12" s="43" t="s">
        <v>873</v>
      </c>
    </row>
    <row r="13">
      <c r="B13" s="18" t="s">
        <v>874</v>
      </c>
      <c r="C13" s="18" t="s">
        <v>73</v>
      </c>
      <c r="D13" s="18" t="s">
        <v>56</v>
      </c>
      <c r="E13" s="18" t="s">
        <v>71</v>
      </c>
      <c r="F13" s="18" t="s">
        <v>71</v>
      </c>
      <c r="G13" s="18" t="s">
        <v>71</v>
      </c>
      <c r="H13" s="43" t="s">
        <v>875</v>
      </c>
    </row>
    <row r="14">
      <c r="B14" s="18" t="s">
        <v>876</v>
      </c>
      <c r="C14" s="18" t="s">
        <v>73</v>
      </c>
      <c r="D14" s="18" t="s">
        <v>56</v>
      </c>
      <c r="E14" s="18" t="s">
        <v>47</v>
      </c>
      <c r="F14" s="21">
        <v>8499.0</v>
      </c>
      <c r="G14" s="18" t="s">
        <v>71</v>
      </c>
      <c r="H14" s="43" t="s">
        <v>877</v>
      </c>
    </row>
    <row r="15">
      <c r="B15" s="18" t="s">
        <v>878</v>
      </c>
      <c r="C15" s="18" t="s">
        <v>73</v>
      </c>
      <c r="D15" s="18" t="s">
        <v>56</v>
      </c>
      <c r="E15" s="18" t="s">
        <v>71</v>
      </c>
      <c r="F15" s="18" t="s">
        <v>71</v>
      </c>
      <c r="G15" s="18" t="s">
        <v>71</v>
      </c>
      <c r="H15" s="43" t="s">
        <v>879</v>
      </c>
    </row>
    <row r="16">
      <c r="B16" s="18" t="s">
        <v>880</v>
      </c>
      <c r="C16" s="18" t="s">
        <v>881</v>
      </c>
      <c r="D16" s="18" t="s">
        <v>56</v>
      </c>
      <c r="E16" s="18" t="s">
        <v>47</v>
      </c>
      <c r="F16" s="21">
        <v>19919.0</v>
      </c>
      <c r="G16" s="18" t="s">
        <v>71</v>
      </c>
      <c r="H16" s="43" t="s">
        <v>882</v>
      </c>
    </row>
    <row r="17">
      <c r="B17" s="18" t="s">
        <v>883</v>
      </c>
      <c r="C17" s="18" t="s">
        <v>103</v>
      </c>
      <c r="D17" s="18" t="s">
        <v>884</v>
      </c>
      <c r="E17" s="18" t="s">
        <v>71</v>
      </c>
      <c r="F17" s="18" t="s">
        <v>71</v>
      </c>
      <c r="G17" s="18" t="s">
        <v>71</v>
      </c>
      <c r="H17" s="43" t="s">
        <v>885</v>
      </c>
    </row>
    <row r="18">
      <c r="B18" s="18" t="s">
        <v>886</v>
      </c>
      <c r="C18" s="18" t="s">
        <v>221</v>
      </c>
      <c r="D18" s="18" t="s">
        <v>56</v>
      </c>
      <c r="E18" s="18" t="s">
        <v>47</v>
      </c>
      <c r="F18" s="21">
        <v>19962.0</v>
      </c>
      <c r="G18" s="18" t="s">
        <v>71</v>
      </c>
      <c r="H18" s="43" t="s">
        <v>887</v>
      </c>
      <c r="L18" s="34"/>
    </row>
    <row r="19">
      <c r="B19" s="18" t="s">
        <v>888</v>
      </c>
      <c r="C19" s="18" t="s">
        <v>221</v>
      </c>
      <c r="D19" s="18" t="s">
        <v>56</v>
      </c>
      <c r="E19" s="18" t="s">
        <v>47</v>
      </c>
      <c r="F19" s="21">
        <v>10236.0</v>
      </c>
      <c r="G19" s="18" t="s">
        <v>71</v>
      </c>
      <c r="H19" s="18" t="s">
        <v>889</v>
      </c>
    </row>
    <row r="20">
      <c r="B20" s="18" t="s">
        <v>144</v>
      </c>
      <c r="C20" s="94" t="s">
        <v>145</v>
      </c>
      <c r="D20" s="18" t="s">
        <v>56</v>
      </c>
      <c r="E20" s="18" t="s">
        <v>71</v>
      </c>
      <c r="F20" s="18" t="s">
        <v>71</v>
      </c>
      <c r="G20" s="18" t="s">
        <v>71</v>
      </c>
      <c r="H20" s="43" t="s">
        <v>524</v>
      </c>
    </row>
    <row r="21" ht="15.75" customHeight="1">
      <c r="B21" s="18" t="s">
        <v>49</v>
      </c>
      <c r="C21" s="18" t="s">
        <v>147</v>
      </c>
      <c r="D21" s="18" t="s">
        <v>890</v>
      </c>
      <c r="E21" s="18" t="s">
        <v>71</v>
      </c>
      <c r="F21" s="18" t="s">
        <v>71</v>
      </c>
      <c r="G21" s="18" t="s">
        <v>71</v>
      </c>
      <c r="H21" s="18" t="s">
        <v>525</v>
      </c>
    </row>
    <row r="22" ht="15.75" customHeight="1"/>
    <row r="23" ht="15.75" customHeight="1">
      <c r="A23" s="22">
        <v>4.0</v>
      </c>
      <c r="B23" s="22" t="s">
        <v>53</v>
      </c>
    </row>
    <row r="24" ht="15.75" customHeight="1">
      <c r="A24" s="22"/>
      <c r="B24" s="16" t="s">
        <v>54</v>
      </c>
    </row>
    <row r="25" ht="15.75" customHeight="1">
      <c r="B25" s="23" t="s">
        <v>55</v>
      </c>
    </row>
    <row r="26" ht="15.75" customHeight="1">
      <c r="B26" s="48" t="s">
        <v>28</v>
      </c>
      <c r="C26" s="48" t="s">
        <v>866</v>
      </c>
      <c r="D26" s="48" t="s">
        <v>869</v>
      </c>
      <c r="E26" s="48" t="s">
        <v>871</v>
      </c>
      <c r="F26" s="48" t="s">
        <v>874</v>
      </c>
      <c r="G26" s="48" t="s">
        <v>876</v>
      </c>
      <c r="H26" s="48" t="s">
        <v>878</v>
      </c>
      <c r="I26" s="48" t="s">
        <v>880</v>
      </c>
      <c r="J26" s="48" t="s">
        <v>883</v>
      </c>
      <c r="K26" s="48" t="s">
        <v>886</v>
      </c>
      <c r="L26" s="48" t="s">
        <v>888</v>
      </c>
      <c r="M26" s="48" t="s">
        <v>888</v>
      </c>
      <c r="N26" s="48" t="s">
        <v>888</v>
      </c>
      <c r="O26" s="48" t="s">
        <v>888</v>
      </c>
      <c r="P26" s="48" t="s">
        <v>888</v>
      </c>
      <c r="Q26" s="48" t="s">
        <v>888</v>
      </c>
      <c r="R26" s="48" t="s">
        <v>888</v>
      </c>
      <c r="S26" s="48" t="s">
        <v>888</v>
      </c>
      <c r="T26" s="48" t="s">
        <v>888</v>
      </c>
      <c r="U26" s="48" t="s">
        <v>888</v>
      </c>
      <c r="V26" s="48" t="s">
        <v>888</v>
      </c>
      <c r="W26" s="48" t="s">
        <v>888</v>
      </c>
      <c r="X26" s="48" t="s">
        <v>888</v>
      </c>
      <c r="Y26" s="48" t="s">
        <v>144</v>
      </c>
      <c r="Z26" s="48" t="s">
        <v>49</v>
      </c>
    </row>
    <row r="27" ht="15.75" customHeight="1">
      <c r="B27" s="84">
        <v>1.0</v>
      </c>
      <c r="C27" s="85" t="s">
        <v>891</v>
      </c>
      <c r="D27" s="84">
        <v>0.0</v>
      </c>
      <c r="E27" s="85" t="s">
        <v>56</v>
      </c>
      <c r="F27" s="85" t="s">
        <v>892</v>
      </c>
      <c r="G27" s="85" t="s">
        <v>893</v>
      </c>
      <c r="H27" s="85" t="s">
        <v>894</v>
      </c>
      <c r="I27" s="85" t="s">
        <v>56</v>
      </c>
      <c r="J27" s="84">
        <v>0.0</v>
      </c>
      <c r="K27" s="85" t="s">
        <v>56</v>
      </c>
      <c r="L27" s="59" t="s">
        <v>895</v>
      </c>
      <c r="M27" s="85" t="s">
        <v>896</v>
      </c>
      <c r="N27" s="85" t="s">
        <v>897</v>
      </c>
      <c r="O27" s="85" t="s">
        <v>898</v>
      </c>
      <c r="P27" s="85" t="s">
        <v>899</v>
      </c>
      <c r="Q27" s="85" t="s">
        <v>900</v>
      </c>
      <c r="R27" s="85" t="s">
        <v>901</v>
      </c>
      <c r="S27" s="85" t="s">
        <v>902</v>
      </c>
      <c r="T27" s="85" t="s">
        <v>903</v>
      </c>
      <c r="U27" s="85" t="s">
        <v>904</v>
      </c>
      <c r="V27" s="85" t="s">
        <v>905</v>
      </c>
      <c r="W27" s="85" t="s">
        <v>906</v>
      </c>
      <c r="X27" s="85" t="s">
        <v>907</v>
      </c>
      <c r="Y27" s="85" t="s">
        <v>908</v>
      </c>
      <c r="Z27" s="95">
        <v>39820.0</v>
      </c>
    </row>
    <row r="28" ht="15.75" customHeight="1">
      <c r="B28" s="84">
        <v>2.0</v>
      </c>
      <c r="C28" s="85" t="s">
        <v>891</v>
      </c>
      <c r="D28" s="84">
        <v>0.0</v>
      </c>
      <c r="E28" s="85" t="s">
        <v>56</v>
      </c>
      <c r="F28" s="85" t="s">
        <v>909</v>
      </c>
      <c r="G28" s="85" t="s">
        <v>910</v>
      </c>
      <c r="H28" s="85" t="s">
        <v>911</v>
      </c>
      <c r="I28" s="85" t="s">
        <v>56</v>
      </c>
      <c r="J28" s="84">
        <v>1.0</v>
      </c>
      <c r="K28" s="85" t="s">
        <v>56</v>
      </c>
      <c r="L28" s="59" t="s">
        <v>895</v>
      </c>
      <c r="M28" s="85" t="s">
        <v>896</v>
      </c>
      <c r="N28" s="85" t="s">
        <v>897</v>
      </c>
      <c r="O28" s="85" t="s">
        <v>898</v>
      </c>
      <c r="P28" s="85" t="s">
        <v>899</v>
      </c>
      <c r="Q28" s="85" t="s">
        <v>900</v>
      </c>
      <c r="R28" s="85" t="s">
        <v>901</v>
      </c>
      <c r="S28" s="85" t="s">
        <v>902</v>
      </c>
      <c r="T28" s="85" t="s">
        <v>903</v>
      </c>
      <c r="U28" s="85" t="s">
        <v>904</v>
      </c>
      <c r="V28" s="85" t="s">
        <v>905</v>
      </c>
      <c r="W28" s="85" t="s">
        <v>906</v>
      </c>
      <c r="X28" s="85" t="s">
        <v>907</v>
      </c>
      <c r="Y28" s="85" t="s">
        <v>912</v>
      </c>
      <c r="Z28" s="95">
        <v>39471.0</v>
      </c>
    </row>
    <row r="29" ht="15.75" customHeight="1">
      <c r="B29" s="84">
        <v>3.0</v>
      </c>
      <c r="C29" s="85" t="s">
        <v>891</v>
      </c>
      <c r="D29" s="84">
        <v>0.0</v>
      </c>
      <c r="E29" s="85" t="s">
        <v>56</v>
      </c>
      <c r="F29" s="85" t="s">
        <v>913</v>
      </c>
      <c r="G29" s="85" t="s">
        <v>56</v>
      </c>
      <c r="H29" s="85" t="s">
        <v>914</v>
      </c>
      <c r="I29" s="85" t="s">
        <v>56</v>
      </c>
      <c r="J29" s="84">
        <v>0.0</v>
      </c>
      <c r="K29" s="85" t="s">
        <v>56</v>
      </c>
      <c r="L29" s="59" t="s">
        <v>895</v>
      </c>
      <c r="M29" s="85" t="s">
        <v>896</v>
      </c>
      <c r="N29" s="85" t="s">
        <v>897</v>
      </c>
      <c r="O29" s="85" t="s">
        <v>898</v>
      </c>
      <c r="P29" s="85" t="s">
        <v>899</v>
      </c>
      <c r="Q29" s="85" t="s">
        <v>900</v>
      </c>
      <c r="R29" s="85" t="s">
        <v>901</v>
      </c>
      <c r="S29" s="85" t="s">
        <v>902</v>
      </c>
      <c r="T29" s="85" t="s">
        <v>903</v>
      </c>
      <c r="U29" s="85" t="s">
        <v>904</v>
      </c>
      <c r="V29" s="85" t="s">
        <v>905</v>
      </c>
      <c r="W29" s="85" t="s">
        <v>906</v>
      </c>
      <c r="X29" s="85" t="s">
        <v>907</v>
      </c>
      <c r="Y29" s="85" t="s">
        <v>915</v>
      </c>
      <c r="Z29" s="95">
        <v>39390.0</v>
      </c>
    </row>
    <row r="30" ht="15.75" customHeight="1">
      <c r="B30" s="84">
        <v>4.0</v>
      </c>
      <c r="C30" s="85" t="s">
        <v>891</v>
      </c>
      <c r="D30" s="84">
        <v>0.0</v>
      </c>
      <c r="E30" s="85" t="s">
        <v>56</v>
      </c>
      <c r="F30" s="85" t="s">
        <v>916</v>
      </c>
      <c r="G30" s="85" t="s">
        <v>56</v>
      </c>
      <c r="H30" s="85" t="s">
        <v>917</v>
      </c>
      <c r="I30" s="85" t="s">
        <v>56</v>
      </c>
      <c r="J30" s="84">
        <v>0.0</v>
      </c>
      <c r="K30" s="85" t="s">
        <v>56</v>
      </c>
      <c r="L30" s="59" t="s">
        <v>895</v>
      </c>
      <c r="M30" s="85" t="s">
        <v>896</v>
      </c>
      <c r="N30" s="85" t="s">
        <v>897</v>
      </c>
      <c r="O30" s="85" t="s">
        <v>898</v>
      </c>
      <c r="P30" s="85" t="s">
        <v>899</v>
      </c>
      <c r="Q30" s="85" t="s">
        <v>900</v>
      </c>
      <c r="R30" s="85" t="s">
        <v>901</v>
      </c>
      <c r="S30" s="85" t="s">
        <v>902</v>
      </c>
      <c r="T30" s="85" t="s">
        <v>903</v>
      </c>
      <c r="U30" s="85" t="s">
        <v>904</v>
      </c>
      <c r="V30" s="85" t="s">
        <v>905</v>
      </c>
      <c r="W30" s="85" t="s">
        <v>906</v>
      </c>
      <c r="X30" s="85" t="s">
        <v>907</v>
      </c>
      <c r="Y30" s="85" t="s">
        <v>918</v>
      </c>
      <c r="Z30" s="95">
        <v>39414.0</v>
      </c>
    </row>
    <row r="31" ht="15.75" customHeight="1">
      <c r="B31" s="84">
        <v>5.0</v>
      </c>
      <c r="C31" s="85" t="s">
        <v>891</v>
      </c>
      <c r="D31" s="84">
        <v>0.0</v>
      </c>
      <c r="E31" s="85" t="s">
        <v>919</v>
      </c>
      <c r="F31" s="85" t="s">
        <v>920</v>
      </c>
      <c r="G31" s="85" t="s">
        <v>6</v>
      </c>
      <c r="H31" s="85" t="s">
        <v>921</v>
      </c>
      <c r="I31" s="85" t="s">
        <v>56</v>
      </c>
      <c r="J31" s="84">
        <v>0.0</v>
      </c>
      <c r="K31" s="85" t="s">
        <v>56</v>
      </c>
      <c r="L31" s="59" t="s">
        <v>895</v>
      </c>
      <c r="M31" s="85" t="s">
        <v>896</v>
      </c>
      <c r="N31" s="85" t="s">
        <v>897</v>
      </c>
      <c r="O31" s="85" t="s">
        <v>898</v>
      </c>
      <c r="P31" s="85" t="s">
        <v>899</v>
      </c>
      <c r="Q31" s="85" t="s">
        <v>900</v>
      </c>
      <c r="R31" s="85" t="s">
        <v>901</v>
      </c>
      <c r="S31" s="85" t="s">
        <v>902</v>
      </c>
      <c r="T31" s="85" t="s">
        <v>903</v>
      </c>
      <c r="U31" s="85" t="s">
        <v>904</v>
      </c>
      <c r="V31" s="85" t="s">
        <v>905</v>
      </c>
      <c r="W31" s="85" t="s">
        <v>906</v>
      </c>
      <c r="X31" s="85" t="s">
        <v>907</v>
      </c>
      <c r="Y31" s="85" t="s">
        <v>922</v>
      </c>
      <c r="Z31" s="95">
        <v>39446.0</v>
      </c>
    </row>
    <row r="32" ht="15.75" customHeight="1"/>
    <row r="33" ht="15.75" customHeight="1">
      <c r="B33" s="23" t="s">
        <v>57</v>
      </c>
    </row>
    <row r="34" ht="15.75" customHeight="1">
      <c r="B34" s="48" t="s">
        <v>28</v>
      </c>
      <c r="C34" s="48" t="s">
        <v>866</v>
      </c>
      <c r="D34" s="48" t="s">
        <v>869</v>
      </c>
      <c r="E34" s="48" t="s">
        <v>871</v>
      </c>
      <c r="F34" s="48" t="s">
        <v>874</v>
      </c>
      <c r="G34" s="48" t="s">
        <v>876</v>
      </c>
      <c r="H34" s="48" t="s">
        <v>878</v>
      </c>
      <c r="I34" s="48" t="s">
        <v>880</v>
      </c>
      <c r="J34" s="48" t="s">
        <v>883</v>
      </c>
      <c r="K34" s="48" t="s">
        <v>886</v>
      </c>
      <c r="L34" s="48" t="s">
        <v>888</v>
      </c>
      <c r="M34" s="48" t="s">
        <v>888</v>
      </c>
      <c r="N34" s="48" t="s">
        <v>888</v>
      </c>
      <c r="O34" s="48" t="s">
        <v>888</v>
      </c>
      <c r="P34" s="48" t="s">
        <v>888</v>
      </c>
      <c r="Q34" s="48" t="s">
        <v>888</v>
      </c>
      <c r="R34" s="48" t="s">
        <v>888</v>
      </c>
      <c r="S34" s="48" t="s">
        <v>888</v>
      </c>
      <c r="T34" s="48" t="s">
        <v>888</v>
      </c>
      <c r="U34" s="48" t="s">
        <v>888</v>
      </c>
      <c r="V34" s="48" t="s">
        <v>888</v>
      </c>
      <c r="W34" s="48" t="s">
        <v>888</v>
      </c>
      <c r="X34" s="48" t="s">
        <v>888</v>
      </c>
      <c r="Y34" s="47" t="s">
        <v>144</v>
      </c>
      <c r="Z34" s="48" t="s">
        <v>49</v>
      </c>
    </row>
    <row r="35" ht="15.75" customHeight="1">
      <c r="B35" s="84">
        <v>20773.0</v>
      </c>
      <c r="C35" s="85" t="s">
        <v>923</v>
      </c>
      <c r="D35" s="84">
        <v>0.0</v>
      </c>
      <c r="E35" s="85" t="s">
        <v>56</v>
      </c>
      <c r="F35" s="85" t="s">
        <v>924</v>
      </c>
      <c r="G35" s="85" t="s">
        <v>56</v>
      </c>
      <c r="H35" s="85" t="s">
        <v>925</v>
      </c>
      <c r="I35" s="85" t="s">
        <v>56</v>
      </c>
      <c r="J35" s="84">
        <v>0.0</v>
      </c>
      <c r="K35" s="34" t="s">
        <v>56</v>
      </c>
      <c r="L35" s="59" t="s">
        <v>926</v>
      </c>
      <c r="M35" s="85" t="s">
        <v>927</v>
      </c>
      <c r="N35" s="85" t="s">
        <v>928</v>
      </c>
      <c r="O35" s="85" t="s">
        <v>929</v>
      </c>
      <c r="P35" s="85" t="s">
        <v>930</v>
      </c>
      <c r="Q35" s="85" t="s">
        <v>931</v>
      </c>
      <c r="R35" s="85" t="s">
        <v>932</v>
      </c>
      <c r="S35" s="85" t="s">
        <v>933</v>
      </c>
      <c r="T35" s="85" t="s">
        <v>934</v>
      </c>
      <c r="U35" s="85" t="s">
        <v>935</v>
      </c>
      <c r="V35" s="85" t="s">
        <v>936</v>
      </c>
      <c r="W35" s="85" t="s">
        <v>937</v>
      </c>
      <c r="X35" s="85" t="s">
        <v>938</v>
      </c>
      <c r="Y35" s="85" t="s">
        <v>939</v>
      </c>
      <c r="Z35" s="95">
        <v>41717.0</v>
      </c>
    </row>
    <row r="36" ht="15.75" customHeight="1">
      <c r="B36" s="84">
        <v>20774.0</v>
      </c>
      <c r="C36" s="85" t="s">
        <v>923</v>
      </c>
      <c r="D36" s="84">
        <v>0.0</v>
      </c>
      <c r="E36" s="85" t="s">
        <v>56</v>
      </c>
      <c r="F36" s="85" t="s">
        <v>940</v>
      </c>
      <c r="G36" s="85" t="s">
        <v>157</v>
      </c>
      <c r="H36" s="85" t="s">
        <v>941</v>
      </c>
      <c r="I36" s="85" t="s">
        <v>56</v>
      </c>
      <c r="J36" s="84">
        <v>2.0</v>
      </c>
      <c r="K36" s="85" t="s">
        <v>56</v>
      </c>
      <c r="L36" s="59" t="s">
        <v>942</v>
      </c>
      <c r="M36" s="85" t="s">
        <v>943</v>
      </c>
      <c r="N36" s="85" t="s">
        <v>944</v>
      </c>
      <c r="O36" s="85" t="s">
        <v>945</v>
      </c>
      <c r="P36" s="85" t="s">
        <v>946</v>
      </c>
      <c r="Q36" s="85" t="s">
        <v>931</v>
      </c>
      <c r="R36" s="85" t="s">
        <v>947</v>
      </c>
      <c r="S36" s="85" t="s">
        <v>933</v>
      </c>
      <c r="T36" s="85" t="s">
        <v>948</v>
      </c>
      <c r="U36" s="85" t="s">
        <v>949</v>
      </c>
      <c r="V36" s="85" t="s">
        <v>936</v>
      </c>
      <c r="W36" s="85" t="s">
        <v>950</v>
      </c>
      <c r="X36" s="85" t="s">
        <v>951</v>
      </c>
      <c r="Y36" s="85" t="s">
        <v>952</v>
      </c>
      <c r="Z36" s="95">
        <v>41484.0</v>
      </c>
    </row>
    <row r="37" ht="15.75" customHeight="1">
      <c r="B37" s="84">
        <v>20775.0</v>
      </c>
      <c r="C37" s="85" t="s">
        <v>923</v>
      </c>
      <c r="D37" s="84">
        <v>0.0</v>
      </c>
      <c r="E37" s="85" t="s">
        <v>56</v>
      </c>
      <c r="F37" s="85" t="s">
        <v>924</v>
      </c>
      <c r="G37" s="85" t="s">
        <v>151</v>
      </c>
      <c r="H37" s="85" t="s">
        <v>953</v>
      </c>
      <c r="I37" s="85" t="s">
        <v>56</v>
      </c>
      <c r="J37" s="84">
        <v>0.0</v>
      </c>
      <c r="K37" s="85" t="s">
        <v>56</v>
      </c>
      <c r="L37" s="59" t="s">
        <v>954</v>
      </c>
      <c r="M37" s="85" t="s">
        <v>955</v>
      </c>
      <c r="N37" s="85" t="s">
        <v>956</v>
      </c>
      <c r="O37" s="85" t="s">
        <v>945</v>
      </c>
      <c r="P37" s="85" t="s">
        <v>946</v>
      </c>
      <c r="Q37" s="85" t="s">
        <v>931</v>
      </c>
      <c r="R37" s="85" t="s">
        <v>957</v>
      </c>
      <c r="S37" s="85" t="s">
        <v>933</v>
      </c>
      <c r="T37" s="85" t="s">
        <v>958</v>
      </c>
      <c r="U37" s="85" t="s">
        <v>959</v>
      </c>
      <c r="V37" s="85" t="s">
        <v>936</v>
      </c>
      <c r="W37" s="85" t="s">
        <v>937</v>
      </c>
      <c r="X37" s="85" t="s">
        <v>960</v>
      </c>
      <c r="Y37" s="85" t="s">
        <v>961</v>
      </c>
      <c r="Z37" s="95">
        <v>41710.0</v>
      </c>
    </row>
    <row r="38" ht="15.75" customHeight="1">
      <c r="B38" s="84">
        <v>20776.0</v>
      </c>
      <c r="C38" s="85" t="s">
        <v>923</v>
      </c>
      <c r="D38" s="84">
        <v>0.0</v>
      </c>
      <c r="E38" s="85" t="s">
        <v>56</v>
      </c>
      <c r="F38" s="85" t="s">
        <v>924</v>
      </c>
      <c r="G38" s="85" t="s">
        <v>56</v>
      </c>
      <c r="H38" s="85" t="s">
        <v>962</v>
      </c>
      <c r="I38" s="85" t="s">
        <v>56</v>
      </c>
      <c r="J38" s="84">
        <v>1.0</v>
      </c>
      <c r="K38" s="85" t="s">
        <v>56</v>
      </c>
      <c r="L38" s="59" t="s">
        <v>963</v>
      </c>
      <c r="M38" s="85" t="s">
        <v>964</v>
      </c>
      <c r="N38" s="85" t="s">
        <v>965</v>
      </c>
      <c r="O38" s="85" t="s">
        <v>929</v>
      </c>
      <c r="P38" s="85" t="s">
        <v>966</v>
      </c>
      <c r="Q38" s="85" t="s">
        <v>931</v>
      </c>
      <c r="R38" s="85" t="s">
        <v>932</v>
      </c>
      <c r="S38" s="85" t="s">
        <v>933</v>
      </c>
      <c r="T38" s="85" t="s">
        <v>967</v>
      </c>
      <c r="U38" s="85" t="s">
        <v>968</v>
      </c>
      <c r="V38" s="85" t="s">
        <v>936</v>
      </c>
      <c r="W38" s="85" t="s">
        <v>950</v>
      </c>
      <c r="X38" s="85" t="s">
        <v>951</v>
      </c>
      <c r="Y38" s="85" t="s">
        <v>969</v>
      </c>
      <c r="Z38" s="95">
        <v>41653.0</v>
      </c>
    </row>
    <row r="39" ht="15.75" customHeight="1">
      <c r="B39" s="84">
        <v>20777.0</v>
      </c>
      <c r="C39" s="85" t="s">
        <v>923</v>
      </c>
      <c r="D39" s="84">
        <v>0.0</v>
      </c>
      <c r="E39" s="85" t="s">
        <v>56</v>
      </c>
      <c r="F39" s="85" t="s">
        <v>924</v>
      </c>
      <c r="G39" s="85" t="s">
        <v>56</v>
      </c>
      <c r="H39" s="85" t="s">
        <v>970</v>
      </c>
      <c r="I39" s="85" t="s">
        <v>56</v>
      </c>
      <c r="J39" s="84">
        <v>0.0</v>
      </c>
      <c r="K39" s="85" t="s">
        <v>56</v>
      </c>
      <c r="L39" s="59" t="s">
        <v>971</v>
      </c>
      <c r="M39" s="85" t="s">
        <v>972</v>
      </c>
      <c r="N39" s="85" t="s">
        <v>973</v>
      </c>
      <c r="O39" s="85" t="s">
        <v>945</v>
      </c>
      <c r="P39" s="85" t="s">
        <v>974</v>
      </c>
      <c r="Q39" s="85" t="s">
        <v>931</v>
      </c>
      <c r="R39" s="85" t="s">
        <v>932</v>
      </c>
      <c r="S39" s="85" t="s">
        <v>933</v>
      </c>
      <c r="T39" s="85" t="s">
        <v>958</v>
      </c>
      <c r="U39" s="85" t="s">
        <v>975</v>
      </c>
      <c r="V39" s="85" t="s">
        <v>976</v>
      </c>
      <c r="W39" s="85" t="s">
        <v>977</v>
      </c>
      <c r="X39" s="85" t="s">
        <v>960</v>
      </c>
      <c r="Y39" s="85" t="s">
        <v>978</v>
      </c>
      <c r="Z39" s="95">
        <v>41563.0</v>
      </c>
    </row>
    <row r="40" ht="15.75" customHeight="1"/>
    <row r="41" ht="15.75" customHeight="1">
      <c r="A41" s="22">
        <v>5.0</v>
      </c>
      <c r="B41" s="22" t="s">
        <v>58</v>
      </c>
      <c r="L41" s="68" t="s">
        <v>979</v>
      </c>
    </row>
    <row r="42" ht="15.75" customHeight="1"/>
    <row r="43" ht="15.75" customHeight="1"/>
    <row r="44" ht="15.75" customHeight="1">
      <c r="B44" s="48" t="s">
        <v>866</v>
      </c>
      <c r="C44" s="48" t="s">
        <v>883</v>
      </c>
    </row>
    <row r="45" ht="15.75" customHeight="1">
      <c r="B45" s="85" t="s">
        <v>891</v>
      </c>
      <c r="C45" s="84">
        <v>0.0</v>
      </c>
    </row>
    <row r="46" ht="15.75" customHeight="1">
      <c r="B46" s="85" t="s">
        <v>891</v>
      </c>
      <c r="C46" s="84">
        <v>1.0</v>
      </c>
    </row>
    <row r="47" ht="15.75" customHeight="1">
      <c r="B47" s="85" t="s">
        <v>891</v>
      </c>
      <c r="C47" s="84">
        <v>0.0</v>
      </c>
    </row>
    <row r="48" ht="15.75" customHeight="1">
      <c r="B48" s="85" t="s">
        <v>891</v>
      </c>
      <c r="C48" s="84">
        <v>0.0</v>
      </c>
    </row>
    <row r="49" ht="15.75" customHeight="1">
      <c r="B49" s="85" t="s">
        <v>891</v>
      </c>
      <c r="C49" s="84">
        <v>0.0</v>
      </c>
    </row>
    <row r="50" ht="15.75" customHeight="1">
      <c r="B50" s="85" t="s">
        <v>923</v>
      </c>
      <c r="C50" s="84">
        <v>0.0</v>
      </c>
    </row>
    <row r="51" ht="15.75" customHeight="1">
      <c r="B51" s="85" t="s">
        <v>923</v>
      </c>
      <c r="C51" s="84">
        <v>2.0</v>
      </c>
    </row>
    <row r="52" ht="15.75" customHeight="1">
      <c r="B52" s="85" t="s">
        <v>923</v>
      </c>
      <c r="C52" s="84">
        <v>0.0</v>
      </c>
    </row>
    <row r="53" ht="15.75" customHeight="1">
      <c r="B53" s="85" t="s">
        <v>923</v>
      </c>
      <c r="C53" s="84">
        <v>1.0</v>
      </c>
    </row>
    <row r="54" ht="15.75" customHeight="1">
      <c r="B54" s="85" t="s">
        <v>923</v>
      </c>
      <c r="C54" s="84">
        <v>0.0</v>
      </c>
    </row>
    <row r="55" ht="15.75" customHeight="1"/>
    <row r="56" ht="15.75" customHeight="1">
      <c r="B56" s="31" t="s">
        <v>59</v>
      </c>
      <c r="C56" s="31" t="s">
        <v>60</v>
      </c>
      <c r="D56" s="31" t="s">
        <v>61</v>
      </c>
      <c r="E56" s="32"/>
      <c r="F56" s="31" t="s">
        <v>62</v>
      </c>
    </row>
    <row r="57" ht="83.25" customHeight="1">
      <c r="B57" s="90">
        <v>1.0</v>
      </c>
      <c r="C57" s="90" t="s">
        <v>980</v>
      </c>
      <c r="F57" s="42" t="s">
        <v>981</v>
      </c>
    </row>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2"/>
  <legacyDrawing r:id="rId3"/>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8.71"/>
    <col customWidth="1" min="2" max="2" width="22.86"/>
    <col customWidth="1" min="3" max="3" width="29.0"/>
    <col customWidth="1" min="4" max="4" width="50.0"/>
    <col customWidth="1" min="5" max="5" width="19.57"/>
    <col customWidth="1" min="6" max="6" width="43.29"/>
    <col customWidth="1" min="7" max="7" width="18.57"/>
    <col customWidth="1" min="8" max="8" width="33.43"/>
    <col customWidth="1" min="9" max="9" width="39.86"/>
    <col customWidth="1" min="10" max="10" width="24.86"/>
    <col customWidth="1" min="11" max="11" width="22.14"/>
  </cols>
  <sheetData>
    <row r="1">
      <c r="A1" s="14" t="s">
        <v>982</v>
      </c>
      <c r="B1" s="14"/>
    </row>
    <row r="3">
      <c r="A3" s="13">
        <v>1.0</v>
      </c>
      <c r="B3" s="13" t="s">
        <v>16</v>
      </c>
      <c r="C3" s="15">
        <v>9.0</v>
      </c>
      <c r="D3" s="13" t="s">
        <v>17</v>
      </c>
    </row>
    <row r="5">
      <c r="A5" s="13">
        <v>2.0</v>
      </c>
      <c r="B5" s="13" t="s">
        <v>18</v>
      </c>
      <c r="C5" s="15">
        <v>19614.0</v>
      </c>
      <c r="D5" s="13" t="s">
        <v>19</v>
      </c>
    </row>
    <row r="7">
      <c r="A7" s="13">
        <v>3.0</v>
      </c>
      <c r="B7" s="16" t="s">
        <v>20</v>
      </c>
    </row>
    <row r="8">
      <c r="B8" s="17" t="s">
        <v>21</v>
      </c>
      <c r="C8" s="17" t="s">
        <v>22</v>
      </c>
      <c r="D8" s="17" t="s">
        <v>23</v>
      </c>
      <c r="E8" s="17" t="s">
        <v>24</v>
      </c>
      <c r="F8" s="17" t="s">
        <v>25</v>
      </c>
      <c r="G8" s="17" t="s">
        <v>26</v>
      </c>
      <c r="H8" s="17" t="s">
        <v>27</v>
      </c>
    </row>
    <row r="9">
      <c r="B9" s="18" t="s">
        <v>983</v>
      </c>
      <c r="C9" s="18" t="s">
        <v>103</v>
      </c>
      <c r="D9" s="18" t="s">
        <v>984</v>
      </c>
      <c r="E9" s="96" t="s">
        <v>71</v>
      </c>
      <c r="F9" s="18" t="s">
        <v>71</v>
      </c>
      <c r="G9" s="18" t="s">
        <v>71</v>
      </c>
      <c r="H9" s="43" t="s">
        <v>983</v>
      </c>
    </row>
    <row r="10">
      <c r="B10" s="18" t="s">
        <v>985</v>
      </c>
      <c r="C10" s="18" t="s">
        <v>986</v>
      </c>
      <c r="D10" s="18" t="s">
        <v>56</v>
      </c>
      <c r="E10" s="18" t="s">
        <v>71</v>
      </c>
      <c r="F10" s="18" t="s">
        <v>71</v>
      </c>
      <c r="G10" s="18" t="s">
        <v>71</v>
      </c>
      <c r="H10" s="43" t="s">
        <v>987</v>
      </c>
    </row>
    <row r="11">
      <c r="B11" s="18" t="s">
        <v>988</v>
      </c>
      <c r="C11" s="18" t="s">
        <v>986</v>
      </c>
      <c r="D11" s="18" t="s">
        <v>56</v>
      </c>
      <c r="E11" s="18" t="s">
        <v>47</v>
      </c>
      <c r="F11" s="21">
        <v>19252.0</v>
      </c>
      <c r="G11" s="18" t="s">
        <v>71</v>
      </c>
      <c r="H11" s="43" t="s">
        <v>989</v>
      </c>
    </row>
    <row r="12">
      <c r="B12" s="18" t="s">
        <v>990</v>
      </c>
      <c r="C12" s="18" t="s">
        <v>991</v>
      </c>
      <c r="D12" s="18" t="s">
        <v>56</v>
      </c>
      <c r="E12" s="18" t="s">
        <v>71</v>
      </c>
      <c r="F12" s="18" t="s">
        <v>71</v>
      </c>
      <c r="G12" s="18" t="s">
        <v>71</v>
      </c>
      <c r="H12" s="43" t="s">
        <v>992</v>
      </c>
    </row>
    <row r="13">
      <c r="B13" s="18" t="s">
        <v>514</v>
      </c>
      <c r="C13" s="18" t="s">
        <v>103</v>
      </c>
      <c r="D13" s="18" t="s">
        <v>993</v>
      </c>
      <c r="E13" s="18" t="s">
        <v>71</v>
      </c>
      <c r="F13" s="18" t="s">
        <v>71</v>
      </c>
      <c r="G13" s="18" t="s">
        <v>71</v>
      </c>
      <c r="H13" s="43" t="s">
        <v>994</v>
      </c>
    </row>
    <row r="14">
      <c r="B14" s="18" t="s">
        <v>995</v>
      </c>
      <c r="C14" s="18" t="s">
        <v>147</v>
      </c>
      <c r="D14" s="18" t="s">
        <v>56</v>
      </c>
      <c r="E14" s="18" t="s">
        <v>71</v>
      </c>
      <c r="F14" s="18" t="s">
        <v>71</v>
      </c>
      <c r="G14" s="18" t="s">
        <v>71</v>
      </c>
      <c r="H14" s="43" t="s">
        <v>996</v>
      </c>
    </row>
    <row r="15">
      <c r="B15" s="18" t="s">
        <v>997</v>
      </c>
      <c r="C15" s="18" t="s">
        <v>106</v>
      </c>
      <c r="D15" s="18" t="s">
        <v>56</v>
      </c>
      <c r="E15" s="18" t="s">
        <v>71</v>
      </c>
      <c r="F15" s="18" t="s">
        <v>71</v>
      </c>
      <c r="G15" s="18" t="s">
        <v>71</v>
      </c>
      <c r="H15" s="43" t="s">
        <v>998</v>
      </c>
    </row>
    <row r="16">
      <c r="B16" s="18" t="s">
        <v>144</v>
      </c>
      <c r="C16" s="18" t="s">
        <v>145</v>
      </c>
      <c r="D16" s="18" t="s">
        <v>56</v>
      </c>
      <c r="E16" s="18" t="s">
        <v>71</v>
      </c>
      <c r="F16" s="18" t="s">
        <v>71</v>
      </c>
      <c r="G16" s="18" t="s">
        <v>71</v>
      </c>
      <c r="H16" s="43" t="s">
        <v>524</v>
      </c>
    </row>
    <row r="17">
      <c r="B17" s="18" t="s">
        <v>49</v>
      </c>
      <c r="C17" s="18" t="s">
        <v>147</v>
      </c>
      <c r="D17" s="18" t="s">
        <v>999</v>
      </c>
      <c r="E17" s="18" t="s">
        <v>71</v>
      </c>
      <c r="F17" s="18" t="s">
        <v>71</v>
      </c>
      <c r="G17" s="18" t="s">
        <v>71</v>
      </c>
      <c r="H17" s="43" t="s">
        <v>525</v>
      </c>
    </row>
    <row r="18" ht="15.75" customHeight="1"/>
    <row r="19" ht="15.75" customHeight="1">
      <c r="A19" s="22">
        <v>4.0</v>
      </c>
      <c r="B19" s="22" t="s">
        <v>53</v>
      </c>
    </row>
    <row r="20" ht="15.75" customHeight="1">
      <c r="A20" s="22"/>
      <c r="B20" s="16" t="s">
        <v>54</v>
      </c>
    </row>
    <row r="21" ht="15.75" customHeight="1">
      <c r="B21" s="23" t="s">
        <v>55</v>
      </c>
    </row>
    <row r="22" ht="15.75" customHeight="1">
      <c r="B22" s="48" t="s">
        <v>983</v>
      </c>
      <c r="C22" s="48" t="s">
        <v>985</v>
      </c>
      <c r="D22" s="48" t="s">
        <v>988</v>
      </c>
      <c r="E22" s="48" t="s">
        <v>990</v>
      </c>
      <c r="F22" s="48" t="s">
        <v>514</v>
      </c>
      <c r="G22" s="48" t="s">
        <v>995</v>
      </c>
      <c r="H22" s="48" t="s">
        <v>997</v>
      </c>
      <c r="I22" s="48" t="s">
        <v>144</v>
      </c>
      <c r="J22" s="48" t="s">
        <v>49</v>
      </c>
      <c r="K22" s="13"/>
      <c r="L22" s="13"/>
    </row>
    <row r="23" ht="15.75" customHeight="1">
      <c r="B23" s="84">
        <v>1.0</v>
      </c>
      <c r="C23" s="85" t="s">
        <v>1000</v>
      </c>
      <c r="D23" s="85" t="s">
        <v>56</v>
      </c>
      <c r="E23" s="85" t="s">
        <v>1001</v>
      </c>
      <c r="F23" s="84">
        <v>79.0</v>
      </c>
      <c r="G23" s="85">
        <v>98011.0</v>
      </c>
      <c r="H23" s="85" t="s">
        <v>1002</v>
      </c>
      <c r="I23" s="85" t="s">
        <v>1003</v>
      </c>
      <c r="J23" s="86">
        <v>39420.0</v>
      </c>
      <c r="K23" s="97"/>
      <c r="L23" s="98"/>
    </row>
    <row r="24" ht="15.75" customHeight="1">
      <c r="B24" s="84">
        <v>2.0</v>
      </c>
      <c r="C24" s="85" t="s">
        <v>1004</v>
      </c>
      <c r="D24" s="85" t="s">
        <v>56</v>
      </c>
      <c r="E24" s="85" t="s">
        <v>1001</v>
      </c>
      <c r="F24" s="84">
        <v>79.0</v>
      </c>
      <c r="G24" s="85">
        <v>98011.0</v>
      </c>
      <c r="H24" s="85" t="s">
        <v>1005</v>
      </c>
      <c r="I24" s="85" t="s">
        <v>1006</v>
      </c>
      <c r="J24" s="86">
        <v>39782.0</v>
      </c>
      <c r="K24" s="97"/>
      <c r="L24" s="98"/>
    </row>
    <row r="25" ht="15.75" customHeight="1">
      <c r="B25" s="84">
        <v>3.0</v>
      </c>
      <c r="C25" s="85" t="s">
        <v>1007</v>
      </c>
      <c r="D25" s="85" t="s">
        <v>56</v>
      </c>
      <c r="E25" s="85" t="s">
        <v>1001</v>
      </c>
      <c r="F25" s="84">
        <v>79.0</v>
      </c>
      <c r="G25" s="85">
        <v>98011.0</v>
      </c>
      <c r="H25" s="85" t="s">
        <v>1008</v>
      </c>
      <c r="I25" s="85" t="s">
        <v>1009</v>
      </c>
      <c r="J25" s="86">
        <v>41340.0</v>
      </c>
      <c r="K25" s="97"/>
      <c r="L25" s="98"/>
    </row>
    <row r="26" ht="15.75" customHeight="1">
      <c r="B26" s="84">
        <v>4.0</v>
      </c>
      <c r="C26" s="85" t="s">
        <v>1010</v>
      </c>
      <c r="D26" s="85" t="s">
        <v>56</v>
      </c>
      <c r="E26" s="85" t="s">
        <v>1001</v>
      </c>
      <c r="F26" s="84">
        <v>79.0</v>
      </c>
      <c r="G26" s="85">
        <v>98011.0</v>
      </c>
      <c r="H26" s="85" t="s">
        <v>1011</v>
      </c>
      <c r="I26" s="85" t="s">
        <v>1012</v>
      </c>
      <c r="J26" s="86">
        <v>39847.0</v>
      </c>
      <c r="K26" s="97"/>
      <c r="L26" s="98"/>
    </row>
    <row r="27" ht="15.75" customHeight="1">
      <c r="B27" s="84">
        <v>5.0</v>
      </c>
      <c r="C27" s="85" t="s">
        <v>1013</v>
      </c>
      <c r="D27" s="85" t="s">
        <v>56</v>
      </c>
      <c r="E27" s="85" t="s">
        <v>1001</v>
      </c>
      <c r="F27" s="84">
        <v>79.0</v>
      </c>
      <c r="G27" s="85">
        <v>98011.0</v>
      </c>
      <c r="H27" s="85" t="s">
        <v>1014</v>
      </c>
      <c r="I27" s="85" t="s">
        <v>1015</v>
      </c>
      <c r="J27" s="86">
        <v>39801.0</v>
      </c>
      <c r="K27" s="97"/>
      <c r="L27" s="98"/>
    </row>
    <row r="28" ht="15.75" customHeight="1"/>
    <row r="29" ht="15.75" customHeight="1">
      <c r="B29" s="23" t="s">
        <v>57</v>
      </c>
    </row>
    <row r="30" ht="15.75" customHeight="1">
      <c r="B30" s="48" t="s">
        <v>983</v>
      </c>
      <c r="C30" s="48" t="s">
        <v>985</v>
      </c>
      <c r="D30" s="48" t="s">
        <v>988</v>
      </c>
      <c r="E30" s="48" t="s">
        <v>990</v>
      </c>
      <c r="F30" s="48" t="s">
        <v>514</v>
      </c>
      <c r="G30" s="48" t="s">
        <v>995</v>
      </c>
      <c r="H30" s="48" t="s">
        <v>997</v>
      </c>
      <c r="I30" s="48" t="s">
        <v>144</v>
      </c>
      <c r="J30" s="48" t="s">
        <v>49</v>
      </c>
      <c r="K30" s="13"/>
    </row>
    <row r="31" ht="15.75" customHeight="1">
      <c r="B31" s="84">
        <v>32517.0</v>
      </c>
      <c r="C31" s="85" t="s">
        <v>1016</v>
      </c>
      <c r="D31" s="85" t="s">
        <v>56</v>
      </c>
      <c r="E31" s="85" t="s">
        <v>1017</v>
      </c>
      <c r="F31" s="84">
        <v>79.0</v>
      </c>
      <c r="G31" s="85">
        <v>98074.0</v>
      </c>
      <c r="H31" s="85" t="s">
        <v>1018</v>
      </c>
      <c r="I31" s="85" t="s">
        <v>1019</v>
      </c>
      <c r="J31" s="87">
        <v>39811.0</v>
      </c>
      <c r="K31" s="97"/>
      <c r="L31" s="98"/>
    </row>
    <row r="32" ht="15.75" customHeight="1">
      <c r="B32" s="84">
        <v>32518.0</v>
      </c>
      <c r="C32" s="85" t="s">
        <v>1020</v>
      </c>
      <c r="D32" s="85" t="s">
        <v>56</v>
      </c>
      <c r="E32" s="85" t="s">
        <v>1021</v>
      </c>
      <c r="F32" s="84">
        <v>79.0</v>
      </c>
      <c r="G32" s="85">
        <v>98052.0</v>
      </c>
      <c r="H32" s="85" t="s">
        <v>1022</v>
      </c>
      <c r="I32" s="85" t="s">
        <v>1023</v>
      </c>
      <c r="J32" s="87">
        <v>39832.0</v>
      </c>
      <c r="K32" s="97"/>
      <c r="L32" s="98"/>
    </row>
    <row r="33" ht="15.75" customHeight="1">
      <c r="B33" s="84">
        <v>32519.0</v>
      </c>
      <c r="C33" s="85" t="s">
        <v>1024</v>
      </c>
      <c r="D33" s="85" t="s">
        <v>56</v>
      </c>
      <c r="E33" s="85" t="s">
        <v>1025</v>
      </c>
      <c r="F33" s="84">
        <v>79.0</v>
      </c>
      <c r="G33" s="85">
        <v>98104.0</v>
      </c>
      <c r="H33" s="85" t="s">
        <v>1026</v>
      </c>
      <c r="I33" s="85" t="s">
        <v>1027</v>
      </c>
      <c r="J33" s="87">
        <v>39855.0</v>
      </c>
      <c r="K33" s="97"/>
      <c r="L33" s="98"/>
    </row>
    <row r="34" ht="15.75" customHeight="1">
      <c r="B34" s="84">
        <v>32520.0</v>
      </c>
      <c r="C34" s="85" t="s">
        <v>1028</v>
      </c>
      <c r="D34" s="85" t="s">
        <v>56</v>
      </c>
      <c r="E34" s="85" t="s">
        <v>1029</v>
      </c>
      <c r="F34" s="84">
        <v>79.0</v>
      </c>
      <c r="G34" s="85">
        <v>98004.0</v>
      </c>
      <c r="H34" s="85" t="s">
        <v>1030</v>
      </c>
      <c r="I34" s="85" t="s">
        <v>1031</v>
      </c>
      <c r="J34" s="87">
        <v>39828.0</v>
      </c>
      <c r="K34" s="97"/>
      <c r="L34" s="98"/>
    </row>
    <row r="35" ht="15.75" customHeight="1">
      <c r="B35" s="84">
        <v>32521.0</v>
      </c>
      <c r="C35" s="85" t="s">
        <v>1032</v>
      </c>
      <c r="D35" s="85" t="s">
        <v>56</v>
      </c>
      <c r="E35" s="85" t="s">
        <v>1017</v>
      </c>
      <c r="F35" s="84">
        <v>79.0</v>
      </c>
      <c r="G35" s="85">
        <v>98074.0</v>
      </c>
      <c r="H35" s="85" t="s">
        <v>1033</v>
      </c>
      <c r="I35" s="85" t="s">
        <v>1034</v>
      </c>
      <c r="J35" s="87">
        <v>39828.0</v>
      </c>
      <c r="K35" s="97"/>
      <c r="L35" s="98"/>
    </row>
    <row r="36" ht="15.75" customHeight="1"/>
    <row r="37" ht="15.75" customHeight="1">
      <c r="A37" s="22">
        <v>5.0</v>
      </c>
      <c r="B37" s="22" t="s">
        <v>58</v>
      </c>
      <c r="J37" s="69">
        <v>39420.0</v>
      </c>
    </row>
    <row r="38" ht="15.75" customHeight="1">
      <c r="J38" s="70">
        <v>39782.0</v>
      </c>
    </row>
    <row r="39" ht="15.75" customHeight="1">
      <c r="B39" s="34" t="s">
        <v>1035</v>
      </c>
      <c r="J39" s="70">
        <v>39801.0</v>
      </c>
    </row>
    <row r="40" ht="15.75" customHeight="1">
      <c r="B40" s="48" t="s">
        <v>990</v>
      </c>
      <c r="J40" s="70">
        <v>39811.0</v>
      </c>
    </row>
    <row r="41" ht="15.75" customHeight="1">
      <c r="B41" s="85" t="s">
        <v>1001</v>
      </c>
      <c r="J41" s="69">
        <v>39828.0</v>
      </c>
    </row>
    <row r="42" ht="15.75" customHeight="1">
      <c r="B42" s="85" t="s">
        <v>1001</v>
      </c>
      <c r="J42" s="69">
        <v>39828.0</v>
      </c>
    </row>
    <row r="43" ht="15.75" customHeight="1">
      <c r="B43" s="85" t="s">
        <v>1001</v>
      </c>
      <c r="J43" s="69">
        <v>39832.0</v>
      </c>
    </row>
    <row r="44" ht="15.75" customHeight="1">
      <c r="B44" s="85" t="s">
        <v>1001</v>
      </c>
      <c r="J44" s="69">
        <v>39847.0</v>
      </c>
    </row>
    <row r="45" ht="15.75" customHeight="1">
      <c r="B45" s="85" t="s">
        <v>1001</v>
      </c>
      <c r="J45" s="69">
        <v>39855.0</v>
      </c>
    </row>
    <row r="46" ht="15.75" customHeight="1">
      <c r="B46" s="85" t="s">
        <v>1017</v>
      </c>
      <c r="J46" s="69">
        <v>41340.0</v>
      </c>
    </row>
    <row r="47" ht="15.75" customHeight="1">
      <c r="B47" s="85" t="s">
        <v>1021</v>
      </c>
    </row>
    <row r="48" ht="15.75" customHeight="1">
      <c r="B48" s="85" t="s">
        <v>1025</v>
      </c>
    </row>
    <row r="49" ht="15.75" customHeight="1">
      <c r="B49" s="85" t="s">
        <v>1029</v>
      </c>
    </row>
    <row r="50" ht="15.75" customHeight="1">
      <c r="B50" s="85" t="s">
        <v>1017</v>
      </c>
    </row>
    <row r="51" ht="15.75" customHeight="1"/>
    <row r="52" ht="15.75" customHeight="1">
      <c r="B52" s="31" t="s">
        <v>59</v>
      </c>
      <c r="C52" s="31" t="s">
        <v>60</v>
      </c>
      <c r="D52" s="31" t="s">
        <v>61</v>
      </c>
      <c r="E52" s="32"/>
      <c r="F52" s="31" t="s">
        <v>62</v>
      </c>
    </row>
    <row r="53" ht="40.5" customHeight="1">
      <c r="B53" s="34">
        <v>1.0</v>
      </c>
      <c r="C53" s="34" t="s">
        <v>990</v>
      </c>
      <c r="D53" s="34" t="s">
        <v>1036</v>
      </c>
      <c r="E53" s="34" t="s">
        <v>1037</v>
      </c>
      <c r="F53" s="74" t="s">
        <v>1038</v>
      </c>
    </row>
    <row r="54" ht="15.75" customHeight="1">
      <c r="D54" s="34" t="s">
        <v>1039</v>
      </c>
      <c r="E54" s="34" t="s">
        <v>1040</v>
      </c>
    </row>
    <row r="55" ht="15.75" customHeight="1">
      <c r="D55" s="34" t="s">
        <v>1041</v>
      </c>
      <c r="E55" s="34" t="s">
        <v>1042</v>
      </c>
    </row>
    <row r="56" ht="15.75" customHeight="1"/>
    <row r="57" ht="15.75" customHeight="1">
      <c r="D57" s="97"/>
    </row>
    <row r="58" ht="15.75" customHeight="1">
      <c r="D58" s="97"/>
    </row>
    <row r="59" ht="15.75" customHeight="1">
      <c r="D59" s="97"/>
    </row>
    <row r="60" ht="15.75" customHeight="1"/>
    <row r="61" ht="15.75" customHeight="1"/>
    <row r="62" ht="15.75" customHeight="1"/>
    <row r="63" ht="15.75" customHeight="1"/>
    <row r="64" ht="15.75" customHeight="1"/>
    <row r="65" ht="15.75" customHeight="1"/>
    <row r="66" ht="15.75" customHeight="1">
      <c r="D66" s="97"/>
    </row>
    <row r="67" ht="15.75" customHeight="1">
      <c r="D67" s="97"/>
    </row>
    <row r="68" ht="15.75" customHeight="1">
      <c r="D68" s="97"/>
    </row>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2"/>
  <legacyDrawing r:id="rId3"/>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8.71"/>
    <col customWidth="1" min="2" max="2" width="22.86"/>
    <col customWidth="1" min="3" max="3" width="29.0"/>
    <col customWidth="1" min="4" max="4" width="50.0"/>
    <col customWidth="1" min="5" max="5" width="28.43"/>
    <col customWidth="1" min="6" max="6" width="43.29"/>
    <col customWidth="1" min="7" max="7" width="18.57"/>
    <col customWidth="1" min="8" max="8" width="33.43"/>
    <col customWidth="1" min="9" max="9" width="39.86"/>
    <col customWidth="1" min="10" max="10" width="24.86"/>
    <col customWidth="1" min="11" max="11" width="22.14"/>
  </cols>
  <sheetData>
    <row r="1">
      <c r="A1" s="14" t="s">
        <v>1043</v>
      </c>
      <c r="B1" s="14"/>
    </row>
    <row r="3">
      <c r="A3" s="13">
        <v>1.0</v>
      </c>
      <c r="B3" s="13" t="s">
        <v>16</v>
      </c>
      <c r="C3" s="15">
        <v>8.0</v>
      </c>
      <c r="D3" s="13" t="s">
        <v>17</v>
      </c>
    </row>
    <row r="5">
      <c r="A5" s="13">
        <v>2.0</v>
      </c>
      <c r="B5" s="13" t="s">
        <v>18</v>
      </c>
      <c r="C5" s="15">
        <v>180.0</v>
      </c>
      <c r="D5" s="13" t="s">
        <v>19</v>
      </c>
    </row>
    <row r="7">
      <c r="A7" s="13">
        <v>3.0</v>
      </c>
      <c r="B7" s="16" t="s">
        <v>20</v>
      </c>
    </row>
    <row r="8">
      <c r="B8" s="17" t="s">
        <v>21</v>
      </c>
      <c r="C8" s="17" t="s">
        <v>22</v>
      </c>
      <c r="D8" s="17" t="s">
        <v>23</v>
      </c>
      <c r="E8" s="17" t="s">
        <v>24</v>
      </c>
      <c r="F8" s="17" t="s">
        <v>25</v>
      </c>
      <c r="G8" s="17" t="s">
        <v>26</v>
      </c>
      <c r="H8" s="17" t="s">
        <v>27</v>
      </c>
    </row>
    <row r="9">
      <c r="B9" s="18" t="s">
        <v>514</v>
      </c>
      <c r="C9" s="18" t="s">
        <v>103</v>
      </c>
      <c r="D9" s="18" t="s">
        <v>993</v>
      </c>
      <c r="E9" s="18" t="s">
        <v>71</v>
      </c>
      <c r="F9" s="18" t="s">
        <v>71</v>
      </c>
      <c r="G9" s="18" t="s">
        <v>71</v>
      </c>
      <c r="H9" s="43" t="s">
        <v>514</v>
      </c>
    </row>
    <row r="10">
      <c r="B10" s="18" t="s">
        <v>1044</v>
      </c>
      <c r="C10" s="18" t="s">
        <v>659</v>
      </c>
      <c r="D10" s="18" t="s">
        <v>56</v>
      </c>
      <c r="E10" s="18" t="s">
        <v>71</v>
      </c>
      <c r="F10" s="18" t="s">
        <v>71</v>
      </c>
      <c r="G10" s="18" t="s">
        <v>71</v>
      </c>
      <c r="H10" s="43" t="s">
        <v>1044</v>
      </c>
    </row>
    <row r="11">
      <c r="B11" s="18" t="s">
        <v>420</v>
      </c>
      <c r="C11" s="18" t="s">
        <v>1045</v>
      </c>
      <c r="D11" s="18" t="s">
        <v>56</v>
      </c>
      <c r="E11" s="18" t="s">
        <v>71</v>
      </c>
      <c r="F11" s="18" t="s">
        <v>71</v>
      </c>
      <c r="G11" s="18" t="s">
        <v>71</v>
      </c>
      <c r="H11" s="43" t="s">
        <v>420</v>
      </c>
    </row>
    <row r="12">
      <c r="B12" s="18" t="s">
        <v>1046</v>
      </c>
      <c r="C12" s="18" t="s">
        <v>133</v>
      </c>
      <c r="D12" s="18" t="s">
        <v>134</v>
      </c>
      <c r="E12" s="18" t="s">
        <v>71</v>
      </c>
      <c r="F12" s="18" t="s">
        <v>71</v>
      </c>
      <c r="G12" s="18" t="s">
        <v>71</v>
      </c>
      <c r="H12" s="43" t="s">
        <v>1047</v>
      </c>
    </row>
    <row r="13">
      <c r="B13" s="18" t="s">
        <v>72</v>
      </c>
      <c r="C13" s="18" t="s">
        <v>73</v>
      </c>
      <c r="D13" s="18" t="s">
        <v>56</v>
      </c>
      <c r="E13" s="18" t="s">
        <v>71</v>
      </c>
      <c r="F13" s="18" t="s">
        <v>71</v>
      </c>
      <c r="G13" s="18" t="s">
        <v>71</v>
      </c>
      <c r="H13" s="43" t="s">
        <v>1048</v>
      </c>
    </row>
    <row r="14">
      <c r="B14" s="18" t="s">
        <v>197</v>
      </c>
      <c r="C14" s="18" t="s">
        <v>103</v>
      </c>
      <c r="D14" s="60">
        <v>44936.0</v>
      </c>
      <c r="E14" s="18" t="s">
        <v>71</v>
      </c>
      <c r="F14" s="18" t="s">
        <v>71</v>
      </c>
      <c r="G14" s="18" t="s">
        <v>71</v>
      </c>
      <c r="H14" s="43" t="s">
        <v>1049</v>
      </c>
    </row>
    <row r="15">
      <c r="B15" s="18" t="s">
        <v>144</v>
      </c>
      <c r="C15" s="18" t="s">
        <v>145</v>
      </c>
      <c r="D15" s="18" t="s">
        <v>56</v>
      </c>
      <c r="E15" s="18" t="s">
        <v>71</v>
      </c>
      <c r="F15" s="18" t="s">
        <v>71</v>
      </c>
      <c r="G15" s="18" t="s">
        <v>71</v>
      </c>
      <c r="H15" s="43" t="s">
        <v>524</v>
      </c>
    </row>
    <row r="16">
      <c r="B16" s="18" t="s">
        <v>49</v>
      </c>
      <c r="C16" s="18" t="s">
        <v>147</v>
      </c>
      <c r="D16" s="18" t="s">
        <v>1050</v>
      </c>
      <c r="E16" s="18" t="s">
        <v>71</v>
      </c>
      <c r="F16" s="18" t="s">
        <v>71</v>
      </c>
      <c r="G16" s="18" t="s">
        <v>71</v>
      </c>
      <c r="H16" s="43" t="s">
        <v>525</v>
      </c>
    </row>
    <row r="17" ht="15.75" customHeight="1"/>
    <row r="18" ht="15.75" customHeight="1">
      <c r="A18" s="22">
        <v>4.0</v>
      </c>
      <c r="B18" s="22" t="s">
        <v>53</v>
      </c>
    </row>
    <row r="19" ht="15.75" customHeight="1">
      <c r="A19" s="22"/>
      <c r="B19" s="16" t="s">
        <v>54</v>
      </c>
    </row>
    <row r="20" ht="15.75" customHeight="1">
      <c r="B20" s="23" t="s">
        <v>55</v>
      </c>
    </row>
    <row r="21" ht="15.75" customHeight="1">
      <c r="B21" s="48" t="s">
        <v>514</v>
      </c>
      <c r="C21" s="48" t="s">
        <v>1044</v>
      </c>
      <c r="D21" s="48" t="s">
        <v>420</v>
      </c>
      <c r="E21" s="48" t="s">
        <v>1046</v>
      </c>
      <c r="F21" s="48" t="s">
        <v>72</v>
      </c>
      <c r="G21" s="48" t="s">
        <v>197</v>
      </c>
      <c r="H21" s="48" t="s">
        <v>144</v>
      </c>
      <c r="I21" s="48" t="s">
        <v>49</v>
      </c>
      <c r="J21" s="13"/>
      <c r="K21" s="13"/>
      <c r="L21" s="13"/>
    </row>
    <row r="22" ht="15.75" customHeight="1">
      <c r="B22" s="84">
        <v>1.0</v>
      </c>
      <c r="C22" s="85" t="s">
        <v>1051</v>
      </c>
      <c r="D22" s="85" t="s">
        <v>446</v>
      </c>
      <c r="E22" s="84">
        <v>0.0</v>
      </c>
      <c r="F22" s="85" t="s">
        <v>1052</v>
      </c>
      <c r="G22" s="84">
        <v>6.0</v>
      </c>
      <c r="H22" s="85" t="s">
        <v>1053</v>
      </c>
      <c r="I22" s="87">
        <v>41678.42847222222</v>
      </c>
      <c r="J22" s="98"/>
      <c r="K22" s="97"/>
      <c r="L22" s="98"/>
    </row>
    <row r="23" ht="15.75" customHeight="1">
      <c r="B23" s="84">
        <v>2.0</v>
      </c>
      <c r="C23" s="85" t="s">
        <v>1054</v>
      </c>
      <c r="D23" s="85" t="s">
        <v>434</v>
      </c>
      <c r="E23" s="84">
        <v>0.0</v>
      </c>
      <c r="F23" s="85" t="s">
        <v>1055</v>
      </c>
      <c r="G23" s="84">
        <v>1.0</v>
      </c>
      <c r="H23" s="85" t="s">
        <v>1056</v>
      </c>
      <c r="I23" s="87">
        <v>41678.42847222222</v>
      </c>
      <c r="J23" s="98"/>
      <c r="K23" s="97"/>
      <c r="L23" s="98"/>
    </row>
    <row r="24" ht="15.75" customHeight="1">
      <c r="B24" s="84">
        <v>3.0</v>
      </c>
      <c r="C24" s="85" t="s">
        <v>1057</v>
      </c>
      <c r="D24" s="85" t="s">
        <v>434</v>
      </c>
      <c r="E24" s="84">
        <v>0.0</v>
      </c>
      <c r="F24" s="85" t="s">
        <v>1058</v>
      </c>
      <c r="G24" s="84">
        <v>5.0</v>
      </c>
      <c r="H24" s="85" t="s">
        <v>1059</v>
      </c>
      <c r="I24" s="87">
        <v>41678.42847222222</v>
      </c>
      <c r="J24" s="98"/>
      <c r="K24" s="97"/>
      <c r="L24" s="98"/>
    </row>
    <row r="25" ht="15.75" customHeight="1">
      <c r="B25" s="84">
        <v>4.0</v>
      </c>
      <c r="C25" s="85" t="s">
        <v>1060</v>
      </c>
      <c r="D25" s="85" t="s">
        <v>434</v>
      </c>
      <c r="E25" s="84">
        <v>0.0</v>
      </c>
      <c r="F25" s="85" t="s">
        <v>1061</v>
      </c>
      <c r="G25" s="84">
        <v>3.0</v>
      </c>
      <c r="H25" s="85" t="s">
        <v>1062</v>
      </c>
      <c r="I25" s="87">
        <v>41678.42847222222</v>
      </c>
      <c r="J25" s="98"/>
      <c r="K25" s="97"/>
      <c r="L25" s="98"/>
    </row>
    <row r="26" ht="15.75" customHeight="1">
      <c r="B26" s="84">
        <v>5.0</v>
      </c>
      <c r="C26" s="85" t="s">
        <v>1063</v>
      </c>
      <c r="D26" s="85" t="s">
        <v>1063</v>
      </c>
      <c r="E26" s="84">
        <v>1.0</v>
      </c>
      <c r="F26" s="85" t="s">
        <v>1064</v>
      </c>
      <c r="G26" s="84">
        <v>1.0</v>
      </c>
      <c r="H26" s="85" t="s">
        <v>1065</v>
      </c>
      <c r="I26" s="87">
        <v>41678.42847222222</v>
      </c>
      <c r="J26" s="98"/>
      <c r="K26" s="97"/>
      <c r="L26" s="98"/>
    </row>
    <row r="27" ht="15.75" customHeight="1"/>
    <row r="28" ht="15.75" customHeight="1">
      <c r="B28" s="23" t="s">
        <v>57</v>
      </c>
    </row>
    <row r="29" ht="15.75" customHeight="1">
      <c r="B29" s="48" t="s">
        <v>514</v>
      </c>
      <c r="C29" s="48" t="s">
        <v>1044</v>
      </c>
      <c r="D29" s="48" t="s">
        <v>420</v>
      </c>
      <c r="E29" s="48" t="s">
        <v>1046</v>
      </c>
      <c r="F29" s="48" t="s">
        <v>72</v>
      </c>
      <c r="G29" s="48" t="s">
        <v>197</v>
      </c>
      <c r="H29" s="48" t="s">
        <v>144</v>
      </c>
      <c r="I29" s="48" t="s">
        <v>49</v>
      </c>
      <c r="J29" s="13"/>
      <c r="K29" s="13"/>
    </row>
    <row r="30" ht="15.75" customHeight="1">
      <c r="B30" s="84">
        <v>177.0</v>
      </c>
      <c r="C30" s="85">
        <v>91.0</v>
      </c>
      <c r="D30" s="85" t="s">
        <v>449</v>
      </c>
      <c r="E30" s="84">
        <v>0.0</v>
      </c>
      <c r="F30" s="85" t="s">
        <v>1066</v>
      </c>
      <c r="G30" s="84">
        <v>7.0</v>
      </c>
      <c r="H30" s="85" t="s">
        <v>1067</v>
      </c>
      <c r="I30" s="87">
        <v>39568.0</v>
      </c>
      <c r="J30" s="98"/>
      <c r="K30" s="97"/>
      <c r="L30" s="98"/>
    </row>
    <row r="31" ht="15.75" customHeight="1">
      <c r="B31" s="84">
        <v>178.0</v>
      </c>
      <c r="C31" s="85">
        <v>92.0</v>
      </c>
      <c r="D31" s="85" t="s">
        <v>449</v>
      </c>
      <c r="E31" s="84">
        <v>0.0</v>
      </c>
      <c r="F31" s="85" t="s">
        <v>1068</v>
      </c>
      <c r="G31" s="84">
        <v>7.0</v>
      </c>
      <c r="H31" s="85" t="s">
        <v>1069</v>
      </c>
      <c r="I31" s="87">
        <v>39568.0</v>
      </c>
      <c r="J31" s="98"/>
      <c r="K31" s="97"/>
      <c r="L31" s="98"/>
    </row>
    <row r="32" ht="15.75" customHeight="1">
      <c r="B32" s="84">
        <v>179.0</v>
      </c>
      <c r="C32" s="85">
        <v>93.0</v>
      </c>
      <c r="D32" s="85" t="s">
        <v>449</v>
      </c>
      <c r="E32" s="84">
        <v>0.0</v>
      </c>
      <c r="F32" s="85" t="s">
        <v>1070</v>
      </c>
      <c r="G32" s="84">
        <v>7.0</v>
      </c>
      <c r="H32" s="85" t="s">
        <v>1071</v>
      </c>
      <c r="I32" s="87">
        <v>39568.0</v>
      </c>
      <c r="J32" s="98"/>
      <c r="K32" s="97"/>
      <c r="L32" s="98"/>
    </row>
    <row r="33" ht="15.75" customHeight="1">
      <c r="B33" s="84">
        <v>180.0</v>
      </c>
      <c r="C33" s="85">
        <v>94.0</v>
      </c>
      <c r="D33" s="85" t="s">
        <v>449</v>
      </c>
      <c r="E33" s="84">
        <v>0.0</v>
      </c>
      <c r="F33" s="85" t="s">
        <v>1072</v>
      </c>
      <c r="G33" s="84">
        <v>7.0</v>
      </c>
      <c r="H33" s="85" t="s">
        <v>1073</v>
      </c>
      <c r="I33" s="87">
        <v>39568.0</v>
      </c>
      <c r="J33" s="98"/>
      <c r="K33" s="97"/>
      <c r="L33" s="98"/>
    </row>
    <row r="34" ht="15.75" customHeight="1">
      <c r="B34" s="84">
        <v>181.0</v>
      </c>
      <c r="C34" s="85">
        <v>95.0</v>
      </c>
      <c r="D34" s="85" t="s">
        <v>449</v>
      </c>
      <c r="E34" s="84">
        <v>0.0</v>
      </c>
      <c r="F34" s="85" t="s">
        <v>1074</v>
      </c>
      <c r="G34" s="84">
        <v>7.0</v>
      </c>
      <c r="H34" s="85" t="s">
        <v>1075</v>
      </c>
      <c r="I34" s="87">
        <v>39568.0</v>
      </c>
      <c r="J34" s="98"/>
      <c r="K34" s="97"/>
      <c r="L34" s="98"/>
    </row>
    <row r="35" ht="15.75" customHeight="1"/>
    <row r="36" ht="15.75" customHeight="1">
      <c r="A36" s="22">
        <v>5.0</v>
      </c>
      <c r="B36" s="22" t="s">
        <v>58</v>
      </c>
      <c r="G36" s="34" t="s">
        <v>1076</v>
      </c>
    </row>
    <row r="37" ht="15.75" customHeight="1">
      <c r="G37" s="34" t="s">
        <v>677</v>
      </c>
    </row>
    <row r="38" ht="15.75" customHeight="1">
      <c r="B38" s="48" t="s">
        <v>420</v>
      </c>
      <c r="G38" s="34" t="s">
        <v>1077</v>
      </c>
    </row>
    <row r="39" ht="15.75" customHeight="1">
      <c r="B39" s="85" t="s">
        <v>446</v>
      </c>
      <c r="G39" s="34" t="s">
        <v>1078</v>
      </c>
    </row>
    <row r="40" ht="15.75" customHeight="1">
      <c r="B40" s="85" t="s">
        <v>434</v>
      </c>
      <c r="G40" s="34" t="s">
        <v>1079</v>
      </c>
    </row>
    <row r="41" ht="15.75" customHeight="1">
      <c r="B41" s="85" t="s">
        <v>434</v>
      </c>
      <c r="G41" s="34" t="s">
        <v>1080</v>
      </c>
    </row>
    <row r="42" ht="15.75" customHeight="1">
      <c r="B42" s="85" t="s">
        <v>434</v>
      </c>
      <c r="G42" s="34" t="s">
        <v>1081</v>
      </c>
    </row>
    <row r="43" ht="15.75" customHeight="1">
      <c r="B43" s="85" t="s">
        <v>1063</v>
      </c>
      <c r="G43" s="34" t="s">
        <v>1082</v>
      </c>
    </row>
    <row r="44" ht="15.75" customHeight="1">
      <c r="B44" s="85" t="s">
        <v>449</v>
      </c>
    </row>
    <row r="45" ht="15.75" customHeight="1">
      <c r="B45" s="85" t="s">
        <v>449</v>
      </c>
    </row>
    <row r="46" ht="15.75" customHeight="1">
      <c r="B46" s="85" t="s">
        <v>449</v>
      </c>
    </row>
    <row r="47" ht="15.75" customHeight="1">
      <c r="B47" s="85" t="s">
        <v>449</v>
      </c>
    </row>
    <row r="48" ht="15.75" customHeight="1">
      <c r="B48" s="85" t="s">
        <v>449</v>
      </c>
    </row>
    <row r="49" ht="15.75" customHeight="1"/>
    <row r="50" ht="15.75" customHeight="1">
      <c r="B50" s="31" t="s">
        <v>59</v>
      </c>
      <c r="C50" s="31" t="s">
        <v>60</v>
      </c>
      <c r="D50" s="31" t="s">
        <v>61</v>
      </c>
      <c r="E50" s="32"/>
      <c r="F50" s="31" t="s">
        <v>62</v>
      </c>
    </row>
    <row r="51" ht="48.0" customHeight="1">
      <c r="B51" s="90">
        <v>1.0</v>
      </c>
      <c r="C51" s="90" t="s">
        <v>420</v>
      </c>
      <c r="D51" s="90" t="s">
        <v>474</v>
      </c>
      <c r="F51" s="99" t="s">
        <v>1083</v>
      </c>
    </row>
    <row r="52" ht="15.75" customHeight="1">
      <c r="D52" s="34" t="s">
        <v>420</v>
      </c>
      <c r="E52" s="34" t="s">
        <v>1084</v>
      </c>
    </row>
    <row r="53" ht="15.75" customHeight="1">
      <c r="D53" s="34" t="s">
        <v>446</v>
      </c>
      <c r="E53" s="34">
        <f t="shared" ref="E53:E56" si="1">COUNTIF(B39:B48,D53)</f>
        <v>1</v>
      </c>
    </row>
    <row r="54" ht="15.75" customHeight="1">
      <c r="D54" s="34" t="s">
        <v>434</v>
      </c>
      <c r="E54" s="34">
        <f t="shared" si="1"/>
        <v>3</v>
      </c>
    </row>
    <row r="55" ht="15.75" customHeight="1">
      <c r="D55" s="34" t="s">
        <v>1063</v>
      </c>
      <c r="E55" s="34">
        <f t="shared" si="1"/>
        <v>1</v>
      </c>
    </row>
    <row r="56" ht="15.75" customHeight="1">
      <c r="D56" s="34" t="s">
        <v>449</v>
      </c>
      <c r="E56" s="34">
        <f t="shared" si="1"/>
        <v>5</v>
      </c>
    </row>
    <row r="57" ht="15.75" customHeight="1">
      <c r="D57" s="34" t="s">
        <v>99</v>
      </c>
      <c r="E57" s="34">
        <f>SUM(E51:E56)</f>
        <v>10</v>
      </c>
    </row>
    <row r="58" ht="15.75" customHeight="1"/>
    <row r="59" ht="15.75" customHeight="1">
      <c r="D59" s="34" t="s">
        <v>745</v>
      </c>
    </row>
    <row r="60" ht="15.75" customHeight="1">
      <c r="D60" s="34" t="s">
        <v>420</v>
      </c>
      <c r="E60" s="34" t="s">
        <v>1085</v>
      </c>
    </row>
    <row r="61" ht="15.75" customHeight="1">
      <c r="D61" s="34" t="s">
        <v>446</v>
      </c>
      <c r="E61" s="34">
        <f t="shared" ref="E61:E64" si="2">E53/10*100</f>
        <v>10</v>
      </c>
    </row>
    <row r="62" ht="15.75" customHeight="1">
      <c r="D62" s="34" t="s">
        <v>434</v>
      </c>
      <c r="E62" s="34">
        <f t="shared" si="2"/>
        <v>30</v>
      </c>
    </row>
    <row r="63" ht="15.75" customHeight="1">
      <c r="D63" s="34" t="s">
        <v>1063</v>
      </c>
      <c r="E63" s="34">
        <f t="shared" si="2"/>
        <v>10</v>
      </c>
    </row>
    <row r="64" ht="15.75" customHeight="1">
      <c r="D64" s="34" t="s">
        <v>449</v>
      </c>
      <c r="E64" s="34">
        <f t="shared" si="2"/>
        <v>50</v>
      </c>
    </row>
    <row r="65" ht="15.75" customHeight="1">
      <c r="D65" s="34" t="s">
        <v>99</v>
      </c>
      <c r="E65" s="34">
        <f>SUM(E59:E64)</f>
        <v>100</v>
      </c>
    </row>
    <row r="66" ht="15.75" customHeight="1"/>
    <row r="67" ht="15.75" customHeight="1">
      <c r="D67" s="34" t="s">
        <v>1086</v>
      </c>
    </row>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c r="D88" s="34" t="s">
        <v>1087</v>
      </c>
    </row>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2"/>
  <legacyDrawing r:id="rId3"/>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8.71"/>
    <col customWidth="1" min="2" max="2" width="22.86"/>
    <col customWidth="1" min="3" max="3" width="29.0"/>
    <col customWidth="1" min="4" max="4" width="50.0"/>
    <col customWidth="1" min="5" max="5" width="27.14"/>
    <col customWidth="1" min="6" max="6" width="43.29"/>
    <col customWidth="1" min="7" max="7" width="18.57"/>
    <col customWidth="1" min="8" max="8" width="33.43"/>
    <col customWidth="1" min="9" max="9" width="39.86"/>
    <col customWidth="1" min="10" max="10" width="24.86"/>
    <col customWidth="1" min="11" max="11" width="22.14"/>
  </cols>
  <sheetData>
    <row r="1">
      <c r="A1" s="14" t="s">
        <v>1088</v>
      </c>
      <c r="B1" s="14"/>
    </row>
    <row r="3">
      <c r="A3" s="13">
        <v>1.0</v>
      </c>
      <c r="B3" s="13" t="s">
        <v>16</v>
      </c>
      <c r="C3" s="15">
        <v>5.0</v>
      </c>
      <c r="D3" s="13" t="s">
        <v>17</v>
      </c>
    </row>
    <row r="5">
      <c r="A5" s="13">
        <v>2.0</v>
      </c>
      <c r="B5" s="13" t="s">
        <v>18</v>
      </c>
      <c r="C5" s="15">
        <v>395.0</v>
      </c>
      <c r="D5" s="13" t="s">
        <v>19</v>
      </c>
    </row>
    <row r="7">
      <c r="A7" s="13">
        <v>3.0</v>
      </c>
      <c r="B7" s="16" t="s">
        <v>20</v>
      </c>
    </row>
    <row r="8">
      <c r="B8" s="17" t="s">
        <v>21</v>
      </c>
      <c r="C8" s="17" t="s">
        <v>22</v>
      </c>
      <c r="D8" s="17" t="s">
        <v>23</v>
      </c>
      <c r="E8" s="17" t="s">
        <v>24</v>
      </c>
      <c r="F8" s="17" t="s">
        <v>25</v>
      </c>
      <c r="G8" s="17" t="s">
        <v>26</v>
      </c>
      <c r="H8" s="17" t="s">
        <v>27</v>
      </c>
    </row>
    <row r="9">
      <c r="B9" s="18" t="s">
        <v>719</v>
      </c>
      <c r="C9" s="18" t="s">
        <v>103</v>
      </c>
      <c r="D9" s="18" t="s">
        <v>755</v>
      </c>
      <c r="E9" s="18" t="s">
        <v>71</v>
      </c>
      <c r="F9" s="18" t="s">
        <v>71</v>
      </c>
      <c r="G9" s="18" t="s">
        <v>71</v>
      </c>
      <c r="H9" s="43" t="s">
        <v>719</v>
      </c>
    </row>
    <row r="10">
      <c r="B10" s="18" t="s">
        <v>41</v>
      </c>
      <c r="C10" s="18" t="s">
        <v>147</v>
      </c>
      <c r="D10" s="18" t="s">
        <v>198</v>
      </c>
      <c r="E10" s="18" t="s">
        <v>71</v>
      </c>
      <c r="F10" s="21" t="s">
        <v>71</v>
      </c>
      <c r="G10" s="18" t="s">
        <v>71</v>
      </c>
      <c r="H10" s="43" t="s">
        <v>1089</v>
      </c>
    </row>
    <row r="11">
      <c r="B11" s="18" t="s">
        <v>45</v>
      </c>
      <c r="C11" s="18" t="s">
        <v>147</v>
      </c>
      <c r="D11" s="18" t="s">
        <v>1090</v>
      </c>
      <c r="E11" s="18" t="s">
        <v>47</v>
      </c>
      <c r="F11" s="21">
        <v>195.0</v>
      </c>
      <c r="G11" s="18" t="s">
        <v>71</v>
      </c>
      <c r="H11" s="43" t="s">
        <v>1091</v>
      </c>
    </row>
    <row r="12">
      <c r="B12" s="18" t="s">
        <v>1092</v>
      </c>
      <c r="C12" s="18" t="s">
        <v>297</v>
      </c>
      <c r="D12" s="18" t="s">
        <v>1093</v>
      </c>
      <c r="E12" s="18" t="s">
        <v>71</v>
      </c>
      <c r="F12" s="18" t="s">
        <v>71</v>
      </c>
      <c r="G12" s="18" t="s">
        <v>47</v>
      </c>
      <c r="H12" s="43" t="s">
        <v>1094</v>
      </c>
    </row>
    <row r="13">
      <c r="B13" s="18" t="s">
        <v>49</v>
      </c>
      <c r="C13" s="18" t="s">
        <v>147</v>
      </c>
      <c r="D13" s="18" t="s">
        <v>1090</v>
      </c>
      <c r="E13" s="18" t="s">
        <v>71</v>
      </c>
      <c r="F13" s="18" t="s">
        <v>71</v>
      </c>
      <c r="G13" s="18" t="s">
        <v>71</v>
      </c>
      <c r="H13" s="43" t="s">
        <v>525</v>
      </c>
    </row>
    <row r="14" ht="15.75" customHeight="1"/>
    <row r="15" ht="15.75" customHeight="1">
      <c r="A15" s="22">
        <v>4.0</v>
      </c>
      <c r="B15" s="22" t="s">
        <v>53</v>
      </c>
    </row>
    <row r="16" ht="15.75" customHeight="1">
      <c r="A16" s="22"/>
      <c r="B16" s="16" t="s">
        <v>54</v>
      </c>
    </row>
    <row r="17" ht="15.75" customHeight="1">
      <c r="B17" s="23" t="s">
        <v>55</v>
      </c>
    </row>
    <row r="18" ht="15.75" customHeight="1">
      <c r="B18" s="48" t="s">
        <v>719</v>
      </c>
      <c r="C18" s="48" t="s">
        <v>41</v>
      </c>
      <c r="D18" s="48" t="s">
        <v>45</v>
      </c>
      <c r="E18" s="48" t="s">
        <v>1092</v>
      </c>
      <c r="F18" s="48" t="s">
        <v>49</v>
      </c>
      <c r="G18" s="13"/>
      <c r="H18" s="13"/>
      <c r="I18" s="13"/>
      <c r="J18" s="13"/>
      <c r="K18" s="13"/>
      <c r="L18" s="13"/>
    </row>
    <row r="19" ht="15.75" customHeight="1">
      <c r="B19" s="84">
        <v>707.0</v>
      </c>
      <c r="C19" s="87">
        <v>40694.0</v>
      </c>
      <c r="D19" s="87">
        <v>41058.0</v>
      </c>
      <c r="E19" s="84">
        <v>33.6442</v>
      </c>
      <c r="F19" s="87">
        <v>41058.0</v>
      </c>
      <c r="G19" s="100"/>
      <c r="H19" s="97"/>
      <c r="I19" s="98"/>
      <c r="J19" s="98"/>
      <c r="K19" s="97"/>
      <c r="L19" s="98"/>
    </row>
    <row r="20" ht="15.75" customHeight="1">
      <c r="B20" s="84">
        <v>707.0</v>
      </c>
      <c r="C20" s="87">
        <v>41059.0</v>
      </c>
      <c r="D20" s="87">
        <v>41423.0</v>
      </c>
      <c r="E20" s="84">
        <v>33.6442</v>
      </c>
      <c r="F20" s="87">
        <v>41423.0</v>
      </c>
      <c r="G20" s="100"/>
      <c r="H20" s="97"/>
      <c r="I20" s="98"/>
      <c r="J20" s="98"/>
      <c r="K20" s="97"/>
      <c r="L20" s="98"/>
    </row>
    <row r="21" ht="15.75" customHeight="1">
      <c r="B21" s="84">
        <v>707.0</v>
      </c>
      <c r="C21" s="87">
        <v>41424.0</v>
      </c>
      <c r="D21" s="85" t="s">
        <v>56</v>
      </c>
      <c r="E21" s="84">
        <v>34.99</v>
      </c>
      <c r="F21" s="87">
        <v>41403.0</v>
      </c>
      <c r="G21" s="100"/>
      <c r="H21" s="97"/>
      <c r="I21" s="98"/>
      <c r="J21" s="98"/>
      <c r="K21" s="97"/>
      <c r="L21" s="98"/>
    </row>
    <row r="22" ht="15.75" customHeight="1">
      <c r="B22" s="84">
        <v>708.0</v>
      </c>
      <c r="C22" s="87">
        <v>40694.0</v>
      </c>
      <c r="D22" s="87">
        <v>41058.0</v>
      </c>
      <c r="E22" s="84">
        <v>33.6442</v>
      </c>
      <c r="F22" s="87">
        <v>41058.0</v>
      </c>
      <c r="G22" s="100"/>
      <c r="H22" s="97"/>
      <c r="I22" s="98"/>
      <c r="J22" s="98"/>
      <c r="K22" s="97"/>
      <c r="L22" s="98"/>
    </row>
    <row r="23" ht="15.75" customHeight="1">
      <c r="B23" s="84">
        <v>708.0</v>
      </c>
      <c r="C23" s="87">
        <v>41059.0</v>
      </c>
      <c r="D23" s="87">
        <v>41423.0</v>
      </c>
      <c r="E23" s="84">
        <v>33.6442</v>
      </c>
      <c r="F23" s="87">
        <v>41423.0</v>
      </c>
      <c r="G23" s="100"/>
      <c r="H23" s="97"/>
      <c r="I23" s="98"/>
      <c r="J23" s="98"/>
      <c r="K23" s="97"/>
      <c r="L23" s="98"/>
    </row>
    <row r="24" ht="15.75" customHeight="1"/>
    <row r="25" ht="15.75" customHeight="1">
      <c r="B25" s="23" t="s">
        <v>57</v>
      </c>
    </row>
    <row r="26" ht="15.75" customHeight="1">
      <c r="B26" s="48" t="s">
        <v>719</v>
      </c>
      <c r="C26" s="48" t="s">
        <v>41</v>
      </c>
      <c r="D26" s="48" t="s">
        <v>45</v>
      </c>
      <c r="E26" s="48" t="s">
        <v>1092</v>
      </c>
      <c r="F26" s="48" t="s">
        <v>49</v>
      </c>
      <c r="G26" s="13"/>
      <c r="H26" s="13"/>
      <c r="I26" s="13"/>
      <c r="J26" s="13"/>
      <c r="K26" s="13"/>
    </row>
    <row r="27" ht="15.75" customHeight="1">
      <c r="B27" s="84">
        <v>995.0</v>
      </c>
      <c r="C27" s="87">
        <v>41424.0</v>
      </c>
      <c r="D27" s="85" t="s">
        <v>56</v>
      </c>
      <c r="E27" s="84">
        <v>101.24</v>
      </c>
      <c r="F27" s="87">
        <v>41403.0</v>
      </c>
      <c r="G27" s="100"/>
      <c r="H27" s="97"/>
      <c r="I27" s="98"/>
      <c r="J27" s="98"/>
      <c r="K27" s="97"/>
      <c r="L27" s="98"/>
    </row>
    <row r="28" ht="15.75" customHeight="1">
      <c r="B28" s="84">
        <v>996.0</v>
      </c>
      <c r="C28" s="87">
        <v>41424.0</v>
      </c>
      <c r="D28" s="85" t="s">
        <v>56</v>
      </c>
      <c r="E28" s="84">
        <v>121.49</v>
      </c>
      <c r="F28" s="87">
        <v>41403.0</v>
      </c>
      <c r="G28" s="100"/>
      <c r="H28" s="97"/>
      <c r="I28" s="98"/>
      <c r="J28" s="98"/>
      <c r="K28" s="97"/>
      <c r="L28" s="98"/>
    </row>
    <row r="29" ht="15.75" customHeight="1">
      <c r="B29" s="84">
        <v>997.0</v>
      </c>
      <c r="C29" s="87">
        <v>41424.0</v>
      </c>
      <c r="D29" s="85" t="s">
        <v>56</v>
      </c>
      <c r="E29" s="84">
        <v>539.99</v>
      </c>
      <c r="F29" s="87">
        <v>41403.0</v>
      </c>
      <c r="G29" s="100"/>
      <c r="H29" s="97"/>
      <c r="I29" s="98"/>
      <c r="J29" s="98"/>
      <c r="K29" s="97"/>
      <c r="L29" s="98"/>
    </row>
    <row r="30" ht="15.75" customHeight="1">
      <c r="B30" s="84">
        <v>998.0</v>
      </c>
      <c r="C30" s="87">
        <v>41424.0</v>
      </c>
      <c r="D30" s="85" t="s">
        <v>56</v>
      </c>
      <c r="E30" s="84">
        <v>539.99</v>
      </c>
      <c r="F30" s="87">
        <v>41403.0</v>
      </c>
      <c r="G30" s="100"/>
      <c r="H30" s="97"/>
      <c r="I30" s="98"/>
      <c r="J30" s="98"/>
      <c r="K30" s="97"/>
      <c r="L30" s="98"/>
    </row>
    <row r="31" ht="15.75" customHeight="1">
      <c r="B31" s="84">
        <v>999.0</v>
      </c>
      <c r="C31" s="87">
        <v>41424.0</v>
      </c>
      <c r="D31" s="85" t="s">
        <v>56</v>
      </c>
      <c r="E31" s="84">
        <v>539.99</v>
      </c>
      <c r="F31" s="87">
        <v>41403.0</v>
      </c>
      <c r="G31" s="100"/>
      <c r="H31" s="97"/>
      <c r="I31" s="98"/>
      <c r="J31" s="98"/>
      <c r="K31" s="97"/>
      <c r="L31" s="98"/>
    </row>
    <row r="32" ht="15.75" customHeight="1"/>
    <row r="33" ht="15.75" customHeight="1">
      <c r="A33" s="22">
        <v>5.0</v>
      </c>
      <c r="B33" s="22" t="s">
        <v>58</v>
      </c>
    </row>
    <row r="34" ht="15.75" customHeight="1">
      <c r="C34" s="69"/>
      <c r="D34" s="69"/>
      <c r="F34" s="101"/>
    </row>
    <row r="35" ht="15.75" customHeight="1">
      <c r="B35" s="48" t="s">
        <v>1092</v>
      </c>
      <c r="C35" s="69"/>
      <c r="D35" s="69"/>
      <c r="F35" s="101"/>
    </row>
    <row r="36" ht="15.75" customHeight="1">
      <c r="B36" s="84">
        <v>33.6442</v>
      </c>
      <c r="C36" s="69"/>
      <c r="D36" s="69"/>
      <c r="F36" s="101"/>
    </row>
    <row r="37" ht="15.75" customHeight="1">
      <c r="B37" s="84">
        <v>33.6442</v>
      </c>
      <c r="C37" s="69"/>
      <c r="D37" s="69"/>
      <c r="F37" s="101"/>
    </row>
    <row r="38" ht="15.75" customHeight="1">
      <c r="B38" s="84">
        <v>34.99</v>
      </c>
      <c r="C38" s="69"/>
      <c r="F38" s="101"/>
    </row>
    <row r="39" ht="15.75" customHeight="1">
      <c r="B39" s="84">
        <v>33.6442</v>
      </c>
      <c r="C39" s="69"/>
      <c r="F39" s="101"/>
    </row>
    <row r="40" ht="15.75" customHeight="1">
      <c r="B40" s="84">
        <v>33.6442</v>
      </c>
      <c r="C40" s="69"/>
      <c r="F40" s="101"/>
    </row>
    <row r="41" ht="15.75" customHeight="1">
      <c r="B41" s="84">
        <v>101.24</v>
      </c>
      <c r="C41" s="69"/>
      <c r="F41" s="101"/>
    </row>
    <row r="42" ht="15.75" customHeight="1">
      <c r="B42" s="84">
        <v>121.49</v>
      </c>
      <c r="C42" s="69"/>
      <c r="F42" s="101"/>
    </row>
    <row r="43" ht="15.75" customHeight="1">
      <c r="B43" s="84">
        <v>539.99</v>
      </c>
      <c r="C43" s="69"/>
      <c r="F43" s="101"/>
    </row>
    <row r="44" ht="15.75" customHeight="1">
      <c r="B44" s="84">
        <v>539.99</v>
      </c>
      <c r="F44" s="101"/>
    </row>
    <row r="45" ht="15.75" customHeight="1">
      <c r="B45" s="84">
        <v>539.99</v>
      </c>
    </row>
    <row r="46" ht="15.75" customHeight="1"/>
    <row r="47" ht="15.75" customHeight="1">
      <c r="B47" s="31" t="s">
        <v>59</v>
      </c>
      <c r="C47" s="31" t="s">
        <v>60</v>
      </c>
      <c r="D47" s="31" t="s">
        <v>61</v>
      </c>
      <c r="E47" s="32"/>
      <c r="F47" s="31" t="s">
        <v>62</v>
      </c>
    </row>
    <row r="48" ht="42.0" customHeight="1">
      <c r="B48" s="34">
        <v>1.0</v>
      </c>
      <c r="C48" s="34" t="s">
        <v>1092</v>
      </c>
      <c r="D48" s="34" t="s">
        <v>1095</v>
      </c>
      <c r="F48" s="74" t="s">
        <v>1096</v>
      </c>
    </row>
    <row r="49" ht="15.75" customHeight="1">
      <c r="D49" s="34" t="s">
        <v>1097</v>
      </c>
      <c r="F49" s="34"/>
    </row>
    <row r="50" ht="15.75" customHeight="1">
      <c r="D50" s="34" t="s">
        <v>1098</v>
      </c>
    </row>
    <row r="51" ht="15.75" customHeight="1">
      <c r="D51" s="34" t="s">
        <v>1099</v>
      </c>
    </row>
    <row r="52" ht="15.75" customHeight="1">
      <c r="D52" s="34" t="s">
        <v>1100</v>
      </c>
    </row>
    <row r="53" ht="15.75" customHeight="1">
      <c r="D53" s="34" t="s">
        <v>1101</v>
      </c>
    </row>
    <row r="54" ht="15.75" customHeight="1">
      <c r="D54" s="34" t="s">
        <v>1102</v>
      </c>
    </row>
    <row r="55" ht="15.75" customHeight="1">
      <c r="D55" s="34" t="s">
        <v>1103</v>
      </c>
    </row>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2"/>
  <legacyDrawing r:id="rId3"/>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8.71"/>
    <col customWidth="1" min="2" max="2" width="22.86"/>
    <col customWidth="1" min="3" max="3" width="29.0"/>
    <col customWidth="1" min="4" max="4" width="50.0"/>
    <col customWidth="1" min="5" max="5" width="19.57"/>
    <col customWidth="1" min="6" max="6" width="43.29"/>
    <col customWidth="1" min="7" max="7" width="18.57"/>
    <col customWidth="1" min="8" max="8" width="33.43"/>
    <col customWidth="1" min="9" max="9" width="39.86"/>
    <col customWidth="1" min="10" max="10" width="24.86"/>
    <col customWidth="1" min="11" max="11" width="22.14"/>
  </cols>
  <sheetData>
    <row r="1">
      <c r="A1" s="14" t="s">
        <v>1104</v>
      </c>
      <c r="B1" s="14"/>
    </row>
    <row r="3">
      <c r="A3" s="13">
        <v>1.0</v>
      </c>
      <c r="B3" s="13" t="s">
        <v>16</v>
      </c>
      <c r="C3" s="15">
        <v>3.0</v>
      </c>
      <c r="D3" s="13" t="s">
        <v>17</v>
      </c>
    </row>
    <row r="5">
      <c r="A5" s="13">
        <v>2.0</v>
      </c>
      <c r="B5" s="13" t="s">
        <v>18</v>
      </c>
      <c r="C5" s="15">
        <v>238.0</v>
      </c>
      <c r="D5" s="13" t="s">
        <v>19</v>
      </c>
    </row>
    <row r="7">
      <c r="A7" s="13">
        <v>3.0</v>
      </c>
      <c r="B7" s="16" t="s">
        <v>20</v>
      </c>
    </row>
    <row r="8">
      <c r="B8" s="17" t="s">
        <v>21</v>
      </c>
      <c r="C8" s="17" t="s">
        <v>22</v>
      </c>
      <c r="D8" s="17" t="s">
        <v>23</v>
      </c>
      <c r="E8" s="17" t="s">
        <v>24</v>
      </c>
      <c r="F8" s="17" t="s">
        <v>25</v>
      </c>
      <c r="G8" s="17" t="s">
        <v>26</v>
      </c>
      <c r="H8" s="17" t="s">
        <v>27</v>
      </c>
    </row>
    <row r="9">
      <c r="B9" s="18" t="s">
        <v>420</v>
      </c>
      <c r="C9" s="18" t="s">
        <v>1045</v>
      </c>
      <c r="D9" s="18" t="s">
        <v>56</v>
      </c>
      <c r="E9" s="18" t="s">
        <v>71</v>
      </c>
      <c r="F9" s="18" t="s">
        <v>71</v>
      </c>
      <c r="G9" s="18" t="s">
        <v>71</v>
      </c>
      <c r="H9" s="43" t="s">
        <v>420</v>
      </c>
    </row>
    <row r="10">
      <c r="B10" s="18" t="s">
        <v>72</v>
      </c>
      <c r="C10" s="18" t="s">
        <v>73</v>
      </c>
      <c r="D10" s="18" t="s">
        <v>56</v>
      </c>
      <c r="E10" s="18" t="s">
        <v>71</v>
      </c>
      <c r="F10" s="18" t="s">
        <v>71</v>
      </c>
      <c r="G10" s="18" t="s">
        <v>71</v>
      </c>
      <c r="H10" s="43" t="s">
        <v>1105</v>
      </c>
    </row>
    <row r="11">
      <c r="B11" s="18" t="s">
        <v>49</v>
      </c>
      <c r="C11" s="18" t="s">
        <v>147</v>
      </c>
      <c r="D11" s="67">
        <v>39568.0</v>
      </c>
      <c r="E11" s="18" t="s">
        <v>71</v>
      </c>
      <c r="F11" s="18" t="s">
        <v>71</v>
      </c>
      <c r="G11" s="18" t="s">
        <v>71</v>
      </c>
      <c r="H11" s="43" t="s">
        <v>525</v>
      </c>
    </row>
    <row r="12" ht="15.75" customHeight="1"/>
    <row r="13" ht="15.75" customHeight="1">
      <c r="A13" s="22">
        <v>4.0</v>
      </c>
      <c r="B13" s="22" t="s">
        <v>53</v>
      </c>
    </row>
    <row r="14" ht="15.75" customHeight="1">
      <c r="A14" s="22"/>
      <c r="B14" s="16" t="s">
        <v>54</v>
      </c>
    </row>
    <row r="15" ht="15.75" customHeight="1">
      <c r="B15" s="23" t="s">
        <v>55</v>
      </c>
    </row>
    <row r="16" ht="15.75" customHeight="1">
      <c r="B16" s="48" t="s">
        <v>420</v>
      </c>
      <c r="C16" s="48" t="s">
        <v>72</v>
      </c>
      <c r="D16" s="48" t="s">
        <v>49</v>
      </c>
      <c r="E16" s="13"/>
      <c r="F16" s="13"/>
      <c r="G16" s="13"/>
      <c r="H16" s="13"/>
      <c r="I16" s="13"/>
      <c r="J16" s="13"/>
      <c r="K16" s="13"/>
      <c r="L16" s="13"/>
    </row>
    <row r="17" ht="15.75" customHeight="1">
      <c r="B17" s="85" t="s">
        <v>1106</v>
      </c>
      <c r="C17" s="85" t="s">
        <v>1107</v>
      </c>
      <c r="D17" s="87">
        <v>39568.0</v>
      </c>
      <c r="E17" s="100"/>
      <c r="F17" s="97"/>
      <c r="G17" s="100"/>
      <c r="H17" s="97"/>
      <c r="I17" s="98"/>
      <c r="J17" s="98"/>
      <c r="K17" s="97"/>
      <c r="L17" s="98"/>
    </row>
    <row r="18" ht="15.75" customHeight="1">
      <c r="B18" s="85" t="s">
        <v>1108</v>
      </c>
      <c r="C18" s="85" t="s">
        <v>1109</v>
      </c>
      <c r="D18" s="87">
        <v>39568.0</v>
      </c>
      <c r="E18" s="100"/>
      <c r="F18" s="97"/>
      <c r="G18" s="100"/>
      <c r="H18" s="97"/>
      <c r="I18" s="98"/>
      <c r="J18" s="98"/>
      <c r="K18" s="97"/>
      <c r="L18" s="98"/>
    </row>
    <row r="19" ht="15.75" customHeight="1">
      <c r="B19" s="85" t="s">
        <v>1110</v>
      </c>
      <c r="C19" s="85" t="s">
        <v>1111</v>
      </c>
      <c r="D19" s="87">
        <v>39568.0</v>
      </c>
      <c r="E19" s="100"/>
      <c r="F19" s="97"/>
      <c r="G19" s="100"/>
      <c r="H19" s="97"/>
      <c r="I19" s="98"/>
      <c r="J19" s="98"/>
      <c r="K19" s="97"/>
      <c r="L19" s="98"/>
    </row>
    <row r="20" ht="15.75" customHeight="1">
      <c r="B20" s="85" t="s">
        <v>1112</v>
      </c>
      <c r="C20" s="85" t="s">
        <v>1113</v>
      </c>
      <c r="D20" s="87">
        <v>39568.0</v>
      </c>
      <c r="E20" s="100"/>
      <c r="F20" s="97"/>
      <c r="G20" s="100"/>
      <c r="H20" s="97"/>
      <c r="I20" s="98"/>
      <c r="J20" s="98"/>
      <c r="K20" s="97"/>
      <c r="L20" s="98"/>
    </row>
    <row r="21" ht="15.75" customHeight="1">
      <c r="B21" s="85" t="s">
        <v>1114</v>
      </c>
      <c r="C21" s="85" t="s">
        <v>1115</v>
      </c>
      <c r="D21" s="87">
        <v>39568.0</v>
      </c>
      <c r="E21" s="100"/>
      <c r="F21" s="97"/>
      <c r="G21" s="100"/>
      <c r="H21" s="97"/>
      <c r="I21" s="98"/>
      <c r="J21" s="98"/>
      <c r="K21" s="97"/>
      <c r="L21" s="98"/>
    </row>
    <row r="22" ht="15.75" customHeight="1"/>
    <row r="23" ht="15.75" customHeight="1">
      <c r="B23" s="23" t="s">
        <v>57</v>
      </c>
    </row>
    <row r="24" ht="15.75" customHeight="1">
      <c r="B24" s="25"/>
      <c r="C24" s="25"/>
      <c r="D24" s="63"/>
      <c r="E24" s="13"/>
      <c r="F24" s="13"/>
      <c r="G24" s="13"/>
      <c r="H24" s="13"/>
      <c r="I24" s="13"/>
      <c r="J24" s="13"/>
      <c r="K24" s="13"/>
    </row>
    <row r="25" ht="15.75" customHeight="1">
      <c r="B25" s="85" t="s">
        <v>1116</v>
      </c>
      <c r="C25" s="85" t="s">
        <v>1117</v>
      </c>
      <c r="D25" s="87">
        <v>39568.0</v>
      </c>
      <c r="E25" s="100"/>
      <c r="F25" s="97"/>
      <c r="G25" s="100"/>
      <c r="H25" s="97"/>
      <c r="I25" s="98"/>
      <c r="J25" s="98"/>
      <c r="K25" s="97"/>
      <c r="L25" s="98"/>
    </row>
    <row r="26" ht="15.75" customHeight="1">
      <c r="B26" s="85" t="s">
        <v>1118</v>
      </c>
      <c r="C26" s="85" t="s">
        <v>1119</v>
      </c>
      <c r="D26" s="87">
        <v>39568.0</v>
      </c>
      <c r="E26" s="100"/>
      <c r="F26" s="97"/>
      <c r="G26" s="100"/>
      <c r="H26" s="97"/>
      <c r="I26" s="98"/>
      <c r="J26" s="98"/>
      <c r="K26" s="97"/>
      <c r="L26" s="98"/>
    </row>
    <row r="27" ht="15.75" customHeight="1">
      <c r="B27" s="85" t="s">
        <v>1120</v>
      </c>
      <c r="C27" s="85" t="s">
        <v>1121</v>
      </c>
      <c r="D27" s="87">
        <v>39568.0</v>
      </c>
      <c r="E27" s="100"/>
      <c r="F27" s="97"/>
      <c r="G27" s="100"/>
      <c r="H27" s="97"/>
      <c r="I27" s="98"/>
      <c r="J27" s="98"/>
      <c r="K27" s="97"/>
      <c r="L27" s="98"/>
    </row>
    <row r="28" ht="15.75" customHeight="1">
      <c r="B28" s="85" t="s">
        <v>1122</v>
      </c>
      <c r="C28" s="85" t="s">
        <v>1123</v>
      </c>
      <c r="D28" s="87">
        <v>39568.0</v>
      </c>
      <c r="E28" s="100"/>
      <c r="F28" s="97"/>
      <c r="G28" s="100"/>
      <c r="H28" s="97"/>
      <c r="I28" s="98"/>
      <c r="J28" s="98"/>
      <c r="K28" s="97"/>
      <c r="L28" s="98"/>
    </row>
    <row r="29" ht="15.75" customHeight="1">
      <c r="B29" s="85" t="s">
        <v>1124</v>
      </c>
      <c r="C29" s="85" t="s">
        <v>1125</v>
      </c>
      <c r="D29" s="87">
        <v>39568.0</v>
      </c>
      <c r="E29" s="100"/>
      <c r="F29" s="97"/>
      <c r="G29" s="100"/>
      <c r="H29" s="97"/>
      <c r="I29" s="98"/>
      <c r="J29" s="98"/>
      <c r="K29" s="97"/>
      <c r="L29" s="98"/>
    </row>
    <row r="30" ht="15.75" customHeight="1"/>
    <row r="31" ht="15.75" customHeight="1">
      <c r="A31" s="22">
        <v>5.0</v>
      </c>
      <c r="B31" s="22" t="s">
        <v>58</v>
      </c>
    </row>
    <row r="32" ht="15.75" customHeight="1"/>
    <row r="33" ht="15.75" customHeight="1">
      <c r="B33" s="34" t="s">
        <v>1126</v>
      </c>
    </row>
    <row r="34" ht="15.75" customHeight="1">
      <c r="B34" s="34" t="s">
        <v>1127</v>
      </c>
    </row>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2"/>
  <legacyDrawing r:id="rId3"/>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8.71"/>
    <col customWidth="1" min="2" max="2" width="22.86"/>
    <col customWidth="1" min="3" max="3" width="29.0"/>
    <col customWidth="1" min="4" max="4" width="50.0"/>
    <col customWidth="1" min="5" max="5" width="19.57"/>
    <col customWidth="1" min="6" max="6" width="49.86"/>
    <col customWidth="1" min="7" max="7" width="18.57"/>
    <col customWidth="1" min="8" max="8" width="69.29"/>
    <col customWidth="1" min="9" max="9" width="39.86"/>
    <col customWidth="1" min="10" max="10" width="24.86"/>
    <col customWidth="1" min="11" max="11" width="22.14"/>
    <col customWidth="1" min="13" max="13" width="19.86"/>
    <col customWidth="1" min="14" max="14" width="22.71"/>
    <col customWidth="1" min="16" max="16" width="24.0"/>
    <col customWidth="1" min="20" max="20" width="20.14"/>
    <col customWidth="1" min="21" max="21" width="15.14"/>
    <col customWidth="1" min="24" max="24" width="27.71"/>
  </cols>
  <sheetData>
    <row r="1">
      <c r="A1" s="14" t="s">
        <v>1128</v>
      </c>
      <c r="B1" s="14"/>
    </row>
    <row r="3">
      <c r="A3" s="13">
        <v>1.0</v>
      </c>
      <c r="B3" s="13" t="s">
        <v>16</v>
      </c>
      <c r="C3" s="15">
        <v>25.0</v>
      </c>
      <c r="D3" s="13" t="s">
        <v>17</v>
      </c>
    </row>
    <row r="5">
      <c r="A5" s="13">
        <v>2.0</v>
      </c>
      <c r="B5" s="13" t="s">
        <v>18</v>
      </c>
      <c r="C5" s="15">
        <v>504.0</v>
      </c>
      <c r="D5" s="13" t="s">
        <v>19</v>
      </c>
    </row>
    <row r="7">
      <c r="A7" s="13">
        <v>3.0</v>
      </c>
      <c r="B7" s="16" t="s">
        <v>20</v>
      </c>
    </row>
    <row r="8">
      <c r="B8" s="17" t="s">
        <v>21</v>
      </c>
      <c r="C8" s="17" t="s">
        <v>22</v>
      </c>
      <c r="D8" s="17" t="s">
        <v>23</v>
      </c>
      <c r="E8" s="17" t="s">
        <v>24</v>
      </c>
      <c r="F8" s="17" t="s">
        <v>25</v>
      </c>
      <c r="G8" s="17" t="s">
        <v>26</v>
      </c>
      <c r="H8" s="17" t="s">
        <v>27</v>
      </c>
    </row>
    <row r="9">
      <c r="B9" s="18" t="s">
        <v>719</v>
      </c>
      <c r="C9" s="18" t="s">
        <v>103</v>
      </c>
      <c r="D9" s="21" t="s">
        <v>1129</v>
      </c>
      <c r="E9" s="18" t="s">
        <v>71</v>
      </c>
      <c r="F9" s="18" t="s">
        <v>71</v>
      </c>
      <c r="G9" s="18" t="s">
        <v>71</v>
      </c>
      <c r="H9" s="43" t="s">
        <v>719</v>
      </c>
    </row>
    <row r="10">
      <c r="B10" s="18" t="s">
        <v>72</v>
      </c>
      <c r="C10" s="18" t="s">
        <v>73</v>
      </c>
      <c r="D10" s="21" t="s">
        <v>56</v>
      </c>
      <c r="E10" s="18" t="s">
        <v>71</v>
      </c>
      <c r="F10" s="18" t="s">
        <v>71</v>
      </c>
      <c r="G10" s="18" t="s">
        <v>71</v>
      </c>
      <c r="H10" s="43" t="s">
        <v>1130</v>
      </c>
    </row>
    <row r="11">
      <c r="B11" s="18" t="s">
        <v>1131</v>
      </c>
      <c r="C11" s="18" t="s">
        <v>494</v>
      </c>
      <c r="D11" s="21" t="s">
        <v>56</v>
      </c>
      <c r="E11" s="18" t="s">
        <v>71</v>
      </c>
      <c r="F11" s="18" t="s">
        <v>71</v>
      </c>
      <c r="G11" s="18" t="s">
        <v>71</v>
      </c>
      <c r="H11" s="43" t="s">
        <v>1132</v>
      </c>
    </row>
    <row r="12">
      <c r="B12" s="18" t="s">
        <v>1133</v>
      </c>
      <c r="C12" s="18" t="s">
        <v>133</v>
      </c>
      <c r="D12" s="21" t="s">
        <v>134</v>
      </c>
      <c r="E12" s="18" t="s">
        <v>71</v>
      </c>
      <c r="F12" s="18" t="s">
        <v>71</v>
      </c>
      <c r="G12" s="18" t="s">
        <v>71</v>
      </c>
      <c r="H12" s="43" t="s">
        <v>1134</v>
      </c>
    </row>
    <row r="13">
      <c r="B13" s="18" t="s">
        <v>1135</v>
      </c>
      <c r="C13" s="18" t="s">
        <v>133</v>
      </c>
      <c r="D13" s="21" t="s">
        <v>134</v>
      </c>
      <c r="E13" s="18" t="s">
        <v>71</v>
      </c>
      <c r="F13" s="18" t="s">
        <v>71</v>
      </c>
      <c r="G13" s="18" t="s">
        <v>71</v>
      </c>
      <c r="H13" s="43" t="s">
        <v>1136</v>
      </c>
    </row>
    <row r="14">
      <c r="B14" s="18" t="s">
        <v>1137</v>
      </c>
      <c r="C14" s="18" t="s">
        <v>106</v>
      </c>
      <c r="D14" s="21" t="s">
        <v>56</v>
      </c>
      <c r="E14" s="18" t="s">
        <v>47</v>
      </c>
      <c r="F14" s="21">
        <v>248.0</v>
      </c>
      <c r="G14" s="18" t="s">
        <v>71</v>
      </c>
      <c r="H14" s="43" t="s">
        <v>1138</v>
      </c>
    </row>
    <row r="15">
      <c r="B15" s="18" t="s">
        <v>1139</v>
      </c>
      <c r="C15" s="18" t="s">
        <v>115</v>
      </c>
      <c r="D15" s="102" t="s">
        <v>1140</v>
      </c>
      <c r="E15" s="18" t="s">
        <v>71</v>
      </c>
      <c r="F15" s="21" t="s">
        <v>71</v>
      </c>
      <c r="G15" s="18" t="s">
        <v>71</v>
      </c>
      <c r="H15" s="43" t="s">
        <v>1141</v>
      </c>
    </row>
    <row r="16">
      <c r="B16" s="18" t="s">
        <v>1142</v>
      </c>
      <c r="C16" s="18" t="s">
        <v>115</v>
      </c>
      <c r="D16" s="21" t="s">
        <v>1143</v>
      </c>
      <c r="E16" s="18" t="s">
        <v>71</v>
      </c>
      <c r="F16" s="21" t="s">
        <v>71</v>
      </c>
      <c r="G16" s="18" t="s">
        <v>71</v>
      </c>
      <c r="H16" s="43" t="s">
        <v>1144</v>
      </c>
    </row>
    <row r="17">
      <c r="B17" s="18" t="s">
        <v>1145</v>
      </c>
      <c r="C17" s="18" t="s">
        <v>297</v>
      </c>
      <c r="D17" s="21" t="s">
        <v>1146</v>
      </c>
      <c r="E17" s="18" t="s">
        <v>71</v>
      </c>
      <c r="F17" s="21" t="s">
        <v>71</v>
      </c>
      <c r="G17" s="18" t="s">
        <v>47</v>
      </c>
      <c r="H17" s="43" t="s">
        <v>1147</v>
      </c>
    </row>
    <row r="18">
      <c r="B18" s="18" t="s">
        <v>1092</v>
      </c>
      <c r="C18" s="18" t="s">
        <v>297</v>
      </c>
      <c r="D18" s="21" t="s">
        <v>1148</v>
      </c>
      <c r="E18" s="18" t="s">
        <v>71</v>
      </c>
      <c r="F18" s="21" t="s">
        <v>71</v>
      </c>
      <c r="G18" s="18" t="s">
        <v>47</v>
      </c>
      <c r="H18" s="43" t="s">
        <v>1149</v>
      </c>
    </row>
    <row r="19">
      <c r="B19" s="18" t="s">
        <v>1150</v>
      </c>
      <c r="C19" s="18" t="s">
        <v>1151</v>
      </c>
      <c r="D19" s="21" t="s">
        <v>56</v>
      </c>
      <c r="E19" s="18" t="s">
        <v>47</v>
      </c>
      <c r="F19" s="21">
        <v>293.0</v>
      </c>
      <c r="G19" s="18" t="s">
        <v>71</v>
      </c>
      <c r="H19" s="43" t="s">
        <v>1152</v>
      </c>
    </row>
    <row r="20">
      <c r="B20" s="18" t="s">
        <v>1153</v>
      </c>
      <c r="C20" s="18" t="s">
        <v>659</v>
      </c>
      <c r="D20" s="21" t="s">
        <v>56</v>
      </c>
      <c r="E20" s="18" t="s">
        <v>47</v>
      </c>
      <c r="F20" s="21">
        <v>328.0</v>
      </c>
      <c r="G20" s="18" t="s">
        <v>71</v>
      </c>
      <c r="H20" s="18" t="s">
        <v>1154</v>
      </c>
    </row>
    <row r="21" ht="15.75" customHeight="1">
      <c r="B21" s="18" t="s">
        <v>1155</v>
      </c>
      <c r="C21" s="18" t="s">
        <v>659</v>
      </c>
      <c r="D21" s="21" t="s">
        <v>56</v>
      </c>
      <c r="E21" s="18" t="s">
        <v>47</v>
      </c>
      <c r="F21" s="21">
        <v>299.0</v>
      </c>
      <c r="G21" s="18" t="s">
        <v>71</v>
      </c>
      <c r="H21" s="18" t="s">
        <v>1156</v>
      </c>
    </row>
    <row r="22" ht="15.75" customHeight="1">
      <c r="B22" s="18" t="s">
        <v>1157</v>
      </c>
      <c r="C22" s="18" t="s">
        <v>1158</v>
      </c>
      <c r="D22" s="102" t="s">
        <v>1159</v>
      </c>
      <c r="E22" s="18" t="s">
        <v>47</v>
      </c>
      <c r="F22" s="21">
        <v>299.0</v>
      </c>
      <c r="G22" s="18" t="s">
        <v>47</v>
      </c>
      <c r="H22" s="18" t="s">
        <v>1160</v>
      </c>
    </row>
    <row r="23" ht="15.75" customHeight="1">
      <c r="B23" s="18" t="s">
        <v>1161</v>
      </c>
      <c r="C23" s="18" t="s">
        <v>103</v>
      </c>
      <c r="D23" s="21" t="s">
        <v>116</v>
      </c>
      <c r="E23" s="18" t="s">
        <v>71</v>
      </c>
      <c r="F23" s="21" t="s">
        <v>71</v>
      </c>
      <c r="G23" s="18" t="s">
        <v>47</v>
      </c>
      <c r="H23" s="18" t="s">
        <v>1162</v>
      </c>
    </row>
    <row r="24" ht="15.75" customHeight="1">
      <c r="B24" s="18" t="s">
        <v>1163</v>
      </c>
      <c r="C24" s="18" t="s">
        <v>867</v>
      </c>
      <c r="D24" s="21" t="s">
        <v>56</v>
      </c>
      <c r="E24" s="18" t="s">
        <v>47</v>
      </c>
      <c r="F24" s="21">
        <v>226.0</v>
      </c>
      <c r="G24" s="18" t="s">
        <v>71</v>
      </c>
      <c r="H24" s="18" t="s">
        <v>1164</v>
      </c>
    </row>
    <row r="25" ht="15.75" customHeight="1">
      <c r="B25" s="18" t="s">
        <v>1165</v>
      </c>
      <c r="C25" s="18" t="s">
        <v>867</v>
      </c>
      <c r="D25" s="21" t="s">
        <v>56</v>
      </c>
      <c r="E25" s="18" t="s">
        <v>47</v>
      </c>
      <c r="F25" s="21">
        <v>257.0</v>
      </c>
      <c r="G25" s="18" t="s">
        <v>71</v>
      </c>
      <c r="H25" s="18" t="s">
        <v>1166</v>
      </c>
    </row>
    <row r="26" ht="15.75" customHeight="1">
      <c r="B26" s="18" t="s">
        <v>1167</v>
      </c>
      <c r="C26" s="18" t="s">
        <v>867</v>
      </c>
      <c r="D26" s="21" t="s">
        <v>56</v>
      </c>
      <c r="E26" s="18" t="s">
        <v>47</v>
      </c>
      <c r="F26" s="21">
        <v>293.0</v>
      </c>
      <c r="G26" s="18" t="s">
        <v>71</v>
      </c>
      <c r="H26" s="18" t="s">
        <v>1168</v>
      </c>
    </row>
    <row r="27" ht="15.75" customHeight="1">
      <c r="B27" s="18" t="s">
        <v>1169</v>
      </c>
      <c r="C27" s="18" t="s">
        <v>103</v>
      </c>
      <c r="D27" s="21" t="s">
        <v>1170</v>
      </c>
      <c r="E27" s="18" t="s">
        <v>47</v>
      </c>
      <c r="F27" s="21">
        <v>209.0</v>
      </c>
      <c r="G27" s="18" t="s">
        <v>71</v>
      </c>
      <c r="H27" s="18" t="s">
        <v>1171</v>
      </c>
    </row>
    <row r="28" ht="15.75" customHeight="1">
      <c r="B28" s="33" t="s">
        <v>1172</v>
      </c>
      <c r="C28" s="33" t="s">
        <v>103</v>
      </c>
      <c r="D28" s="27" t="s">
        <v>1173</v>
      </c>
      <c r="E28" s="33" t="s">
        <v>47</v>
      </c>
      <c r="F28" s="27">
        <v>209.0</v>
      </c>
      <c r="G28" s="33" t="s">
        <v>47</v>
      </c>
      <c r="H28" s="33" t="s">
        <v>1174</v>
      </c>
    </row>
    <row r="29" ht="15.75" customHeight="1">
      <c r="A29" s="22"/>
      <c r="B29" s="18" t="s">
        <v>1175</v>
      </c>
      <c r="C29" s="33" t="s">
        <v>147</v>
      </c>
      <c r="D29" s="27" t="s">
        <v>1176</v>
      </c>
      <c r="E29" s="18" t="s">
        <v>71</v>
      </c>
      <c r="F29" s="27" t="s">
        <v>71</v>
      </c>
      <c r="G29" s="33" t="s">
        <v>71</v>
      </c>
      <c r="H29" s="33" t="s">
        <v>1177</v>
      </c>
    </row>
    <row r="30" ht="15.75" customHeight="1">
      <c r="A30" s="22"/>
      <c r="B30" s="18" t="s">
        <v>1178</v>
      </c>
      <c r="C30" s="33" t="s">
        <v>147</v>
      </c>
      <c r="D30" s="27" t="s">
        <v>1090</v>
      </c>
      <c r="E30" s="33" t="s">
        <v>47</v>
      </c>
      <c r="F30" s="27">
        <v>406.0</v>
      </c>
      <c r="G30" s="33" t="s">
        <v>71</v>
      </c>
      <c r="H30" s="33" t="s">
        <v>1179</v>
      </c>
    </row>
    <row r="31" ht="15.75" customHeight="1">
      <c r="B31" s="91" t="s">
        <v>1180</v>
      </c>
      <c r="C31" s="33" t="s">
        <v>147</v>
      </c>
      <c r="D31" s="27" t="s">
        <v>56</v>
      </c>
      <c r="E31" s="33" t="s">
        <v>47</v>
      </c>
      <c r="F31" s="27">
        <v>504.0</v>
      </c>
      <c r="G31" s="33" t="s">
        <v>71</v>
      </c>
      <c r="H31" s="33" t="s">
        <v>1181</v>
      </c>
    </row>
    <row r="32" ht="15.75" customHeight="1">
      <c r="B32" s="18" t="s">
        <v>144</v>
      </c>
      <c r="C32" s="18" t="s">
        <v>145</v>
      </c>
      <c r="D32" s="21" t="s">
        <v>56</v>
      </c>
      <c r="E32" s="18" t="s">
        <v>71</v>
      </c>
      <c r="F32" s="21" t="s">
        <v>71</v>
      </c>
      <c r="G32" s="33" t="s">
        <v>71</v>
      </c>
      <c r="H32" s="43" t="s">
        <v>524</v>
      </c>
      <c r="I32" s="13"/>
      <c r="J32" s="13"/>
      <c r="K32" s="13"/>
      <c r="L32" s="13"/>
    </row>
    <row r="33" ht="15.75" customHeight="1">
      <c r="B33" s="103" t="s">
        <v>49</v>
      </c>
      <c r="C33" s="18" t="s">
        <v>147</v>
      </c>
      <c r="D33" s="21" t="s">
        <v>1182</v>
      </c>
      <c r="E33" s="18" t="s">
        <v>71</v>
      </c>
      <c r="F33" s="18" t="s">
        <v>71</v>
      </c>
      <c r="G33" s="33" t="s">
        <v>71</v>
      </c>
      <c r="H33" s="43" t="s">
        <v>525</v>
      </c>
      <c r="I33" s="98"/>
      <c r="J33" s="98"/>
      <c r="K33" s="97"/>
      <c r="L33" s="98"/>
    </row>
    <row r="34" ht="15.75" customHeight="1">
      <c r="A34" s="22"/>
      <c r="B34" s="22"/>
      <c r="D34" s="35"/>
    </row>
    <row r="35" ht="15.75" customHeight="1">
      <c r="A35" s="22">
        <v>4.0</v>
      </c>
      <c r="B35" s="22" t="s">
        <v>53</v>
      </c>
    </row>
    <row r="36" ht="15.75" customHeight="1">
      <c r="A36" s="22"/>
      <c r="B36" s="16" t="s">
        <v>54</v>
      </c>
    </row>
    <row r="37" ht="15.75" customHeight="1">
      <c r="B37" s="23" t="s">
        <v>55</v>
      </c>
    </row>
    <row r="38" ht="15.75" customHeight="1">
      <c r="B38" s="48" t="s">
        <v>719</v>
      </c>
      <c r="C38" s="48" t="s">
        <v>72</v>
      </c>
      <c r="D38" s="48" t="s">
        <v>1131</v>
      </c>
      <c r="E38" s="48" t="s">
        <v>1133</v>
      </c>
      <c r="F38" s="48" t="s">
        <v>1135</v>
      </c>
      <c r="G38" s="48" t="s">
        <v>1137</v>
      </c>
      <c r="H38" s="48" t="s">
        <v>1139</v>
      </c>
      <c r="I38" s="48" t="s">
        <v>1142</v>
      </c>
      <c r="J38" s="48" t="s">
        <v>1145</v>
      </c>
      <c r="K38" s="48" t="s">
        <v>1092</v>
      </c>
      <c r="L38" s="48" t="s">
        <v>1150</v>
      </c>
      <c r="M38" s="48" t="s">
        <v>1153</v>
      </c>
      <c r="N38" s="48" t="s">
        <v>1155</v>
      </c>
      <c r="O38" s="48" t="s">
        <v>1157</v>
      </c>
      <c r="P38" s="48" t="s">
        <v>1161</v>
      </c>
      <c r="Q38" s="48" t="s">
        <v>1163</v>
      </c>
      <c r="R38" s="48" t="s">
        <v>1165</v>
      </c>
      <c r="S38" s="48" t="s">
        <v>1167</v>
      </c>
      <c r="T38" s="48" t="s">
        <v>1169</v>
      </c>
      <c r="U38" s="47" t="s">
        <v>1172</v>
      </c>
      <c r="V38" s="48" t="s">
        <v>1175</v>
      </c>
      <c r="W38" s="48" t="s">
        <v>1178</v>
      </c>
      <c r="X38" s="104" t="s">
        <v>1180</v>
      </c>
      <c r="Y38" s="48" t="s">
        <v>144</v>
      </c>
      <c r="Z38" s="105" t="s">
        <v>49</v>
      </c>
    </row>
    <row r="39" ht="15.75" customHeight="1">
      <c r="B39" s="84">
        <v>1.0</v>
      </c>
      <c r="C39" s="85" t="s">
        <v>1183</v>
      </c>
      <c r="D39" s="85" t="s">
        <v>1184</v>
      </c>
      <c r="E39" s="84">
        <v>0.0</v>
      </c>
      <c r="F39" s="84">
        <v>0.0</v>
      </c>
      <c r="G39" s="85" t="s">
        <v>56</v>
      </c>
      <c r="H39" s="84">
        <v>1000.0</v>
      </c>
      <c r="I39" s="84">
        <v>750.0</v>
      </c>
      <c r="J39" s="84">
        <v>0.0</v>
      </c>
      <c r="K39" s="84">
        <v>0.0</v>
      </c>
      <c r="L39" s="85" t="s">
        <v>56</v>
      </c>
      <c r="M39" s="85" t="s">
        <v>56</v>
      </c>
      <c r="N39" s="85" t="s">
        <v>56</v>
      </c>
      <c r="O39" s="85" t="s">
        <v>56</v>
      </c>
      <c r="P39" s="84">
        <v>0.0</v>
      </c>
      <c r="Q39" s="85" t="s">
        <v>56</v>
      </c>
      <c r="R39" s="85" t="s">
        <v>56</v>
      </c>
      <c r="S39" s="85" t="s">
        <v>56</v>
      </c>
      <c r="T39" s="85" t="s">
        <v>56</v>
      </c>
      <c r="U39" s="85" t="s">
        <v>56</v>
      </c>
      <c r="V39" s="87">
        <v>39568.0</v>
      </c>
      <c r="W39" s="85" t="s">
        <v>56</v>
      </c>
      <c r="X39" s="85" t="s">
        <v>56</v>
      </c>
      <c r="Y39" s="85" t="s">
        <v>1185</v>
      </c>
      <c r="Z39" s="87">
        <v>41678.41736111111</v>
      </c>
    </row>
    <row r="40" ht="15.75" customHeight="1">
      <c r="B40" s="84">
        <v>2.0</v>
      </c>
      <c r="C40" s="85" t="s">
        <v>1186</v>
      </c>
      <c r="D40" s="85" t="s">
        <v>1187</v>
      </c>
      <c r="E40" s="84">
        <v>0.0</v>
      </c>
      <c r="F40" s="84">
        <v>0.0</v>
      </c>
      <c r="G40" s="85" t="s">
        <v>56</v>
      </c>
      <c r="H40" s="84">
        <v>1000.0</v>
      </c>
      <c r="I40" s="84">
        <v>750.0</v>
      </c>
      <c r="J40" s="84">
        <v>0.0</v>
      </c>
      <c r="K40" s="84">
        <v>0.0</v>
      </c>
      <c r="L40" s="85" t="s">
        <v>56</v>
      </c>
      <c r="M40" s="85" t="s">
        <v>56</v>
      </c>
      <c r="N40" s="85" t="s">
        <v>56</v>
      </c>
      <c r="O40" s="85" t="s">
        <v>56</v>
      </c>
      <c r="P40" s="84">
        <v>0.0</v>
      </c>
      <c r="Q40" s="85" t="s">
        <v>56</v>
      </c>
      <c r="R40" s="85" t="s">
        <v>56</v>
      </c>
      <c r="S40" s="85" t="s">
        <v>56</v>
      </c>
      <c r="T40" s="85" t="s">
        <v>56</v>
      </c>
      <c r="U40" s="85" t="s">
        <v>56</v>
      </c>
      <c r="V40" s="87">
        <v>39568.0</v>
      </c>
      <c r="W40" s="85" t="s">
        <v>56</v>
      </c>
      <c r="X40" s="85" t="s">
        <v>56</v>
      </c>
      <c r="Y40" s="85" t="s">
        <v>1188</v>
      </c>
      <c r="Z40" s="87">
        <v>41678.41736111111</v>
      </c>
    </row>
    <row r="41" ht="15.75" customHeight="1">
      <c r="B41" s="84">
        <v>3.0</v>
      </c>
      <c r="C41" s="85" t="s">
        <v>1189</v>
      </c>
      <c r="D41" s="85" t="s">
        <v>1190</v>
      </c>
      <c r="E41" s="84">
        <v>1.0</v>
      </c>
      <c r="F41" s="84">
        <v>0.0</v>
      </c>
      <c r="G41" s="85" t="s">
        <v>56</v>
      </c>
      <c r="H41" s="84">
        <v>800.0</v>
      </c>
      <c r="I41" s="84">
        <v>600.0</v>
      </c>
      <c r="J41" s="84">
        <v>0.0</v>
      </c>
      <c r="K41" s="84">
        <v>0.0</v>
      </c>
      <c r="L41" s="85" t="s">
        <v>56</v>
      </c>
      <c r="M41" s="85" t="s">
        <v>56</v>
      </c>
      <c r="N41" s="85" t="s">
        <v>56</v>
      </c>
      <c r="O41" s="85" t="s">
        <v>56</v>
      </c>
      <c r="P41" s="84">
        <v>1.0</v>
      </c>
      <c r="Q41" s="85" t="s">
        <v>56</v>
      </c>
      <c r="R41" s="85" t="s">
        <v>56</v>
      </c>
      <c r="S41" s="85" t="s">
        <v>56</v>
      </c>
      <c r="T41" s="85" t="s">
        <v>56</v>
      </c>
      <c r="U41" s="85" t="s">
        <v>56</v>
      </c>
      <c r="V41" s="87">
        <v>39568.0</v>
      </c>
      <c r="W41" s="85" t="s">
        <v>56</v>
      </c>
      <c r="X41" s="85" t="s">
        <v>56</v>
      </c>
      <c r="Y41" s="85" t="s">
        <v>1191</v>
      </c>
      <c r="Z41" s="87">
        <v>41678.41736111111</v>
      </c>
    </row>
    <row r="42" ht="15.75" customHeight="1">
      <c r="B42" s="84">
        <v>4.0</v>
      </c>
      <c r="C42" s="85" t="s">
        <v>1192</v>
      </c>
      <c r="D42" s="85" t="s">
        <v>1193</v>
      </c>
      <c r="E42" s="84">
        <v>0.0</v>
      </c>
      <c r="F42" s="84">
        <v>0.0</v>
      </c>
      <c r="G42" s="85" t="s">
        <v>56</v>
      </c>
      <c r="H42" s="84">
        <v>800.0</v>
      </c>
      <c r="I42" s="84">
        <v>600.0</v>
      </c>
      <c r="J42" s="84">
        <v>0.0</v>
      </c>
      <c r="K42" s="84">
        <v>0.0</v>
      </c>
      <c r="L42" s="85" t="s">
        <v>56</v>
      </c>
      <c r="M42" s="85" t="s">
        <v>56</v>
      </c>
      <c r="N42" s="85" t="s">
        <v>56</v>
      </c>
      <c r="O42" s="85" t="s">
        <v>56</v>
      </c>
      <c r="P42" s="84">
        <v>0.0</v>
      </c>
      <c r="Q42" s="85" t="s">
        <v>56</v>
      </c>
      <c r="R42" s="85" t="s">
        <v>56</v>
      </c>
      <c r="S42" s="85" t="s">
        <v>56</v>
      </c>
      <c r="T42" s="85" t="s">
        <v>56</v>
      </c>
      <c r="U42" s="85" t="s">
        <v>56</v>
      </c>
      <c r="V42" s="87">
        <v>39568.0</v>
      </c>
      <c r="W42" s="85" t="s">
        <v>56</v>
      </c>
      <c r="X42" s="85" t="s">
        <v>56</v>
      </c>
      <c r="Y42" s="85" t="s">
        <v>1194</v>
      </c>
      <c r="Z42" s="87">
        <v>41678.41736111111</v>
      </c>
    </row>
    <row r="43" ht="15.75" customHeight="1">
      <c r="B43" s="84">
        <v>316.0</v>
      </c>
      <c r="C43" s="85" t="s">
        <v>1195</v>
      </c>
      <c r="D43" s="85" t="s">
        <v>1196</v>
      </c>
      <c r="E43" s="84">
        <v>1.0</v>
      </c>
      <c r="F43" s="84">
        <v>0.0</v>
      </c>
      <c r="G43" s="85" t="s">
        <v>56</v>
      </c>
      <c r="H43" s="84">
        <v>800.0</v>
      </c>
      <c r="I43" s="84">
        <v>600.0</v>
      </c>
      <c r="J43" s="84">
        <v>0.0</v>
      </c>
      <c r="K43" s="84">
        <v>0.0</v>
      </c>
      <c r="L43" s="85" t="s">
        <v>56</v>
      </c>
      <c r="M43" s="85" t="s">
        <v>56</v>
      </c>
      <c r="N43" s="85" t="s">
        <v>56</v>
      </c>
      <c r="O43" s="85" t="s">
        <v>56</v>
      </c>
      <c r="P43" s="84">
        <v>1.0</v>
      </c>
      <c r="Q43" s="85" t="s">
        <v>56</v>
      </c>
      <c r="R43" s="85" t="s">
        <v>56</v>
      </c>
      <c r="S43" s="85" t="s">
        <v>56</v>
      </c>
      <c r="T43" s="85" t="s">
        <v>56</v>
      </c>
      <c r="U43" s="85" t="s">
        <v>56</v>
      </c>
      <c r="V43" s="87">
        <v>39568.0</v>
      </c>
      <c r="W43" s="85" t="s">
        <v>56</v>
      </c>
      <c r="X43" s="85" t="s">
        <v>56</v>
      </c>
      <c r="Y43" s="85" t="s">
        <v>1197</v>
      </c>
      <c r="Z43" s="87">
        <v>41678.41736111111</v>
      </c>
    </row>
    <row r="44" ht="15.75" customHeight="1"/>
    <row r="45" ht="15.75" customHeight="1">
      <c r="B45" s="23" t="s">
        <v>57</v>
      </c>
    </row>
    <row r="46" ht="15.75" customHeight="1">
      <c r="B46" s="48" t="s">
        <v>719</v>
      </c>
      <c r="C46" s="48" t="s">
        <v>72</v>
      </c>
      <c r="D46" s="48" t="s">
        <v>1131</v>
      </c>
      <c r="E46" s="48" t="s">
        <v>1133</v>
      </c>
      <c r="F46" s="48" t="s">
        <v>1135</v>
      </c>
      <c r="G46" s="48" t="s">
        <v>1137</v>
      </c>
      <c r="H46" s="48" t="s">
        <v>1139</v>
      </c>
      <c r="I46" s="48" t="s">
        <v>1142</v>
      </c>
      <c r="J46" s="48" t="s">
        <v>1145</v>
      </c>
      <c r="K46" s="48" t="s">
        <v>1092</v>
      </c>
      <c r="L46" s="48" t="s">
        <v>1150</v>
      </c>
      <c r="M46" s="48" t="s">
        <v>1153</v>
      </c>
      <c r="N46" s="48" t="s">
        <v>1155</v>
      </c>
      <c r="O46" s="48" t="s">
        <v>1157</v>
      </c>
      <c r="P46" s="48" t="s">
        <v>1161</v>
      </c>
      <c r="Q46" s="48" t="s">
        <v>1163</v>
      </c>
      <c r="R46" s="48" t="s">
        <v>1165</v>
      </c>
      <c r="S46" s="48" t="s">
        <v>1167</v>
      </c>
      <c r="T46" s="48" t="s">
        <v>1169</v>
      </c>
      <c r="U46" s="47" t="s">
        <v>1172</v>
      </c>
      <c r="V46" s="48" t="s">
        <v>1175</v>
      </c>
      <c r="W46" s="48" t="s">
        <v>1178</v>
      </c>
      <c r="X46" s="104" t="s">
        <v>1180</v>
      </c>
      <c r="Y46" s="48" t="s">
        <v>144</v>
      </c>
      <c r="Z46" s="105" t="s">
        <v>49</v>
      </c>
    </row>
    <row r="47" ht="15.75" customHeight="1">
      <c r="B47" s="84">
        <v>995.0</v>
      </c>
      <c r="C47" s="85" t="s">
        <v>1198</v>
      </c>
      <c r="D47" s="85" t="s">
        <v>1199</v>
      </c>
      <c r="E47" s="84">
        <v>1.0</v>
      </c>
      <c r="F47" s="84">
        <v>1.0</v>
      </c>
      <c r="G47" s="85" t="s">
        <v>56</v>
      </c>
      <c r="H47" s="84">
        <v>500.0</v>
      </c>
      <c r="I47" s="84">
        <v>375.0</v>
      </c>
      <c r="J47" s="84">
        <v>44.9506</v>
      </c>
      <c r="K47" s="84">
        <v>101.24</v>
      </c>
      <c r="L47" s="85" t="s">
        <v>56</v>
      </c>
      <c r="M47" s="85" t="s">
        <v>56</v>
      </c>
      <c r="N47" s="85" t="s">
        <v>1200</v>
      </c>
      <c r="O47" s="84">
        <v>168.0</v>
      </c>
      <c r="P47" s="84">
        <v>1.0</v>
      </c>
      <c r="Q47" s="85" t="s">
        <v>56</v>
      </c>
      <c r="R47" s="85" t="s">
        <v>152</v>
      </c>
      <c r="S47" s="85" t="s">
        <v>56</v>
      </c>
      <c r="T47" s="85">
        <v>5.0</v>
      </c>
      <c r="U47" s="85">
        <v>96.0</v>
      </c>
      <c r="V47" s="87">
        <v>41424.0</v>
      </c>
      <c r="W47" s="85" t="s">
        <v>56</v>
      </c>
      <c r="X47" s="85" t="s">
        <v>56</v>
      </c>
      <c r="Y47" s="85" t="s">
        <v>1201</v>
      </c>
      <c r="Z47" s="87">
        <v>41678.41736111111</v>
      </c>
    </row>
    <row r="48" ht="15.75" customHeight="1">
      <c r="B48" s="84">
        <v>996.0</v>
      </c>
      <c r="C48" s="85" t="s">
        <v>1202</v>
      </c>
      <c r="D48" s="85" t="s">
        <v>1203</v>
      </c>
      <c r="E48" s="84">
        <v>1.0</v>
      </c>
      <c r="F48" s="84">
        <v>1.0</v>
      </c>
      <c r="G48" s="85" t="s">
        <v>56</v>
      </c>
      <c r="H48" s="84">
        <v>500.0</v>
      </c>
      <c r="I48" s="84">
        <v>375.0</v>
      </c>
      <c r="J48" s="84">
        <v>53.9416</v>
      </c>
      <c r="K48" s="84">
        <v>121.49</v>
      </c>
      <c r="L48" s="85" t="s">
        <v>56</v>
      </c>
      <c r="M48" s="85" t="s">
        <v>56</v>
      </c>
      <c r="N48" s="85" t="s">
        <v>1200</v>
      </c>
      <c r="O48" s="84">
        <v>170.0</v>
      </c>
      <c r="P48" s="84">
        <v>1.0</v>
      </c>
      <c r="Q48" s="85" t="s">
        <v>56</v>
      </c>
      <c r="R48" s="85" t="s">
        <v>1204</v>
      </c>
      <c r="S48" s="85" t="s">
        <v>56</v>
      </c>
      <c r="T48" s="85">
        <v>5.0</v>
      </c>
      <c r="U48" s="85">
        <v>97.0</v>
      </c>
      <c r="V48" s="87">
        <v>41424.0</v>
      </c>
      <c r="W48" s="85" t="s">
        <v>56</v>
      </c>
      <c r="X48" s="85" t="s">
        <v>56</v>
      </c>
      <c r="Y48" s="85" t="s">
        <v>1205</v>
      </c>
      <c r="Z48" s="87">
        <v>41678.41736111111</v>
      </c>
    </row>
    <row r="49" ht="15.75" customHeight="1">
      <c r="B49" s="84">
        <v>997.0</v>
      </c>
      <c r="C49" s="85" t="s">
        <v>1206</v>
      </c>
      <c r="D49" s="85" t="s">
        <v>1207</v>
      </c>
      <c r="E49" s="84">
        <v>1.0</v>
      </c>
      <c r="F49" s="84">
        <v>1.0</v>
      </c>
      <c r="G49" s="85" t="s">
        <v>1208</v>
      </c>
      <c r="H49" s="84">
        <v>100.0</v>
      </c>
      <c r="I49" s="84">
        <v>75.0</v>
      </c>
      <c r="J49" s="84">
        <v>343.6496</v>
      </c>
      <c r="K49" s="84">
        <v>539.99</v>
      </c>
      <c r="L49" s="85">
        <v>44.0</v>
      </c>
      <c r="M49" s="85" t="s">
        <v>1209</v>
      </c>
      <c r="N49" s="85" t="s">
        <v>1210</v>
      </c>
      <c r="O49" s="84">
        <v>20.0</v>
      </c>
      <c r="P49" s="84">
        <v>4.0</v>
      </c>
      <c r="Q49" s="85" t="s">
        <v>1211</v>
      </c>
      <c r="R49" s="85" t="s">
        <v>1212</v>
      </c>
      <c r="S49" s="85" t="s">
        <v>1213</v>
      </c>
      <c r="T49" s="85">
        <v>2.0</v>
      </c>
      <c r="U49" s="85">
        <v>31.0</v>
      </c>
      <c r="V49" s="87">
        <v>41424.0</v>
      </c>
      <c r="W49" s="85" t="s">
        <v>56</v>
      </c>
      <c r="X49" s="85" t="s">
        <v>56</v>
      </c>
      <c r="Y49" s="85" t="s">
        <v>1214</v>
      </c>
      <c r="Z49" s="87">
        <v>41678.41736111111</v>
      </c>
    </row>
    <row r="50" ht="15.75" customHeight="1">
      <c r="B50" s="84">
        <v>998.0</v>
      </c>
      <c r="C50" s="85" t="s">
        <v>1215</v>
      </c>
      <c r="D50" s="85" t="s">
        <v>1216</v>
      </c>
      <c r="E50" s="84">
        <v>1.0</v>
      </c>
      <c r="F50" s="84">
        <v>1.0</v>
      </c>
      <c r="G50" s="85" t="s">
        <v>1208</v>
      </c>
      <c r="H50" s="84">
        <v>100.0</v>
      </c>
      <c r="I50" s="84">
        <v>75.0</v>
      </c>
      <c r="J50" s="84">
        <v>343.6496</v>
      </c>
      <c r="K50" s="84">
        <v>539.99</v>
      </c>
      <c r="L50" s="85">
        <v>48.0</v>
      </c>
      <c r="M50" s="85" t="s">
        <v>1209</v>
      </c>
      <c r="N50" s="85" t="s">
        <v>1210</v>
      </c>
      <c r="O50" s="84">
        <v>20.0</v>
      </c>
      <c r="P50" s="84">
        <v>4.0</v>
      </c>
      <c r="Q50" s="85" t="s">
        <v>1211</v>
      </c>
      <c r="R50" s="85" t="s">
        <v>1212</v>
      </c>
      <c r="S50" s="85" t="s">
        <v>1213</v>
      </c>
      <c r="T50" s="85">
        <v>2.0</v>
      </c>
      <c r="U50" s="85">
        <v>31.0</v>
      </c>
      <c r="V50" s="87">
        <v>41424.0</v>
      </c>
      <c r="W50" s="85" t="s">
        <v>56</v>
      </c>
      <c r="X50" s="85" t="s">
        <v>56</v>
      </c>
      <c r="Y50" s="85" t="s">
        <v>1217</v>
      </c>
      <c r="Z50" s="87">
        <v>41678.41736111111</v>
      </c>
    </row>
    <row r="51" ht="15.75" customHeight="1">
      <c r="B51" s="84">
        <v>999.0</v>
      </c>
      <c r="C51" s="85" t="s">
        <v>1218</v>
      </c>
      <c r="D51" s="85" t="s">
        <v>1219</v>
      </c>
      <c r="E51" s="84">
        <v>1.0</v>
      </c>
      <c r="F51" s="84">
        <v>1.0</v>
      </c>
      <c r="G51" s="85" t="s">
        <v>1208</v>
      </c>
      <c r="H51" s="84">
        <v>100.0</v>
      </c>
      <c r="I51" s="84">
        <v>75.0</v>
      </c>
      <c r="J51" s="84">
        <v>343.6496</v>
      </c>
      <c r="K51" s="84">
        <v>539.99</v>
      </c>
      <c r="L51" s="85">
        <v>52.0</v>
      </c>
      <c r="M51" s="85" t="s">
        <v>1209</v>
      </c>
      <c r="N51" s="85" t="s">
        <v>1210</v>
      </c>
      <c r="O51" s="84">
        <v>20.0</v>
      </c>
      <c r="P51" s="84">
        <v>4.0</v>
      </c>
      <c r="Q51" s="85" t="s">
        <v>1211</v>
      </c>
      <c r="R51" s="85" t="s">
        <v>1212</v>
      </c>
      <c r="S51" s="85" t="s">
        <v>1213</v>
      </c>
      <c r="T51" s="85">
        <v>2.0</v>
      </c>
      <c r="U51" s="85">
        <v>31.0</v>
      </c>
      <c r="V51" s="87">
        <v>41424.0</v>
      </c>
      <c r="W51" s="85" t="s">
        <v>56</v>
      </c>
      <c r="X51" s="85" t="s">
        <v>56</v>
      </c>
      <c r="Y51" s="85" t="s">
        <v>1220</v>
      </c>
      <c r="Z51" s="87">
        <v>41678.41736111111</v>
      </c>
    </row>
    <row r="52" ht="15.75" customHeight="1"/>
    <row r="53" ht="15.75" customHeight="1">
      <c r="P53" s="34" t="s">
        <v>1221</v>
      </c>
    </row>
    <row r="54" ht="15.75" customHeight="1">
      <c r="P54" s="34" t="s">
        <v>408</v>
      </c>
    </row>
    <row r="55" ht="15.75" customHeight="1">
      <c r="P55" s="34" t="s">
        <v>832</v>
      </c>
    </row>
    <row r="56" ht="15.75" customHeight="1">
      <c r="P56" s="34" t="s">
        <v>1222</v>
      </c>
    </row>
    <row r="57" ht="15.75" customHeight="1">
      <c r="A57" s="22">
        <v>5.0</v>
      </c>
      <c r="B57" s="22" t="s">
        <v>58</v>
      </c>
      <c r="P57" s="34" t="s">
        <v>1223</v>
      </c>
    </row>
    <row r="58" ht="15.75" customHeight="1">
      <c r="P58" s="34" t="s">
        <v>678</v>
      </c>
    </row>
    <row r="59" ht="15.75" customHeight="1">
      <c r="P59" s="34" t="s">
        <v>679</v>
      </c>
    </row>
    <row r="60" ht="15.75" customHeight="1">
      <c r="P60" s="34" t="s">
        <v>1224</v>
      </c>
    </row>
    <row r="61" ht="15.75" customHeight="1"/>
    <row r="62" ht="15.75" customHeight="1"/>
    <row r="63" ht="15.75" customHeight="1">
      <c r="B63" s="31" t="s">
        <v>59</v>
      </c>
      <c r="C63" s="31" t="s">
        <v>60</v>
      </c>
      <c r="D63" s="31" t="s">
        <v>61</v>
      </c>
      <c r="E63" s="32"/>
      <c r="F63" s="31" t="s">
        <v>62</v>
      </c>
    </row>
    <row r="64" ht="77.25" customHeight="1">
      <c r="B64" s="34">
        <v>1.0</v>
      </c>
      <c r="C64" s="34" t="s">
        <v>1145</v>
      </c>
      <c r="D64" s="34" t="s">
        <v>1225</v>
      </c>
      <c r="E64" s="34">
        <v>0.0</v>
      </c>
      <c r="F64" s="42" t="s">
        <v>1226</v>
      </c>
    </row>
    <row r="65" ht="15.75" customHeight="1">
      <c r="D65" s="34" t="s">
        <v>1227</v>
      </c>
      <c r="E65" s="34">
        <v>0.0</v>
      </c>
    </row>
    <row r="66" ht="15.75" customHeight="1">
      <c r="D66" s="34" t="s">
        <v>1228</v>
      </c>
      <c r="E66" s="100">
        <v>23.3722</v>
      </c>
    </row>
    <row r="67" ht="15.75" customHeight="1">
      <c r="D67" s="34" t="s">
        <v>1229</v>
      </c>
      <c r="E67" s="100">
        <v>317.075825</v>
      </c>
    </row>
    <row r="68" ht="15.75" customHeight="1">
      <c r="D68" s="34" t="s">
        <v>1230</v>
      </c>
      <c r="E68" s="100">
        <v>2171.2942</v>
      </c>
    </row>
    <row r="69" ht="15.75" customHeight="1"/>
    <row r="70" ht="15.75" customHeight="1">
      <c r="D70" s="34" t="s">
        <v>1231</v>
      </c>
      <c r="E70" s="34">
        <f>E67-E65</f>
        <v>317.075825</v>
      </c>
    </row>
    <row r="71" ht="15.75" customHeight="1">
      <c r="D71" s="34" t="s">
        <v>1232</v>
      </c>
      <c r="E71" s="34">
        <f>E65-(1.5*E70)</f>
        <v>-475.6137375</v>
      </c>
    </row>
    <row r="72" ht="15.75" customHeight="1">
      <c r="D72" s="34" t="s">
        <v>1233</v>
      </c>
      <c r="E72" s="34">
        <f>E67+(1.5*E70)</f>
        <v>792.6895625</v>
      </c>
    </row>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c r="B88" s="34">
        <v>2.0</v>
      </c>
      <c r="C88" s="34" t="s">
        <v>1092</v>
      </c>
      <c r="D88" s="34" t="s">
        <v>1225</v>
      </c>
      <c r="E88" s="100">
        <v>0.0</v>
      </c>
      <c r="F88" s="106" t="s">
        <v>1234</v>
      </c>
    </row>
    <row r="89" ht="15.75" customHeight="1">
      <c r="D89" s="34" t="s">
        <v>1227</v>
      </c>
      <c r="E89" s="100">
        <v>0.0</v>
      </c>
    </row>
    <row r="90" ht="15.75" customHeight="1">
      <c r="D90" s="34" t="s">
        <v>1228</v>
      </c>
      <c r="E90" s="100">
        <v>49.99</v>
      </c>
    </row>
    <row r="91" ht="15.75" customHeight="1">
      <c r="D91" s="34" t="s">
        <v>1229</v>
      </c>
      <c r="E91" s="100">
        <v>564.99</v>
      </c>
    </row>
    <row r="92" ht="15.75" customHeight="1">
      <c r="D92" s="34" t="s">
        <v>1230</v>
      </c>
      <c r="E92" s="100">
        <v>3578.27</v>
      </c>
    </row>
    <row r="93" ht="15.75" customHeight="1">
      <c r="E93" s="100"/>
    </row>
    <row r="94" ht="15.75" customHeight="1">
      <c r="D94" s="34" t="s">
        <v>1231</v>
      </c>
      <c r="E94" s="34">
        <f>E91-E89</f>
        <v>564.99</v>
      </c>
    </row>
    <row r="95" ht="15.75" customHeight="1">
      <c r="D95" s="34" t="s">
        <v>1232</v>
      </c>
      <c r="E95" s="34">
        <f>E89-(1.5*E94)</f>
        <v>-847.485</v>
      </c>
    </row>
    <row r="96" ht="15.75" customHeight="1">
      <c r="D96" s="34" t="s">
        <v>1233</v>
      </c>
      <c r="E96" s="34">
        <f>E91+(1.5*E94)</f>
        <v>1412.475</v>
      </c>
    </row>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2"/>
  <legacyDrawing r:id="rId3"/>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8.71"/>
    <col customWidth="1" min="2" max="2" width="22.86"/>
    <col customWidth="1" min="3" max="3" width="29.0"/>
    <col customWidth="1" min="4" max="4" width="50.0"/>
    <col customWidth="1" min="5" max="5" width="19.57"/>
    <col customWidth="1" min="6" max="6" width="43.29"/>
    <col customWidth="1" min="7" max="7" width="18.57"/>
    <col customWidth="1" min="8" max="8" width="33.43"/>
    <col customWidth="1" min="9" max="9" width="39.86"/>
    <col customWidth="1" min="10" max="10" width="24.86"/>
    <col customWidth="1" min="11" max="11" width="22.14"/>
  </cols>
  <sheetData>
    <row r="1">
      <c r="A1" s="14" t="s">
        <v>1235</v>
      </c>
      <c r="B1" s="14"/>
    </row>
    <row r="3">
      <c r="A3" s="13">
        <v>1.0</v>
      </c>
      <c r="B3" s="13" t="s">
        <v>16</v>
      </c>
      <c r="C3" s="15">
        <v>5.0</v>
      </c>
      <c r="D3" s="13" t="s">
        <v>17</v>
      </c>
    </row>
    <row r="5">
      <c r="A5" s="13">
        <v>2.0</v>
      </c>
      <c r="B5" s="13" t="s">
        <v>18</v>
      </c>
      <c r="C5" s="15">
        <v>37.0</v>
      </c>
      <c r="D5" s="13" t="s">
        <v>19</v>
      </c>
    </row>
    <row r="7">
      <c r="A7" s="13">
        <v>3.0</v>
      </c>
      <c r="B7" s="16" t="s">
        <v>20</v>
      </c>
    </row>
    <row r="8">
      <c r="B8" s="17" t="s">
        <v>21</v>
      </c>
      <c r="C8" s="17" t="s">
        <v>22</v>
      </c>
      <c r="D8" s="17" t="s">
        <v>23</v>
      </c>
      <c r="E8" s="17" t="s">
        <v>24</v>
      </c>
      <c r="F8" s="17" t="s">
        <v>25</v>
      </c>
      <c r="G8" s="17" t="s">
        <v>26</v>
      </c>
      <c r="H8" s="17" t="s">
        <v>27</v>
      </c>
    </row>
    <row r="9">
      <c r="B9" s="18" t="s">
        <v>1169</v>
      </c>
      <c r="C9" s="18" t="s">
        <v>103</v>
      </c>
      <c r="D9" s="21" t="s">
        <v>1170</v>
      </c>
      <c r="E9" s="18" t="s">
        <v>71</v>
      </c>
      <c r="F9" s="18" t="s">
        <v>71</v>
      </c>
      <c r="G9" s="18" t="s">
        <v>71</v>
      </c>
      <c r="H9" s="43" t="s">
        <v>1169</v>
      </c>
    </row>
    <row r="10">
      <c r="B10" s="18" t="s">
        <v>1236</v>
      </c>
      <c r="C10" s="18" t="s">
        <v>103</v>
      </c>
      <c r="D10" s="60">
        <v>44930.0</v>
      </c>
      <c r="E10" s="18" t="s">
        <v>71</v>
      </c>
      <c r="F10" s="18" t="s">
        <v>71</v>
      </c>
      <c r="G10" s="18" t="s">
        <v>71</v>
      </c>
      <c r="H10" s="43" t="s">
        <v>1236</v>
      </c>
    </row>
    <row r="11">
      <c r="B11" s="18" t="s">
        <v>72</v>
      </c>
      <c r="C11" s="18" t="s">
        <v>73</v>
      </c>
      <c r="D11" s="21"/>
      <c r="E11" s="18" t="s">
        <v>71</v>
      </c>
      <c r="F11" s="18" t="s">
        <v>71</v>
      </c>
      <c r="G11" s="18" t="s">
        <v>71</v>
      </c>
      <c r="H11" s="43" t="s">
        <v>1237</v>
      </c>
    </row>
    <row r="12">
      <c r="B12" s="18" t="s">
        <v>144</v>
      </c>
      <c r="C12" s="18" t="s">
        <v>145</v>
      </c>
      <c r="D12" s="21"/>
      <c r="E12" s="18" t="s">
        <v>71</v>
      </c>
      <c r="F12" s="18" t="s">
        <v>71</v>
      </c>
      <c r="G12" s="18" t="s">
        <v>71</v>
      </c>
      <c r="H12" s="43" t="s">
        <v>524</v>
      </c>
    </row>
    <row r="13">
      <c r="B13" s="18" t="s">
        <v>49</v>
      </c>
      <c r="C13" s="18" t="s">
        <v>147</v>
      </c>
      <c r="D13" s="67">
        <v>39568.0</v>
      </c>
      <c r="E13" s="18" t="s">
        <v>71</v>
      </c>
      <c r="F13" s="18" t="s">
        <v>71</v>
      </c>
      <c r="G13" s="18" t="s">
        <v>71</v>
      </c>
      <c r="H13" s="43" t="s">
        <v>525</v>
      </c>
    </row>
    <row r="14" ht="15.75" customHeight="1"/>
    <row r="15" ht="15.75" customHeight="1">
      <c r="A15" s="22">
        <v>4.0</v>
      </c>
      <c r="B15" s="22" t="s">
        <v>53</v>
      </c>
    </row>
    <row r="16" ht="15.75" customHeight="1">
      <c r="A16" s="22"/>
      <c r="B16" s="16" t="s">
        <v>54</v>
      </c>
    </row>
    <row r="17" ht="15.75" customHeight="1">
      <c r="B17" s="23" t="s">
        <v>55</v>
      </c>
    </row>
    <row r="18" ht="15.75" customHeight="1">
      <c r="B18" s="48" t="s">
        <v>1169</v>
      </c>
      <c r="C18" s="48" t="s">
        <v>1236</v>
      </c>
      <c r="D18" s="48" t="s">
        <v>72</v>
      </c>
      <c r="E18" s="48" t="s">
        <v>144</v>
      </c>
      <c r="F18" s="48" t="s">
        <v>49</v>
      </c>
      <c r="G18" s="13"/>
      <c r="H18" s="13"/>
      <c r="I18" s="13"/>
      <c r="J18" s="13"/>
      <c r="K18" s="13"/>
      <c r="L18" s="13"/>
    </row>
    <row r="19" ht="15.75" customHeight="1">
      <c r="B19" s="107">
        <v>1.0</v>
      </c>
      <c r="C19" s="107">
        <v>1.0</v>
      </c>
      <c r="D19" s="108" t="s">
        <v>1238</v>
      </c>
      <c r="E19" s="108" t="s">
        <v>1239</v>
      </c>
      <c r="F19" s="109">
        <v>39568.0</v>
      </c>
      <c r="G19" s="100"/>
      <c r="H19" s="97"/>
      <c r="I19" s="98"/>
      <c r="J19" s="98"/>
      <c r="K19" s="97"/>
      <c r="L19" s="98"/>
    </row>
    <row r="20" ht="15.75" customHeight="1">
      <c r="B20" s="107">
        <v>2.0</v>
      </c>
      <c r="C20" s="107">
        <v>1.0</v>
      </c>
      <c r="D20" s="108" t="s">
        <v>1240</v>
      </c>
      <c r="E20" s="108" t="s">
        <v>1241</v>
      </c>
      <c r="F20" s="109">
        <v>39568.0</v>
      </c>
      <c r="G20" s="100"/>
      <c r="H20" s="97"/>
      <c r="I20" s="98"/>
      <c r="J20" s="98"/>
      <c r="K20" s="97"/>
      <c r="L20" s="98"/>
    </row>
    <row r="21" ht="15.75" customHeight="1">
      <c r="B21" s="107">
        <v>3.0</v>
      </c>
      <c r="C21" s="107">
        <v>1.0</v>
      </c>
      <c r="D21" s="108" t="s">
        <v>1242</v>
      </c>
      <c r="E21" s="108" t="s">
        <v>1243</v>
      </c>
      <c r="F21" s="109">
        <v>39568.0</v>
      </c>
      <c r="G21" s="100"/>
      <c r="H21" s="97"/>
      <c r="I21" s="98"/>
      <c r="J21" s="98"/>
      <c r="K21" s="97"/>
      <c r="L21" s="98"/>
    </row>
    <row r="22" ht="15.75" customHeight="1">
      <c r="B22" s="107">
        <v>4.0</v>
      </c>
      <c r="C22" s="107">
        <v>2.0</v>
      </c>
      <c r="D22" s="108" t="s">
        <v>1244</v>
      </c>
      <c r="E22" s="108" t="s">
        <v>1245</v>
      </c>
      <c r="F22" s="109">
        <v>39568.0</v>
      </c>
      <c r="G22" s="100"/>
      <c r="H22" s="97"/>
      <c r="I22" s="98"/>
      <c r="J22" s="98"/>
      <c r="K22" s="97"/>
      <c r="L22" s="98"/>
    </row>
    <row r="23" ht="15.75" customHeight="1">
      <c r="B23" s="107">
        <v>5.0</v>
      </c>
      <c r="C23" s="107">
        <v>2.0</v>
      </c>
      <c r="D23" s="108" t="s">
        <v>1246</v>
      </c>
      <c r="E23" s="108" t="s">
        <v>1247</v>
      </c>
      <c r="F23" s="109">
        <v>39568.0</v>
      </c>
      <c r="G23" s="100"/>
      <c r="H23" s="97"/>
      <c r="I23" s="98"/>
      <c r="J23" s="98"/>
      <c r="K23" s="97"/>
      <c r="L23" s="98"/>
    </row>
    <row r="24" ht="15.75" customHeight="1"/>
    <row r="25" ht="15.75" customHeight="1">
      <c r="B25" s="23" t="s">
        <v>57</v>
      </c>
    </row>
    <row r="26" ht="15.75" customHeight="1">
      <c r="B26" s="25"/>
      <c r="C26" s="25"/>
      <c r="D26" s="25"/>
      <c r="E26" s="25"/>
      <c r="F26" s="63"/>
      <c r="G26" s="13"/>
      <c r="H26" s="13"/>
      <c r="I26" s="13"/>
      <c r="J26" s="13"/>
      <c r="K26" s="13"/>
    </row>
    <row r="27" ht="15.75" customHeight="1">
      <c r="B27" s="84">
        <v>33.0</v>
      </c>
      <c r="C27" s="84">
        <v>4.0</v>
      </c>
      <c r="D27" s="85" t="s">
        <v>1248</v>
      </c>
      <c r="E27" s="85" t="s">
        <v>1249</v>
      </c>
      <c r="F27" s="87">
        <v>39568.0</v>
      </c>
      <c r="G27" s="100"/>
      <c r="H27" s="97"/>
      <c r="I27" s="98"/>
      <c r="J27" s="98"/>
      <c r="K27" s="97"/>
      <c r="L27" s="98"/>
    </row>
    <row r="28" ht="15.75" customHeight="1">
      <c r="B28" s="84">
        <v>34.0</v>
      </c>
      <c r="C28" s="84">
        <v>4.0</v>
      </c>
      <c r="D28" s="85" t="s">
        <v>1250</v>
      </c>
      <c r="E28" s="85" t="s">
        <v>1251</v>
      </c>
      <c r="F28" s="87">
        <v>39568.0</v>
      </c>
      <c r="G28" s="100"/>
      <c r="H28" s="97"/>
      <c r="I28" s="98"/>
      <c r="J28" s="98"/>
      <c r="K28" s="97"/>
      <c r="L28" s="98"/>
    </row>
    <row r="29" ht="15.75" customHeight="1">
      <c r="B29" s="84">
        <v>35.0</v>
      </c>
      <c r="C29" s="84">
        <v>4.0</v>
      </c>
      <c r="D29" s="85" t="s">
        <v>1252</v>
      </c>
      <c r="E29" s="85" t="s">
        <v>1253</v>
      </c>
      <c r="F29" s="87">
        <v>39568.0</v>
      </c>
      <c r="G29" s="100"/>
      <c r="H29" s="97"/>
      <c r="I29" s="98"/>
      <c r="J29" s="98"/>
      <c r="K29" s="97"/>
      <c r="L29" s="98"/>
    </row>
    <row r="30" ht="15.75" customHeight="1">
      <c r="B30" s="84">
        <v>36.0</v>
      </c>
      <c r="C30" s="84">
        <v>4.0</v>
      </c>
      <c r="D30" s="85" t="s">
        <v>1254</v>
      </c>
      <c r="E30" s="85" t="s">
        <v>1255</v>
      </c>
      <c r="F30" s="87">
        <v>39568.0</v>
      </c>
      <c r="G30" s="100"/>
      <c r="H30" s="97"/>
      <c r="I30" s="98"/>
      <c r="J30" s="98"/>
      <c r="K30" s="97"/>
      <c r="L30" s="98"/>
    </row>
    <row r="31" ht="15.75" customHeight="1">
      <c r="B31" s="84">
        <v>37.0</v>
      </c>
      <c r="C31" s="84">
        <v>4.0</v>
      </c>
      <c r="D31" s="85" t="s">
        <v>1256</v>
      </c>
      <c r="E31" s="85" t="s">
        <v>1257</v>
      </c>
      <c r="F31" s="87">
        <v>39568.0</v>
      </c>
      <c r="G31" s="100"/>
      <c r="H31" s="97"/>
      <c r="I31" s="98"/>
      <c r="J31" s="98"/>
      <c r="K31" s="97"/>
      <c r="L31" s="98"/>
    </row>
    <row r="32" ht="15.75" customHeight="1"/>
    <row r="33" ht="15.75" customHeight="1">
      <c r="A33" s="22">
        <v>5.0</v>
      </c>
      <c r="B33" s="22" t="s">
        <v>58</v>
      </c>
    </row>
    <row r="34" ht="15.75" customHeight="1"/>
    <row r="35" ht="15.75" customHeight="1">
      <c r="B35" s="68" t="s">
        <v>1258</v>
      </c>
    </row>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2"/>
  <legacyDrawing r:id="rId3"/>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8.71"/>
    <col customWidth="1" min="2" max="2" width="22.86"/>
    <col customWidth="1" min="3" max="3" width="29.0"/>
    <col customWidth="1" min="4" max="4" width="50.0"/>
    <col customWidth="1" min="5" max="5" width="19.57"/>
    <col customWidth="1" min="6" max="6" width="43.29"/>
    <col customWidth="1" min="7" max="7" width="18.57"/>
    <col customWidth="1" min="8" max="8" width="33.43"/>
    <col customWidth="1" min="9" max="9" width="39.86"/>
    <col customWidth="1" min="10" max="10" width="24.86"/>
    <col customWidth="1" min="11" max="11" width="22.14"/>
  </cols>
  <sheetData>
    <row r="1">
      <c r="A1" s="14" t="s">
        <v>1259</v>
      </c>
      <c r="B1" s="14"/>
    </row>
    <row r="3">
      <c r="A3" s="13">
        <v>1.0</v>
      </c>
      <c r="B3" s="13" t="s">
        <v>16</v>
      </c>
      <c r="C3" s="15">
        <v>4.0</v>
      </c>
      <c r="D3" s="13" t="s">
        <v>17</v>
      </c>
    </row>
    <row r="5">
      <c r="A5" s="13">
        <v>2.0</v>
      </c>
      <c r="B5" s="13" t="s">
        <v>18</v>
      </c>
      <c r="C5" s="15">
        <v>4.0</v>
      </c>
      <c r="D5" s="13" t="s">
        <v>19</v>
      </c>
    </row>
    <row r="7">
      <c r="A7" s="13">
        <v>3.0</v>
      </c>
      <c r="B7" s="16" t="s">
        <v>20</v>
      </c>
    </row>
    <row r="8">
      <c r="B8" s="17" t="s">
        <v>21</v>
      </c>
      <c r="C8" s="17" t="s">
        <v>22</v>
      </c>
      <c r="D8" s="17" t="s">
        <v>23</v>
      </c>
      <c r="E8" s="17" t="s">
        <v>24</v>
      </c>
      <c r="F8" s="17" t="s">
        <v>25</v>
      </c>
      <c r="G8" s="17" t="s">
        <v>26</v>
      </c>
      <c r="H8" s="17" t="s">
        <v>27</v>
      </c>
    </row>
    <row r="9">
      <c r="B9" s="18" t="s">
        <v>1236</v>
      </c>
      <c r="C9" s="18" t="s">
        <v>103</v>
      </c>
      <c r="D9" s="60">
        <v>44930.0</v>
      </c>
      <c r="E9" s="18" t="s">
        <v>71</v>
      </c>
      <c r="F9" s="20" t="s">
        <v>71</v>
      </c>
      <c r="G9" s="20" t="s">
        <v>71</v>
      </c>
      <c r="H9" s="43" t="s">
        <v>1236</v>
      </c>
    </row>
    <row r="10">
      <c r="B10" s="18" t="s">
        <v>72</v>
      </c>
      <c r="C10" s="18" t="s">
        <v>73</v>
      </c>
      <c r="D10" s="21"/>
      <c r="E10" s="20" t="s">
        <v>71</v>
      </c>
      <c r="F10" s="20" t="s">
        <v>71</v>
      </c>
      <c r="G10" s="20" t="s">
        <v>71</v>
      </c>
      <c r="H10" s="43" t="s">
        <v>1260</v>
      </c>
    </row>
    <row r="11">
      <c r="B11" s="18" t="s">
        <v>144</v>
      </c>
      <c r="C11" s="18" t="s">
        <v>145</v>
      </c>
      <c r="D11" s="21"/>
      <c r="E11" s="20" t="s">
        <v>71</v>
      </c>
      <c r="F11" s="20" t="s">
        <v>71</v>
      </c>
      <c r="G11" s="20" t="s">
        <v>71</v>
      </c>
      <c r="H11" s="43" t="s">
        <v>524</v>
      </c>
    </row>
    <row r="12">
      <c r="B12" s="18" t="s">
        <v>49</v>
      </c>
      <c r="C12" s="18" t="s">
        <v>147</v>
      </c>
      <c r="D12" s="67">
        <v>39568.0</v>
      </c>
      <c r="E12" s="20" t="s">
        <v>71</v>
      </c>
      <c r="F12" s="20" t="s">
        <v>71</v>
      </c>
      <c r="G12" s="20" t="s">
        <v>71</v>
      </c>
      <c r="H12" s="43" t="s">
        <v>525</v>
      </c>
    </row>
    <row r="13" ht="15.75" customHeight="1"/>
    <row r="14" ht="15.75" customHeight="1">
      <c r="A14" s="22">
        <v>4.0</v>
      </c>
      <c r="B14" s="22" t="s">
        <v>53</v>
      </c>
    </row>
    <row r="15" ht="15.75" customHeight="1">
      <c r="A15" s="22"/>
      <c r="B15" s="16" t="s">
        <v>54</v>
      </c>
    </row>
    <row r="16" ht="15.75" customHeight="1">
      <c r="B16" s="23" t="s">
        <v>55</v>
      </c>
    </row>
    <row r="17" ht="15.75" customHeight="1">
      <c r="B17" s="48" t="s">
        <v>1236</v>
      </c>
      <c r="C17" s="48" t="s">
        <v>72</v>
      </c>
      <c r="D17" s="48" t="s">
        <v>144</v>
      </c>
      <c r="E17" s="48" t="s">
        <v>49</v>
      </c>
      <c r="F17" s="13"/>
      <c r="G17" s="13"/>
      <c r="H17" s="13"/>
      <c r="I17" s="13"/>
      <c r="J17" s="13"/>
      <c r="K17" s="13"/>
      <c r="L17" s="13"/>
    </row>
    <row r="18" ht="15.75" customHeight="1">
      <c r="B18" s="84">
        <v>1.0</v>
      </c>
      <c r="C18" s="85" t="s">
        <v>1261</v>
      </c>
      <c r="D18" s="85" t="s">
        <v>1262</v>
      </c>
      <c r="E18" s="86">
        <v>39568.0</v>
      </c>
      <c r="F18" s="92"/>
      <c r="G18" s="100"/>
      <c r="H18" s="97"/>
      <c r="I18" s="98"/>
      <c r="J18" s="98"/>
      <c r="K18" s="97"/>
      <c r="L18" s="98"/>
    </row>
    <row r="19" ht="15.75" customHeight="1">
      <c r="B19" s="84">
        <v>2.0</v>
      </c>
      <c r="C19" s="85" t="s">
        <v>1263</v>
      </c>
      <c r="D19" s="85" t="s">
        <v>1264</v>
      </c>
      <c r="E19" s="86">
        <v>39568.0</v>
      </c>
      <c r="F19" s="92"/>
      <c r="G19" s="100"/>
      <c r="H19" s="97"/>
      <c r="I19" s="98"/>
      <c r="J19" s="98"/>
      <c r="K19" s="97"/>
      <c r="L19" s="98"/>
    </row>
    <row r="20" ht="15.75" customHeight="1">
      <c r="B20" s="84">
        <v>3.0</v>
      </c>
      <c r="C20" s="85" t="s">
        <v>1265</v>
      </c>
      <c r="D20" s="85" t="s">
        <v>1266</v>
      </c>
      <c r="E20" s="86">
        <v>39568.0</v>
      </c>
      <c r="F20" s="92"/>
      <c r="G20" s="100"/>
      <c r="H20" s="97"/>
      <c r="I20" s="98"/>
      <c r="J20" s="98"/>
      <c r="K20" s="97"/>
      <c r="L20" s="98"/>
    </row>
    <row r="21" ht="15.75" customHeight="1"/>
    <row r="22" ht="15.75" customHeight="1">
      <c r="B22" s="23" t="s">
        <v>57</v>
      </c>
    </row>
    <row r="23" ht="15.75" customHeight="1">
      <c r="B23" s="63"/>
      <c r="C23" s="63"/>
      <c r="D23" s="63"/>
      <c r="E23" s="63"/>
      <c r="F23" s="13"/>
      <c r="G23" s="13"/>
      <c r="H23" s="13"/>
      <c r="I23" s="13"/>
      <c r="J23" s="13"/>
      <c r="K23" s="13"/>
    </row>
    <row r="24" ht="15.75" customHeight="1">
      <c r="B24" s="84">
        <v>2.0</v>
      </c>
      <c r="C24" s="85" t="s">
        <v>1263</v>
      </c>
      <c r="D24" s="85" t="s">
        <v>1264</v>
      </c>
      <c r="E24" s="86">
        <v>39568.0</v>
      </c>
      <c r="F24" s="92"/>
      <c r="G24" s="100"/>
      <c r="H24" s="97"/>
      <c r="I24" s="98"/>
      <c r="J24" s="98"/>
      <c r="K24" s="97"/>
      <c r="L24" s="98"/>
    </row>
    <row r="25" ht="15.75" customHeight="1">
      <c r="B25" s="84">
        <v>3.0</v>
      </c>
      <c r="C25" s="85" t="s">
        <v>1265</v>
      </c>
      <c r="D25" s="85" t="s">
        <v>1266</v>
      </c>
      <c r="E25" s="86">
        <v>39568.0</v>
      </c>
      <c r="F25" s="92"/>
      <c r="G25" s="100"/>
      <c r="H25" s="97"/>
      <c r="I25" s="98"/>
      <c r="J25" s="98"/>
      <c r="K25" s="97"/>
      <c r="L25" s="98"/>
    </row>
    <row r="26" ht="15.75" customHeight="1">
      <c r="B26" s="84">
        <v>4.0</v>
      </c>
      <c r="C26" s="85" t="s">
        <v>1267</v>
      </c>
      <c r="D26" s="85" t="s">
        <v>1268</v>
      </c>
      <c r="E26" s="86">
        <v>39568.0</v>
      </c>
      <c r="F26" s="92"/>
      <c r="G26" s="100"/>
      <c r="H26" s="97"/>
      <c r="I26" s="98"/>
      <c r="J26" s="98"/>
      <c r="K26" s="97"/>
      <c r="L26" s="98"/>
    </row>
    <row r="27" ht="15.75" customHeight="1"/>
    <row r="28" ht="15.75" customHeight="1">
      <c r="A28" s="22">
        <v>5.0</v>
      </c>
      <c r="B28" s="22" t="s">
        <v>58</v>
      </c>
    </row>
    <row r="29" ht="15.75" customHeight="1">
      <c r="B29" s="34" t="s">
        <v>1269</v>
      </c>
    </row>
    <row r="30" ht="15.75" customHeight="1">
      <c r="B30" s="53" t="s">
        <v>1270</v>
      </c>
    </row>
    <row r="31" ht="15.75" customHeight="1">
      <c r="A31" s="34"/>
    </row>
    <row r="32" ht="15.75" customHeight="1"/>
    <row r="33" ht="15.75" customHeight="1">
      <c r="A33" s="34"/>
    </row>
    <row r="34" ht="15.75" customHeight="1"/>
    <row r="35" ht="15.75" customHeight="1"/>
    <row r="36" ht="15.75" customHeight="1"/>
    <row r="37" ht="15.75" customHeight="1">
      <c r="A37" s="34"/>
    </row>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2"/>
  <legacyDrawing r:id="rId3"/>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8.71"/>
    <col customWidth="1" min="2" max="2" width="22.86"/>
    <col customWidth="1" min="3" max="3" width="29.0"/>
    <col customWidth="1" min="4" max="4" width="50.0"/>
    <col customWidth="1" min="5" max="5" width="19.57"/>
    <col customWidth="1" min="6" max="6" width="43.29"/>
    <col customWidth="1" min="7" max="7" width="49.57"/>
    <col customWidth="1" min="8" max="8" width="33.43"/>
    <col customWidth="1" min="9" max="9" width="39.86"/>
    <col customWidth="1" min="10" max="10" width="24.86"/>
    <col customWidth="1" min="11" max="11" width="22.14"/>
  </cols>
  <sheetData>
    <row r="1">
      <c r="A1" s="14" t="s">
        <v>1271</v>
      </c>
      <c r="B1" s="14"/>
    </row>
    <row r="3">
      <c r="A3" s="13">
        <v>1.0</v>
      </c>
      <c r="B3" s="13" t="s">
        <v>16</v>
      </c>
      <c r="C3" s="15">
        <v>6.0</v>
      </c>
      <c r="D3" s="13" t="s">
        <v>17</v>
      </c>
    </row>
    <row r="5">
      <c r="A5" s="13">
        <v>2.0</v>
      </c>
      <c r="B5" s="13" t="s">
        <v>18</v>
      </c>
      <c r="C5" s="15">
        <v>127.0</v>
      </c>
      <c r="D5" s="13" t="s">
        <v>19</v>
      </c>
    </row>
    <row r="7">
      <c r="A7" s="13">
        <v>3.0</v>
      </c>
      <c r="B7" s="16" t="s">
        <v>20</v>
      </c>
    </row>
    <row r="8">
      <c r="B8" s="17" t="s">
        <v>21</v>
      </c>
      <c r="C8" s="17" t="s">
        <v>22</v>
      </c>
      <c r="D8" s="17" t="s">
        <v>23</v>
      </c>
      <c r="E8" s="17" t="s">
        <v>24</v>
      </c>
      <c r="F8" s="17" t="s">
        <v>25</v>
      </c>
      <c r="G8" s="17" t="s">
        <v>26</v>
      </c>
      <c r="H8" s="17" t="s">
        <v>27</v>
      </c>
    </row>
    <row r="9">
      <c r="B9" s="18" t="s">
        <v>1172</v>
      </c>
      <c r="C9" s="18" t="s">
        <v>103</v>
      </c>
      <c r="D9" s="18" t="s">
        <v>56</v>
      </c>
      <c r="E9" s="18" t="s">
        <v>71</v>
      </c>
      <c r="F9" s="18" t="s">
        <v>71</v>
      </c>
      <c r="G9" s="18" t="s">
        <v>71</v>
      </c>
      <c r="H9" s="43" t="s">
        <v>1172</v>
      </c>
    </row>
    <row r="10">
      <c r="B10" s="18" t="s">
        <v>72</v>
      </c>
      <c r="C10" s="18" t="s">
        <v>73</v>
      </c>
      <c r="D10" s="18" t="s">
        <v>56</v>
      </c>
      <c r="E10" s="18" t="s">
        <v>71</v>
      </c>
      <c r="F10" s="18" t="s">
        <v>71</v>
      </c>
      <c r="G10" s="18" t="s">
        <v>71</v>
      </c>
      <c r="H10" s="43" t="s">
        <v>1272</v>
      </c>
    </row>
    <row r="11">
      <c r="B11" s="18" t="s">
        <v>1273</v>
      </c>
      <c r="C11" s="18" t="s">
        <v>221</v>
      </c>
      <c r="D11" s="18" t="s">
        <v>56</v>
      </c>
      <c r="E11" s="18" t="s">
        <v>47</v>
      </c>
      <c r="F11" s="18" t="s">
        <v>56</v>
      </c>
      <c r="G11" s="18" t="s">
        <v>71</v>
      </c>
      <c r="H11" s="43" t="s">
        <v>1274</v>
      </c>
    </row>
    <row r="12">
      <c r="B12" s="18" t="s">
        <v>1275</v>
      </c>
      <c r="C12" s="18" t="s">
        <v>221</v>
      </c>
      <c r="D12" s="18" t="s">
        <v>56</v>
      </c>
      <c r="E12" s="18" t="s">
        <v>47</v>
      </c>
      <c r="F12" s="18" t="s">
        <v>56</v>
      </c>
      <c r="G12" s="18" t="s">
        <v>71</v>
      </c>
      <c r="H12" s="43" t="s">
        <v>1276</v>
      </c>
    </row>
    <row r="13">
      <c r="B13" s="18" t="s">
        <v>144</v>
      </c>
      <c r="C13" s="18" t="s">
        <v>145</v>
      </c>
      <c r="D13" s="18" t="s">
        <v>56</v>
      </c>
      <c r="E13" s="18" t="s">
        <v>71</v>
      </c>
      <c r="F13" s="18" t="s">
        <v>71</v>
      </c>
      <c r="G13" s="18" t="s">
        <v>71</v>
      </c>
      <c r="H13" s="43" t="s">
        <v>524</v>
      </c>
    </row>
    <row r="14">
      <c r="B14" s="18" t="s">
        <v>49</v>
      </c>
      <c r="C14" s="18" t="s">
        <v>147</v>
      </c>
      <c r="D14" s="18" t="s">
        <v>56</v>
      </c>
      <c r="E14" s="18" t="s">
        <v>71</v>
      </c>
      <c r="F14" s="18" t="s">
        <v>71</v>
      </c>
      <c r="G14" s="18" t="s">
        <v>71</v>
      </c>
      <c r="H14" s="43" t="s">
        <v>525</v>
      </c>
    </row>
    <row r="15" ht="15.75" customHeight="1"/>
    <row r="16" ht="15.75" customHeight="1">
      <c r="A16" s="22">
        <v>4.0</v>
      </c>
      <c r="B16" s="22" t="s">
        <v>53</v>
      </c>
    </row>
    <row r="17" ht="15.75" customHeight="1">
      <c r="A17" s="22"/>
      <c r="B17" s="16" t="s">
        <v>54</v>
      </c>
    </row>
    <row r="18" ht="15.75" customHeight="1">
      <c r="B18" s="23" t="s">
        <v>55</v>
      </c>
    </row>
    <row r="19" ht="15.75" customHeight="1">
      <c r="B19" s="48" t="s">
        <v>1172</v>
      </c>
      <c r="C19" s="48" t="s">
        <v>72</v>
      </c>
      <c r="D19" s="48" t="s">
        <v>1273</v>
      </c>
      <c r="E19" s="48" t="s">
        <v>1275</v>
      </c>
      <c r="F19" s="48" t="s">
        <v>144</v>
      </c>
      <c r="G19" s="48" t="s">
        <v>49</v>
      </c>
      <c r="H19" s="13"/>
      <c r="I19" s="13"/>
      <c r="J19" s="13"/>
      <c r="K19" s="13"/>
      <c r="L19" s="13"/>
    </row>
    <row r="20" ht="15.75" customHeight="1">
      <c r="B20" s="84">
        <v>1.0</v>
      </c>
      <c r="C20" s="85" t="s">
        <v>1277</v>
      </c>
      <c r="D20" s="85" t="s">
        <v>1278</v>
      </c>
      <c r="E20" s="85" t="s">
        <v>1278</v>
      </c>
      <c r="F20" s="84" t="s">
        <v>1279</v>
      </c>
      <c r="G20" s="110">
        <v>41394.0</v>
      </c>
      <c r="H20" s="97"/>
      <c r="I20" s="98"/>
      <c r="J20" s="98"/>
      <c r="K20" s="97"/>
      <c r="L20" s="98"/>
    </row>
    <row r="21" ht="15.75" customHeight="1">
      <c r="B21" s="84">
        <v>2.0</v>
      </c>
      <c r="C21" s="85" t="s">
        <v>1280</v>
      </c>
      <c r="D21" s="20" t="s">
        <v>1278</v>
      </c>
      <c r="E21" s="44" t="s">
        <v>1278</v>
      </c>
      <c r="F21" s="84" t="s">
        <v>1281</v>
      </c>
      <c r="G21" s="110">
        <v>40664.0</v>
      </c>
      <c r="H21" s="97"/>
      <c r="I21" s="98"/>
      <c r="J21" s="98"/>
      <c r="K21" s="97"/>
      <c r="L21" s="98"/>
    </row>
    <row r="22" ht="15.75" customHeight="1">
      <c r="B22" s="84">
        <v>3.0</v>
      </c>
      <c r="C22" s="85" t="s">
        <v>1282</v>
      </c>
      <c r="D22" s="85" t="s">
        <v>1278</v>
      </c>
      <c r="E22" s="103" t="s">
        <v>1278</v>
      </c>
      <c r="F22" s="84" t="s">
        <v>1283</v>
      </c>
      <c r="G22" s="110">
        <v>41029.0</v>
      </c>
      <c r="H22" s="97"/>
      <c r="I22" s="98"/>
      <c r="J22" s="98"/>
      <c r="K22" s="97"/>
      <c r="L22" s="98"/>
    </row>
    <row r="23" ht="15.75" customHeight="1">
      <c r="B23" s="107">
        <v>4.0</v>
      </c>
      <c r="C23" s="111" t="s">
        <v>1284</v>
      </c>
      <c r="D23" s="44" t="s">
        <v>1278</v>
      </c>
      <c r="E23" s="85" t="s">
        <v>1278</v>
      </c>
      <c r="F23" s="107" t="s">
        <v>1285</v>
      </c>
      <c r="G23" s="110">
        <v>41029.0</v>
      </c>
      <c r="H23" s="97"/>
      <c r="I23" s="98"/>
      <c r="J23" s="98"/>
      <c r="K23" s="97"/>
      <c r="L23" s="98"/>
    </row>
    <row r="24" ht="15.75" customHeight="1">
      <c r="B24" s="107">
        <v>5.0</v>
      </c>
      <c r="C24" s="111" t="s">
        <v>1286</v>
      </c>
      <c r="D24" s="85" t="s">
        <v>1278</v>
      </c>
      <c r="E24" s="20" t="s">
        <v>1278</v>
      </c>
      <c r="F24" s="107" t="s">
        <v>1287</v>
      </c>
      <c r="G24" s="110">
        <v>40664.0</v>
      </c>
      <c r="H24" s="97"/>
      <c r="I24" s="98"/>
      <c r="J24" s="98"/>
      <c r="K24" s="97"/>
      <c r="L24" s="98"/>
    </row>
    <row r="25" ht="15.75" customHeight="1">
      <c r="D25" s="44"/>
      <c r="G25" s="33"/>
    </row>
    <row r="26" ht="15.75" customHeight="1">
      <c r="B26" s="23" t="s">
        <v>57</v>
      </c>
      <c r="G26" s="33"/>
    </row>
    <row r="27" ht="15.75" customHeight="1">
      <c r="B27" s="63"/>
      <c r="C27" s="63"/>
      <c r="D27" s="63"/>
      <c r="E27" s="63"/>
      <c r="F27" s="63"/>
      <c r="G27" s="63"/>
      <c r="H27" s="13"/>
      <c r="I27" s="13"/>
      <c r="J27" s="13"/>
      <c r="K27" s="13"/>
    </row>
    <row r="28" ht="15.75" customHeight="1">
      <c r="B28" s="84">
        <v>124.0</v>
      </c>
      <c r="C28" s="85" t="s">
        <v>1288</v>
      </c>
      <c r="D28" s="85" t="s">
        <v>1278</v>
      </c>
      <c r="E28" s="85" t="s">
        <v>1278</v>
      </c>
      <c r="F28" s="84" t="s">
        <v>1289</v>
      </c>
      <c r="G28" s="86">
        <v>41029.0</v>
      </c>
      <c r="H28" s="97"/>
      <c r="I28" s="98"/>
      <c r="J28" s="98"/>
      <c r="K28" s="97"/>
      <c r="L28" s="98"/>
    </row>
    <row r="29" ht="15.75" customHeight="1">
      <c r="B29" s="84">
        <v>125.0</v>
      </c>
      <c r="C29" s="85" t="s">
        <v>1290</v>
      </c>
      <c r="D29" s="20" t="s">
        <v>1278</v>
      </c>
      <c r="E29" s="44" t="s">
        <v>1278</v>
      </c>
      <c r="F29" s="84" t="s">
        <v>1291</v>
      </c>
      <c r="G29" s="86">
        <v>41029.0</v>
      </c>
      <c r="H29" s="97"/>
      <c r="I29" s="98"/>
      <c r="J29" s="98"/>
      <c r="K29" s="97"/>
      <c r="L29" s="98"/>
    </row>
    <row r="30" ht="15.75" customHeight="1">
      <c r="B30" s="84">
        <v>126.0</v>
      </c>
      <c r="C30" s="85" t="s">
        <v>1292</v>
      </c>
      <c r="D30" s="85" t="s">
        <v>1278</v>
      </c>
      <c r="E30" s="103" t="s">
        <v>1278</v>
      </c>
      <c r="F30" s="84" t="s">
        <v>1293</v>
      </c>
      <c r="G30" s="86">
        <v>41029.0</v>
      </c>
      <c r="H30" s="97"/>
      <c r="I30" s="98"/>
      <c r="J30" s="98"/>
      <c r="K30" s="97"/>
      <c r="L30" s="98"/>
    </row>
    <row r="31" ht="15.75" customHeight="1">
      <c r="B31" s="84">
        <v>127.0</v>
      </c>
      <c r="C31" s="103" t="s">
        <v>1294</v>
      </c>
      <c r="D31" s="44" t="s">
        <v>1278</v>
      </c>
      <c r="E31" s="85" t="s">
        <v>1278</v>
      </c>
      <c r="F31" s="84" t="s">
        <v>1295</v>
      </c>
      <c r="G31" s="86">
        <v>41394.0</v>
      </c>
      <c r="H31" s="97"/>
      <c r="I31" s="98"/>
      <c r="J31" s="98"/>
      <c r="K31" s="97"/>
      <c r="L31" s="98"/>
    </row>
    <row r="32" ht="15.75" customHeight="1">
      <c r="B32" s="84">
        <v>128.0</v>
      </c>
      <c r="C32" s="103" t="s">
        <v>1296</v>
      </c>
      <c r="D32" s="85" t="s">
        <v>1278</v>
      </c>
      <c r="E32" s="20" t="s">
        <v>1278</v>
      </c>
      <c r="F32" s="84" t="s">
        <v>1297</v>
      </c>
      <c r="G32" s="86">
        <v>41394.0</v>
      </c>
      <c r="H32" s="97"/>
      <c r="I32" s="98"/>
      <c r="J32" s="98"/>
      <c r="K32" s="97"/>
      <c r="L32" s="98"/>
    </row>
    <row r="33" ht="15.75" customHeight="1"/>
    <row r="34" ht="15.75" customHeight="1">
      <c r="A34" s="22">
        <v>5.0</v>
      </c>
      <c r="B34" s="22" t="s">
        <v>58</v>
      </c>
    </row>
    <row r="35" ht="15.75" customHeight="1">
      <c r="G35" s="69"/>
    </row>
    <row r="36" ht="15.75" customHeight="1">
      <c r="B36" s="68" t="s">
        <v>1298</v>
      </c>
      <c r="G36" s="69"/>
    </row>
    <row r="37" ht="15.75" customHeight="1">
      <c r="G37" s="69"/>
    </row>
    <row r="38" ht="15.75" customHeight="1">
      <c r="G38" s="69"/>
    </row>
    <row r="39" ht="15.75" customHeight="1">
      <c r="G39" s="69"/>
    </row>
    <row r="40" ht="15.75" customHeight="1">
      <c r="G40" s="69"/>
    </row>
    <row r="41" ht="15.75" customHeight="1">
      <c r="G41" s="69"/>
    </row>
    <row r="42" ht="15.75" customHeight="1">
      <c r="G42" s="69"/>
    </row>
    <row r="43" ht="15.75" customHeight="1">
      <c r="G43" s="69"/>
    </row>
    <row r="44" ht="15.75" customHeight="1">
      <c r="G44" s="69"/>
    </row>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2"/>
  <legacyDrawing r:id="rId3"/>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8.71"/>
    <col customWidth="1" min="2" max="2" width="22.86"/>
    <col customWidth="1" min="3" max="3" width="29.0"/>
    <col customWidth="1" min="4" max="4" width="50.0"/>
    <col customWidth="1" min="5" max="5" width="19.57"/>
    <col customWidth="1" min="6" max="6" width="43.29"/>
    <col customWidth="1" min="7" max="7" width="49.57"/>
    <col customWidth="1" min="8" max="8" width="33.43"/>
    <col customWidth="1" min="9" max="9" width="39.86"/>
    <col customWidth="1" min="10" max="10" width="24.86"/>
    <col customWidth="1" min="11" max="11" width="22.14"/>
  </cols>
  <sheetData>
    <row r="1">
      <c r="A1" s="14" t="s">
        <v>1299</v>
      </c>
      <c r="B1" s="14"/>
    </row>
    <row r="3">
      <c r="A3" s="13">
        <v>1.0</v>
      </c>
      <c r="B3" s="13" t="s">
        <v>16</v>
      </c>
      <c r="C3" s="15">
        <v>4.0</v>
      </c>
      <c r="D3" s="13" t="s">
        <v>17</v>
      </c>
    </row>
    <row r="5">
      <c r="A5" s="13">
        <v>2.0</v>
      </c>
      <c r="B5" s="13" t="s">
        <v>18</v>
      </c>
      <c r="C5" s="15">
        <v>762.0</v>
      </c>
      <c r="D5" s="13" t="s">
        <v>19</v>
      </c>
    </row>
    <row r="7">
      <c r="A7" s="13">
        <v>3.0</v>
      </c>
      <c r="B7" s="16" t="s">
        <v>20</v>
      </c>
    </row>
    <row r="8">
      <c r="B8" s="17" t="s">
        <v>21</v>
      </c>
      <c r="C8" s="17" t="s">
        <v>22</v>
      </c>
      <c r="D8" s="17" t="s">
        <v>23</v>
      </c>
      <c r="E8" s="17" t="s">
        <v>24</v>
      </c>
      <c r="F8" s="17" t="s">
        <v>25</v>
      </c>
      <c r="G8" s="17" t="s">
        <v>26</v>
      </c>
      <c r="H8" s="17" t="s">
        <v>27</v>
      </c>
    </row>
    <row r="9">
      <c r="B9" s="18" t="s">
        <v>1172</v>
      </c>
      <c r="C9" s="18" t="s">
        <v>103</v>
      </c>
      <c r="D9" s="18" t="s">
        <v>1300</v>
      </c>
      <c r="E9" s="18" t="s">
        <v>71</v>
      </c>
      <c r="F9" s="18" t="s">
        <v>71</v>
      </c>
      <c r="G9" s="18" t="s">
        <v>71</v>
      </c>
      <c r="H9" s="43" t="s">
        <v>1172</v>
      </c>
    </row>
    <row r="10">
      <c r="B10" s="18" t="s">
        <v>1301</v>
      </c>
      <c r="C10" s="18" t="s">
        <v>103</v>
      </c>
      <c r="D10" s="102">
        <v>40238.0</v>
      </c>
      <c r="E10" s="18" t="s">
        <v>71</v>
      </c>
      <c r="F10" s="18" t="s">
        <v>71</v>
      </c>
      <c r="G10" s="18" t="s">
        <v>47</v>
      </c>
      <c r="H10" s="43" t="s">
        <v>1301</v>
      </c>
    </row>
    <row r="11">
      <c r="B11" s="18" t="s">
        <v>1302</v>
      </c>
      <c r="C11" s="18" t="s">
        <v>1303</v>
      </c>
      <c r="D11" s="21" t="s">
        <v>56</v>
      </c>
      <c r="E11" s="18" t="s">
        <v>71</v>
      </c>
      <c r="F11" s="18" t="s">
        <v>71</v>
      </c>
      <c r="G11" s="18" t="s">
        <v>71</v>
      </c>
      <c r="H11" s="43" t="s">
        <v>1304</v>
      </c>
    </row>
    <row r="12">
      <c r="B12" s="18" t="s">
        <v>49</v>
      </c>
      <c r="C12" s="18" t="s">
        <v>147</v>
      </c>
      <c r="D12" s="112">
        <v>41394.0</v>
      </c>
      <c r="E12" s="18" t="s">
        <v>71</v>
      </c>
      <c r="F12" s="18" t="s">
        <v>71</v>
      </c>
      <c r="G12" s="18" t="s">
        <v>71</v>
      </c>
      <c r="H12" s="43" t="s">
        <v>525</v>
      </c>
    </row>
    <row r="13" ht="15.75" customHeight="1"/>
    <row r="14" ht="15.75" customHeight="1">
      <c r="A14" s="22">
        <v>4.0</v>
      </c>
      <c r="B14" s="22" t="s">
        <v>53</v>
      </c>
    </row>
    <row r="15" ht="15.75" customHeight="1">
      <c r="A15" s="22"/>
      <c r="B15" s="16" t="s">
        <v>54</v>
      </c>
    </row>
    <row r="16" ht="15.75" customHeight="1">
      <c r="B16" s="23" t="s">
        <v>55</v>
      </c>
    </row>
    <row r="17" ht="15.75" customHeight="1">
      <c r="B17" s="48" t="s">
        <v>1172</v>
      </c>
      <c r="C17" s="48" t="s">
        <v>1301</v>
      </c>
      <c r="D17" s="48" t="s">
        <v>1302</v>
      </c>
      <c r="E17" s="48" t="s">
        <v>49</v>
      </c>
      <c r="F17" s="13"/>
      <c r="G17" s="13"/>
      <c r="H17" s="13"/>
      <c r="I17" s="13"/>
      <c r="J17" s="13"/>
      <c r="K17" s="13"/>
      <c r="L17" s="13"/>
    </row>
    <row r="18" ht="15.75" customHeight="1">
      <c r="B18" s="84">
        <v>1.0</v>
      </c>
      <c r="C18" s="84">
        <v>1467.0</v>
      </c>
      <c r="D18" s="85" t="s">
        <v>1305</v>
      </c>
      <c r="E18" s="110">
        <v>41394.0</v>
      </c>
      <c r="F18" s="92"/>
      <c r="G18" s="100"/>
      <c r="H18" s="97"/>
      <c r="I18" s="98"/>
      <c r="J18" s="98"/>
      <c r="K18" s="97"/>
      <c r="L18" s="98"/>
    </row>
    <row r="19" ht="15.75" customHeight="1">
      <c r="B19" s="84">
        <v>1.0</v>
      </c>
      <c r="C19" s="84">
        <v>1589.0</v>
      </c>
      <c r="D19" s="85" t="s">
        <v>1306</v>
      </c>
      <c r="E19" s="110">
        <v>41394.0</v>
      </c>
      <c r="F19" s="92"/>
      <c r="G19" s="100"/>
      <c r="H19" s="97"/>
      <c r="I19" s="98"/>
      <c r="J19" s="98"/>
      <c r="K19" s="97"/>
      <c r="L19" s="98"/>
    </row>
    <row r="20" ht="15.75" customHeight="1">
      <c r="B20" s="84">
        <v>1.0</v>
      </c>
      <c r="C20" s="84">
        <v>1712.0</v>
      </c>
      <c r="D20" s="85" t="s">
        <v>1307</v>
      </c>
      <c r="E20" s="110">
        <v>41394.0</v>
      </c>
      <c r="F20" s="92"/>
      <c r="G20" s="100"/>
      <c r="H20" s="97"/>
      <c r="I20" s="98"/>
      <c r="J20" s="98"/>
      <c r="K20" s="97"/>
      <c r="L20" s="98"/>
    </row>
    <row r="21" ht="15.75" customHeight="1">
      <c r="B21" s="84">
        <v>1.0</v>
      </c>
      <c r="C21" s="84">
        <v>1838.0</v>
      </c>
      <c r="D21" s="85" t="s">
        <v>1308</v>
      </c>
      <c r="E21" s="110">
        <v>41394.0</v>
      </c>
      <c r="F21" s="92"/>
      <c r="G21" s="100"/>
      <c r="H21" s="97"/>
      <c r="I21" s="98"/>
      <c r="J21" s="98"/>
      <c r="K21" s="97"/>
      <c r="L21" s="98"/>
    </row>
    <row r="22" ht="15.75" customHeight="1">
      <c r="B22" s="84">
        <v>1.0</v>
      </c>
      <c r="C22" s="84">
        <v>1965.0</v>
      </c>
      <c r="D22" s="85" t="s">
        <v>1309</v>
      </c>
      <c r="E22" s="110">
        <v>41394.0</v>
      </c>
      <c r="F22" s="92"/>
      <c r="G22" s="100"/>
      <c r="H22" s="97"/>
      <c r="I22" s="98"/>
      <c r="J22" s="98"/>
      <c r="K22" s="97"/>
      <c r="L22" s="98"/>
    </row>
    <row r="23" ht="15.75" customHeight="1">
      <c r="D23" s="44"/>
    </row>
    <row r="24" ht="15.75" customHeight="1">
      <c r="B24" s="23" t="s">
        <v>57</v>
      </c>
    </row>
    <row r="25" ht="15.75" customHeight="1">
      <c r="B25" s="63"/>
      <c r="C25" s="63"/>
      <c r="D25" s="63"/>
      <c r="E25" s="63"/>
      <c r="F25" s="13"/>
      <c r="G25" s="13"/>
      <c r="H25" s="13"/>
      <c r="I25" s="13"/>
      <c r="J25" s="13"/>
      <c r="K25" s="13"/>
    </row>
    <row r="26" ht="15.75" customHeight="1">
      <c r="B26" s="84">
        <v>127.0</v>
      </c>
      <c r="C26" s="84">
        <v>2006.0</v>
      </c>
      <c r="D26" s="85" t="s">
        <v>1305</v>
      </c>
      <c r="E26" s="110">
        <v>41394.0</v>
      </c>
      <c r="F26" s="92"/>
      <c r="G26" s="100"/>
      <c r="H26" s="97"/>
      <c r="I26" s="98"/>
      <c r="J26" s="98"/>
      <c r="K26" s="97"/>
      <c r="L26" s="98"/>
    </row>
    <row r="27" ht="15.75" customHeight="1">
      <c r="B27" s="84">
        <v>127.0</v>
      </c>
      <c r="C27" s="84">
        <v>2007.0</v>
      </c>
      <c r="D27" s="85" t="s">
        <v>1306</v>
      </c>
      <c r="E27" s="110">
        <v>41394.0</v>
      </c>
      <c r="F27" s="92"/>
      <c r="G27" s="100"/>
      <c r="H27" s="97"/>
      <c r="I27" s="98"/>
      <c r="J27" s="98"/>
      <c r="K27" s="97"/>
      <c r="L27" s="98"/>
    </row>
    <row r="28" ht="15.75" customHeight="1">
      <c r="B28" s="84">
        <v>127.0</v>
      </c>
      <c r="C28" s="84">
        <v>2008.0</v>
      </c>
      <c r="D28" s="85" t="s">
        <v>1307</v>
      </c>
      <c r="E28" s="110">
        <v>41394.0</v>
      </c>
      <c r="F28" s="92"/>
      <c r="G28" s="100"/>
      <c r="H28" s="97"/>
      <c r="I28" s="98"/>
      <c r="J28" s="98"/>
      <c r="K28" s="97"/>
      <c r="L28" s="98"/>
    </row>
    <row r="29" ht="15.75" customHeight="1">
      <c r="B29" s="84">
        <v>127.0</v>
      </c>
      <c r="C29" s="84">
        <v>2009.0</v>
      </c>
      <c r="D29" s="85" t="s">
        <v>1308</v>
      </c>
      <c r="E29" s="110">
        <v>41394.0</v>
      </c>
      <c r="F29" s="92"/>
      <c r="G29" s="100"/>
      <c r="H29" s="97"/>
      <c r="I29" s="98"/>
      <c r="J29" s="98"/>
      <c r="K29" s="97"/>
      <c r="L29" s="98"/>
    </row>
    <row r="30" ht="15.75" customHeight="1">
      <c r="B30" s="84">
        <v>127.0</v>
      </c>
      <c r="C30" s="84">
        <v>2010.0</v>
      </c>
      <c r="D30" s="85" t="s">
        <v>1309</v>
      </c>
      <c r="E30" s="110">
        <v>41394.0</v>
      </c>
      <c r="F30" s="92"/>
      <c r="G30" s="100"/>
      <c r="H30" s="97"/>
      <c r="I30" s="98"/>
      <c r="J30" s="98"/>
      <c r="K30" s="97"/>
      <c r="L30" s="98"/>
    </row>
    <row r="31" ht="15.75" customHeight="1"/>
    <row r="32" ht="15.75" customHeight="1">
      <c r="A32" s="22">
        <v>5.0</v>
      </c>
      <c r="B32" s="22" t="s">
        <v>58</v>
      </c>
    </row>
    <row r="33" ht="15.75" customHeight="1"/>
    <row r="34" ht="15.75" customHeight="1">
      <c r="B34" s="31" t="s">
        <v>59</v>
      </c>
      <c r="C34" s="31" t="s">
        <v>60</v>
      </c>
      <c r="D34" s="31" t="s">
        <v>61</v>
      </c>
      <c r="E34" s="32"/>
      <c r="F34" s="31" t="s">
        <v>62</v>
      </c>
    </row>
    <row r="35" ht="45.75" customHeight="1">
      <c r="B35" s="33">
        <v>1.0</v>
      </c>
      <c r="C35" s="18" t="s">
        <v>1302</v>
      </c>
      <c r="F35" s="42" t="s">
        <v>1310</v>
      </c>
    </row>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2"/>
  <legacyDrawing r:id="rId3"/>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9.14"/>
    <col customWidth="1" min="2" max="2" width="13.57"/>
    <col customWidth="1" min="3" max="3" width="36.0"/>
    <col customWidth="1" min="4" max="4" width="1.57"/>
    <col customWidth="1" min="5" max="5" width="119.14"/>
    <col customWidth="1" min="6" max="6" width="16.71"/>
    <col customWidth="1" min="7" max="7" width="11.29"/>
    <col customWidth="1" min="8" max="8" width="33.43"/>
    <col customWidth="1" min="9" max="9" width="8.29"/>
    <col customWidth="1" min="10" max="24" width="8.71"/>
  </cols>
  <sheetData>
    <row r="1">
      <c r="A1" s="14" t="s">
        <v>1311</v>
      </c>
      <c r="B1" s="14"/>
      <c r="C1" s="13"/>
      <c r="D1" s="13"/>
      <c r="E1" s="13"/>
      <c r="F1" s="13"/>
      <c r="G1" s="13"/>
      <c r="H1" s="13"/>
      <c r="I1" s="13"/>
      <c r="J1" s="13"/>
      <c r="K1" s="13"/>
      <c r="L1" s="13"/>
      <c r="M1" s="13"/>
      <c r="N1" s="13"/>
      <c r="O1" s="13"/>
      <c r="P1" s="13"/>
      <c r="Q1" s="13"/>
      <c r="R1" s="13"/>
      <c r="S1" s="13"/>
      <c r="T1" s="13"/>
      <c r="U1" s="13"/>
      <c r="V1" s="13"/>
      <c r="W1" s="13"/>
      <c r="X1" s="13"/>
    </row>
    <row r="2">
      <c r="A2" s="13"/>
      <c r="B2" s="13"/>
      <c r="C2" s="13"/>
      <c r="D2" s="13"/>
      <c r="E2" s="13"/>
      <c r="F2" s="13"/>
      <c r="G2" s="13"/>
      <c r="H2" s="13"/>
      <c r="I2" s="13"/>
      <c r="J2" s="13"/>
      <c r="K2" s="13"/>
      <c r="L2" s="13"/>
      <c r="M2" s="13"/>
      <c r="N2" s="13"/>
      <c r="O2" s="13"/>
      <c r="P2" s="13"/>
      <c r="Q2" s="13"/>
      <c r="R2" s="13"/>
      <c r="S2" s="13"/>
      <c r="T2" s="13"/>
      <c r="U2" s="13"/>
      <c r="V2" s="13"/>
      <c r="W2" s="13"/>
      <c r="X2" s="13"/>
    </row>
    <row r="3">
      <c r="A3" s="13" t="s">
        <v>1312</v>
      </c>
      <c r="B3" s="13"/>
      <c r="C3" s="13"/>
      <c r="D3" s="13" t="s">
        <v>1313</v>
      </c>
      <c r="E3" s="18"/>
      <c r="F3" s="13"/>
      <c r="G3" s="13"/>
      <c r="H3" s="13"/>
      <c r="I3" s="13"/>
      <c r="J3" s="13"/>
      <c r="K3" s="13"/>
      <c r="L3" s="13"/>
      <c r="M3" s="13"/>
      <c r="N3" s="13"/>
      <c r="O3" s="13"/>
      <c r="P3" s="13"/>
      <c r="Q3" s="13"/>
      <c r="R3" s="13"/>
      <c r="S3" s="13"/>
      <c r="T3" s="13"/>
      <c r="U3" s="13"/>
      <c r="V3" s="13"/>
      <c r="W3" s="13"/>
      <c r="X3" s="13"/>
    </row>
    <row r="4">
      <c r="A4" s="13" t="s">
        <v>1314</v>
      </c>
      <c r="B4" s="13"/>
      <c r="C4" s="13"/>
      <c r="D4" s="13" t="s">
        <v>1313</v>
      </c>
      <c r="E4" s="113"/>
      <c r="F4" s="13"/>
      <c r="G4" s="13"/>
      <c r="H4" s="13"/>
      <c r="I4" s="13"/>
      <c r="J4" s="13"/>
      <c r="K4" s="13"/>
      <c r="L4" s="13"/>
      <c r="M4" s="13"/>
      <c r="N4" s="13"/>
      <c r="O4" s="13"/>
      <c r="P4" s="13"/>
      <c r="Q4" s="13"/>
      <c r="R4" s="13"/>
      <c r="S4" s="13"/>
      <c r="T4" s="13"/>
      <c r="U4" s="13"/>
      <c r="V4" s="13"/>
      <c r="W4" s="13"/>
      <c r="X4" s="13"/>
    </row>
    <row r="5">
      <c r="A5" s="13"/>
      <c r="B5" s="13"/>
      <c r="C5" s="13"/>
      <c r="D5" s="13"/>
      <c r="E5" s="13"/>
      <c r="F5" s="13"/>
      <c r="G5" s="13"/>
      <c r="H5" s="13"/>
      <c r="I5" s="13"/>
      <c r="J5" s="13"/>
      <c r="K5" s="13"/>
      <c r="L5" s="13"/>
      <c r="M5" s="13"/>
      <c r="N5" s="13"/>
      <c r="O5" s="13"/>
      <c r="P5" s="13"/>
      <c r="Q5" s="13"/>
      <c r="R5" s="13"/>
      <c r="S5" s="13"/>
      <c r="T5" s="13"/>
      <c r="U5" s="13"/>
      <c r="V5" s="13"/>
      <c r="W5" s="13"/>
      <c r="X5" s="13"/>
    </row>
    <row r="6">
      <c r="A6" s="13" t="s">
        <v>1315</v>
      </c>
      <c r="B6" s="13"/>
      <c r="C6" s="13"/>
      <c r="D6" s="13" t="s">
        <v>1313</v>
      </c>
      <c r="E6" s="13"/>
      <c r="F6" s="13"/>
      <c r="G6" s="13"/>
      <c r="H6" s="13"/>
      <c r="I6" s="13"/>
      <c r="J6" s="13"/>
      <c r="K6" s="13"/>
      <c r="L6" s="13"/>
      <c r="M6" s="13"/>
      <c r="N6" s="13"/>
      <c r="O6" s="13"/>
      <c r="P6" s="13"/>
      <c r="Q6" s="13"/>
      <c r="R6" s="13"/>
      <c r="S6" s="13"/>
      <c r="T6" s="13"/>
      <c r="U6" s="13"/>
      <c r="V6" s="13"/>
      <c r="W6" s="13"/>
      <c r="X6" s="13"/>
    </row>
    <row r="7">
      <c r="A7" s="13"/>
      <c r="B7" s="13"/>
      <c r="C7" s="13"/>
      <c r="D7" s="13"/>
      <c r="E7" s="13"/>
      <c r="F7" s="13"/>
      <c r="G7" s="13"/>
      <c r="H7" s="13"/>
      <c r="I7" s="13"/>
      <c r="J7" s="13"/>
      <c r="K7" s="13"/>
      <c r="L7" s="13"/>
      <c r="M7" s="13"/>
      <c r="N7" s="13"/>
      <c r="O7" s="13"/>
      <c r="P7" s="13"/>
      <c r="Q7" s="13"/>
      <c r="R7" s="13"/>
      <c r="S7" s="13"/>
      <c r="T7" s="13"/>
      <c r="U7" s="13"/>
      <c r="V7" s="13"/>
      <c r="W7" s="13"/>
      <c r="X7" s="13"/>
    </row>
    <row r="8">
      <c r="A8" s="13"/>
      <c r="B8" s="16"/>
      <c r="C8" s="13"/>
      <c r="D8" s="13"/>
      <c r="E8" s="13"/>
      <c r="F8" s="13"/>
      <c r="G8" s="13"/>
      <c r="H8" s="13"/>
      <c r="I8" s="13"/>
      <c r="J8" s="13"/>
      <c r="K8" s="13"/>
      <c r="L8" s="13"/>
      <c r="M8" s="13"/>
      <c r="N8" s="13"/>
      <c r="O8" s="13"/>
      <c r="P8" s="13"/>
      <c r="Q8" s="13"/>
      <c r="R8" s="13"/>
      <c r="S8" s="13"/>
      <c r="T8" s="13"/>
      <c r="U8" s="13"/>
      <c r="V8" s="13"/>
      <c r="W8" s="13"/>
      <c r="X8" s="13"/>
    </row>
    <row r="9">
      <c r="A9" s="13"/>
      <c r="B9" s="114"/>
      <c r="C9" s="114"/>
      <c r="D9" s="114"/>
      <c r="E9" s="114"/>
      <c r="F9" s="114"/>
      <c r="G9" s="114"/>
      <c r="H9" s="114"/>
      <c r="I9" s="13"/>
      <c r="J9" s="13"/>
      <c r="K9" s="13"/>
      <c r="L9" s="13"/>
      <c r="M9" s="13"/>
      <c r="N9" s="13"/>
      <c r="O9" s="13"/>
      <c r="P9" s="13"/>
      <c r="Q9" s="13"/>
      <c r="R9" s="13"/>
      <c r="S9" s="13"/>
      <c r="T9" s="13"/>
      <c r="U9" s="13"/>
      <c r="V9" s="13"/>
      <c r="W9" s="13"/>
      <c r="X9" s="13"/>
    </row>
    <row r="10">
      <c r="A10" s="13"/>
      <c r="B10" s="13"/>
      <c r="C10" s="13"/>
      <c r="D10" s="13"/>
      <c r="E10" s="13"/>
      <c r="F10" s="13"/>
      <c r="G10" s="13"/>
      <c r="H10" s="13"/>
      <c r="I10" s="13"/>
      <c r="J10" s="13"/>
      <c r="K10" s="13"/>
      <c r="L10" s="13"/>
      <c r="M10" s="13"/>
      <c r="N10" s="13"/>
      <c r="O10" s="13"/>
      <c r="P10" s="13"/>
      <c r="Q10" s="13"/>
      <c r="R10" s="13"/>
      <c r="S10" s="13"/>
      <c r="T10" s="13"/>
      <c r="U10" s="13"/>
      <c r="V10" s="13"/>
      <c r="W10" s="13"/>
      <c r="X10" s="13"/>
    </row>
    <row r="11">
      <c r="A11" s="13"/>
      <c r="B11" s="13"/>
      <c r="C11" s="13"/>
      <c r="D11" s="13"/>
      <c r="E11" s="13"/>
      <c r="F11" s="13"/>
      <c r="G11" s="13"/>
      <c r="H11" s="13"/>
      <c r="I11" s="13"/>
      <c r="J11" s="13"/>
      <c r="K11" s="13"/>
      <c r="L11" s="13"/>
      <c r="M11" s="13"/>
      <c r="N11" s="13"/>
      <c r="O11" s="13"/>
      <c r="P11" s="13"/>
      <c r="Q11" s="13"/>
      <c r="R11" s="13"/>
      <c r="S11" s="13"/>
      <c r="T11" s="13"/>
      <c r="U11" s="13"/>
      <c r="V11" s="13"/>
      <c r="W11" s="13"/>
      <c r="X11" s="13"/>
    </row>
    <row r="12">
      <c r="A12" s="13"/>
      <c r="B12" s="13"/>
      <c r="C12" s="13"/>
      <c r="D12" s="13"/>
      <c r="E12" s="13"/>
      <c r="F12" s="13"/>
      <c r="G12" s="13"/>
      <c r="H12" s="13"/>
      <c r="I12" s="13"/>
      <c r="J12" s="13"/>
      <c r="K12" s="13"/>
      <c r="L12" s="13"/>
      <c r="M12" s="13"/>
      <c r="N12" s="13"/>
      <c r="O12" s="13"/>
      <c r="P12" s="13"/>
      <c r="Q12" s="13"/>
      <c r="R12" s="13"/>
      <c r="S12" s="13"/>
      <c r="T12" s="13"/>
      <c r="U12" s="13"/>
      <c r="V12" s="13"/>
      <c r="W12" s="13"/>
      <c r="X12" s="13"/>
    </row>
    <row r="13">
      <c r="A13" s="13"/>
      <c r="B13" s="13"/>
      <c r="C13" s="13"/>
      <c r="D13" s="13"/>
      <c r="E13" s="13"/>
      <c r="F13" s="13"/>
      <c r="G13" s="13"/>
      <c r="H13" s="13"/>
      <c r="I13" s="13"/>
      <c r="J13" s="13"/>
      <c r="K13" s="13"/>
      <c r="L13" s="13"/>
      <c r="M13" s="13"/>
      <c r="N13" s="13"/>
      <c r="O13" s="13"/>
      <c r="P13" s="13"/>
      <c r="Q13" s="13"/>
      <c r="R13" s="13"/>
      <c r="S13" s="13"/>
      <c r="T13" s="13"/>
      <c r="U13" s="13"/>
      <c r="V13" s="13"/>
      <c r="W13" s="13"/>
      <c r="X13" s="13"/>
    </row>
    <row r="14">
      <c r="A14" s="13"/>
      <c r="B14" s="13"/>
      <c r="C14" s="13"/>
      <c r="D14" s="13"/>
      <c r="E14" s="13"/>
      <c r="F14" s="13"/>
      <c r="G14" s="13"/>
      <c r="H14" s="13"/>
      <c r="I14" s="13"/>
      <c r="J14" s="13"/>
      <c r="K14" s="13"/>
      <c r="L14" s="13"/>
      <c r="M14" s="13"/>
      <c r="N14" s="13"/>
      <c r="O14" s="13"/>
      <c r="P14" s="13"/>
      <c r="Q14" s="13"/>
      <c r="R14" s="13"/>
      <c r="S14" s="13"/>
      <c r="T14" s="13"/>
      <c r="U14" s="13"/>
      <c r="V14" s="13"/>
      <c r="W14" s="13"/>
      <c r="X14" s="13"/>
    </row>
    <row r="15">
      <c r="A15" s="13"/>
      <c r="B15" s="13"/>
      <c r="C15" s="13"/>
      <c r="D15" s="13"/>
      <c r="E15" s="13"/>
      <c r="F15" s="13"/>
      <c r="G15" s="13"/>
      <c r="H15" s="13"/>
      <c r="I15" s="13"/>
      <c r="J15" s="13"/>
      <c r="K15" s="13"/>
      <c r="L15" s="13"/>
      <c r="M15" s="13"/>
      <c r="N15" s="13"/>
      <c r="O15" s="13"/>
      <c r="P15" s="13"/>
      <c r="Q15" s="13"/>
      <c r="R15" s="13"/>
      <c r="S15" s="13"/>
      <c r="T15" s="13"/>
      <c r="U15" s="13"/>
      <c r="V15" s="13"/>
      <c r="W15" s="13"/>
      <c r="X15" s="13"/>
    </row>
    <row r="16">
      <c r="A16" s="13"/>
      <c r="B16" s="13"/>
      <c r="C16" s="13"/>
      <c r="D16" s="13"/>
      <c r="E16" s="13"/>
      <c r="F16" s="13"/>
      <c r="G16" s="13"/>
      <c r="H16" s="13"/>
      <c r="I16" s="13"/>
      <c r="J16" s="13"/>
      <c r="K16" s="13"/>
      <c r="L16" s="13"/>
      <c r="M16" s="13"/>
      <c r="N16" s="13"/>
      <c r="O16" s="13"/>
      <c r="P16" s="13"/>
      <c r="Q16" s="13"/>
      <c r="R16" s="13"/>
      <c r="S16" s="13"/>
      <c r="T16" s="13"/>
      <c r="U16" s="13"/>
      <c r="V16" s="13"/>
      <c r="W16" s="13"/>
      <c r="X16" s="13"/>
    </row>
    <row r="17">
      <c r="A17" s="13"/>
      <c r="B17" s="13"/>
      <c r="C17" s="13"/>
      <c r="D17" s="13"/>
      <c r="E17" s="13"/>
      <c r="F17" s="13"/>
      <c r="G17" s="13"/>
      <c r="H17" s="13"/>
      <c r="I17" s="13"/>
      <c r="J17" s="13"/>
      <c r="K17" s="13"/>
      <c r="L17" s="13"/>
      <c r="M17" s="13"/>
      <c r="N17" s="13"/>
      <c r="O17" s="13"/>
      <c r="P17" s="13"/>
      <c r="Q17" s="13"/>
      <c r="R17" s="13"/>
      <c r="S17" s="13"/>
      <c r="T17" s="13"/>
      <c r="U17" s="13"/>
      <c r="V17" s="13"/>
      <c r="W17" s="13"/>
      <c r="X17" s="13"/>
    </row>
    <row r="18">
      <c r="A18" s="13"/>
      <c r="B18" s="13"/>
      <c r="C18" s="13"/>
      <c r="D18" s="13"/>
      <c r="E18" s="13"/>
      <c r="F18" s="13"/>
      <c r="G18" s="13"/>
      <c r="H18" s="13"/>
      <c r="I18" s="13"/>
      <c r="J18" s="13"/>
      <c r="K18" s="13"/>
      <c r="L18" s="13"/>
      <c r="M18" s="13"/>
      <c r="N18" s="13"/>
      <c r="O18" s="13"/>
      <c r="P18" s="13"/>
      <c r="Q18" s="13"/>
      <c r="R18" s="13"/>
      <c r="S18" s="13"/>
      <c r="T18" s="13"/>
      <c r="U18" s="13"/>
      <c r="V18" s="13"/>
      <c r="W18" s="13"/>
      <c r="X18" s="13"/>
    </row>
    <row r="19">
      <c r="A19" s="13"/>
      <c r="B19" s="13"/>
      <c r="C19" s="13"/>
      <c r="D19" s="13"/>
      <c r="E19" s="13"/>
      <c r="F19" s="13"/>
      <c r="G19" s="13"/>
      <c r="H19" s="13"/>
      <c r="I19" s="13"/>
      <c r="J19" s="13"/>
      <c r="K19" s="13"/>
      <c r="L19" s="13"/>
      <c r="M19" s="13"/>
      <c r="N19" s="13"/>
      <c r="O19" s="13"/>
      <c r="P19" s="13"/>
      <c r="Q19" s="13"/>
      <c r="R19" s="13"/>
      <c r="S19" s="13"/>
      <c r="T19" s="13"/>
      <c r="U19" s="13"/>
      <c r="V19" s="13"/>
      <c r="W19" s="13"/>
      <c r="X19" s="13"/>
    </row>
    <row r="20">
      <c r="A20" s="13"/>
      <c r="B20" s="13"/>
      <c r="C20" s="13"/>
      <c r="D20" s="13"/>
      <c r="E20" s="13"/>
      <c r="F20" s="13"/>
      <c r="G20" s="13"/>
      <c r="H20" s="13"/>
      <c r="I20" s="13"/>
      <c r="J20" s="13"/>
      <c r="K20" s="13"/>
      <c r="L20" s="13"/>
      <c r="M20" s="13"/>
      <c r="N20" s="13"/>
      <c r="O20" s="13"/>
      <c r="P20" s="13"/>
      <c r="Q20" s="13"/>
      <c r="R20" s="13"/>
      <c r="S20" s="13"/>
      <c r="T20" s="13"/>
      <c r="U20" s="13"/>
      <c r="V20" s="13"/>
      <c r="W20" s="13"/>
      <c r="X20" s="13"/>
    </row>
    <row r="21" ht="15.75" customHeight="1">
      <c r="A21" s="13"/>
      <c r="B21" s="13"/>
      <c r="C21" s="13"/>
      <c r="D21" s="13"/>
      <c r="E21" s="13"/>
      <c r="F21" s="13"/>
      <c r="G21" s="13"/>
      <c r="H21" s="13"/>
      <c r="I21" s="13"/>
      <c r="J21" s="13"/>
      <c r="K21" s="13"/>
      <c r="L21" s="13"/>
      <c r="M21" s="13"/>
      <c r="N21" s="13"/>
      <c r="O21" s="13"/>
      <c r="P21" s="13"/>
      <c r="Q21" s="13"/>
      <c r="R21" s="13"/>
      <c r="S21" s="13"/>
      <c r="T21" s="13"/>
      <c r="U21" s="13"/>
      <c r="V21" s="13"/>
      <c r="W21" s="13"/>
      <c r="X21" s="13"/>
    </row>
    <row r="22" ht="15.75" customHeight="1">
      <c r="A22" s="13"/>
      <c r="B22" s="13"/>
      <c r="C22" s="13"/>
      <c r="D22" s="13"/>
      <c r="E22" s="13"/>
      <c r="F22" s="13"/>
      <c r="G22" s="13"/>
      <c r="H22" s="13"/>
      <c r="I22" s="13"/>
      <c r="J22" s="13"/>
      <c r="K22" s="13"/>
      <c r="L22" s="13"/>
      <c r="M22" s="13"/>
      <c r="N22" s="13"/>
      <c r="O22" s="13"/>
      <c r="P22" s="13"/>
      <c r="Q22" s="13"/>
      <c r="R22" s="13"/>
      <c r="S22" s="13"/>
      <c r="T22" s="13"/>
      <c r="U22" s="13"/>
      <c r="V22" s="13"/>
      <c r="W22" s="13"/>
      <c r="X22" s="13"/>
    </row>
    <row r="23" ht="15.75" customHeight="1">
      <c r="A23" s="13"/>
      <c r="B23" s="13"/>
      <c r="C23" s="13"/>
      <c r="D23" s="13"/>
      <c r="E23" s="13"/>
      <c r="F23" s="13"/>
      <c r="G23" s="13"/>
      <c r="H23" s="13"/>
      <c r="I23" s="13"/>
      <c r="J23" s="13"/>
      <c r="K23" s="13"/>
      <c r="L23" s="13"/>
      <c r="M23" s="13"/>
      <c r="N23" s="13"/>
      <c r="O23" s="13"/>
      <c r="P23" s="13"/>
      <c r="Q23" s="13"/>
      <c r="R23" s="13"/>
      <c r="S23" s="13"/>
      <c r="T23" s="13"/>
      <c r="U23" s="13"/>
      <c r="V23" s="13"/>
      <c r="W23" s="13"/>
      <c r="X23" s="13"/>
    </row>
    <row r="24" ht="15.75" customHeight="1">
      <c r="A24" s="13"/>
      <c r="B24" s="13"/>
      <c r="C24" s="13"/>
      <c r="D24" s="13"/>
      <c r="E24" s="13"/>
      <c r="F24" s="13"/>
      <c r="G24" s="13"/>
      <c r="H24" s="13"/>
      <c r="I24" s="13"/>
      <c r="J24" s="13"/>
      <c r="K24" s="13"/>
      <c r="L24" s="13"/>
      <c r="M24" s="13"/>
      <c r="N24" s="13"/>
      <c r="O24" s="13"/>
      <c r="P24" s="13"/>
      <c r="Q24" s="13"/>
      <c r="R24" s="13"/>
      <c r="S24" s="13"/>
      <c r="T24" s="13"/>
      <c r="U24" s="13"/>
      <c r="V24" s="13"/>
      <c r="W24" s="13"/>
      <c r="X24" s="13"/>
    </row>
    <row r="25" ht="15.75" customHeight="1">
      <c r="A25" s="13"/>
      <c r="B25" s="13"/>
      <c r="C25" s="13"/>
      <c r="D25" s="13"/>
      <c r="E25" s="13"/>
      <c r="F25" s="13"/>
      <c r="G25" s="13"/>
      <c r="H25" s="13"/>
      <c r="I25" s="13"/>
      <c r="J25" s="13"/>
      <c r="K25" s="13"/>
      <c r="L25" s="13"/>
      <c r="M25" s="13"/>
      <c r="N25" s="13"/>
      <c r="O25" s="13"/>
      <c r="P25" s="13"/>
      <c r="Q25" s="13"/>
      <c r="R25" s="13"/>
      <c r="S25" s="13"/>
      <c r="T25" s="13"/>
      <c r="U25" s="13"/>
      <c r="V25" s="13"/>
      <c r="W25" s="13"/>
      <c r="X25" s="13"/>
    </row>
    <row r="26" ht="15.75" customHeight="1">
      <c r="A26" s="13"/>
      <c r="B26" s="13"/>
      <c r="C26" s="13"/>
      <c r="D26" s="13"/>
      <c r="E26" s="13"/>
      <c r="F26" s="13"/>
      <c r="G26" s="13"/>
      <c r="H26" s="13"/>
      <c r="I26" s="13"/>
      <c r="J26" s="13"/>
      <c r="K26" s="13"/>
      <c r="L26" s="13"/>
      <c r="M26" s="13"/>
      <c r="N26" s="13"/>
      <c r="O26" s="13"/>
      <c r="P26" s="13"/>
      <c r="Q26" s="13"/>
      <c r="R26" s="13"/>
      <c r="S26" s="13"/>
      <c r="T26" s="13"/>
      <c r="U26" s="13"/>
      <c r="V26" s="13"/>
      <c r="W26" s="13"/>
      <c r="X26" s="13"/>
    </row>
    <row r="27" ht="15.75" customHeight="1">
      <c r="A27" s="13"/>
      <c r="B27" s="13"/>
      <c r="C27" s="13"/>
      <c r="D27" s="13"/>
      <c r="E27" s="13"/>
      <c r="F27" s="13"/>
      <c r="G27" s="13"/>
      <c r="H27" s="13"/>
      <c r="I27" s="13"/>
      <c r="J27" s="13"/>
      <c r="K27" s="13"/>
      <c r="L27" s="13"/>
      <c r="M27" s="13"/>
      <c r="N27" s="13"/>
      <c r="O27" s="13"/>
      <c r="P27" s="13"/>
      <c r="Q27" s="13"/>
      <c r="R27" s="13"/>
      <c r="S27" s="13"/>
      <c r="T27" s="13"/>
      <c r="U27" s="13"/>
      <c r="V27" s="13"/>
      <c r="W27" s="13"/>
      <c r="X27" s="13"/>
    </row>
    <row r="28" ht="15.75" customHeight="1">
      <c r="A28" s="13"/>
      <c r="B28" s="13"/>
      <c r="C28" s="13"/>
      <c r="D28" s="13"/>
      <c r="E28" s="13"/>
      <c r="F28" s="13"/>
      <c r="G28" s="13"/>
      <c r="H28" s="13"/>
      <c r="I28" s="13"/>
      <c r="J28" s="13"/>
      <c r="K28" s="13"/>
      <c r="L28" s="13"/>
      <c r="M28" s="13"/>
      <c r="N28" s="13"/>
      <c r="O28" s="13"/>
      <c r="P28" s="13"/>
      <c r="Q28" s="13"/>
      <c r="R28" s="13"/>
      <c r="S28" s="13"/>
      <c r="T28" s="13"/>
      <c r="U28" s="13"/>
      <c r="V28" s="13"/>
      <c r="W28" s="13"/>
      <c r="X28" s="13"/>
    </row>
    <row r="29" ht="15.75" customHeight="1">
      <c r="A29" s="13"/>
      <c r="B29" s="13"/>
      <c r="C29" s="13"/>
      <c r="D29" s="13"/>
      <c r="E29" s="13"/>
      <c r="F29" s="13"/>
      <c r="G29" s="13"/>
      <c r="H29" s="13"/>
      <c r="I29" s="13"/>
      <c r="J29" s="13"/>
      <c r="K29" s="13"/>
      <c r="L29" s="13"/>
      <c r="M29" s="13"/>
      <c r="N29" s="13"/>
      <c r="O29" s="13"/>
      <c r="P29" s="13"/>
      <c r="Q29" s="13"/>
      <c r="R29" s="13"/>
      <c r="S29" s="13"/>
      <c r="T29" s="13"/>
      <c r="U29" s="13"/>
      <c r="V29" s="13"/>
      <c r="W29" s="13"/>
      <c r="X29" s="13"/>
    </row>
    <row r="30" ht="15.75" customHeight="1">
      <c r="A30" s="22"/>
      <c r="B30" s="22"/>
      <c r="C30" s="13"/>
      <c r="D30" s="13"/>
      <c r="E30" s="13"/>
      <c r="F30" s="13"/>
      <c r="G30" s="13"/>
      <c r="H30" s="13"/>
      <c r="I30" s="13"/>
      <c r="J30" s="13"/>
      <c r="K30" s="13"/>
      <c r="L30" s="13"/>
      <c r="M30" s="13"/>
      <c r="N30" s="13"/>
      <c r="O30" s="13"/>
      <c r="P30" s="13"/>
      <c r="Q30" s="13"/>
      <c r="R30" s="13"/>
      <c r="S30" s="13"/>
      <c r="T30" s="13"/>
      <c r="U30" s="13"/>
      <c r="V30" s="13"/>
      <c r="W30" s="13"/>
      <c r="X30" s="13"/>
    </row>
    <row r="31" ht="15.75" customHeight="1">
      <c r="A31" s="22"/>
      <c r="B31" s="16"/>
      <c r="C31" s="13"/>
      <c r="D31" s="13"/>
      <c r="E31" s="13"/>
      <c r="F31" s="13"/>
      <c r="G31" s="13"/>
      <c r="H31" s="13"/>
      <c r="I31" s="13"/>
      <c r="J31" s="13"/>
      <c r="K31" s="13"/>
      <c r="L31" s="13"/>
      <c r="M31" s="13"/>
      <c r="N31" s="13"/>
      <c r="O31" s="13"/>
      <c r="P31" s="13"/>
      <c r="Q31" s="13"/>
      <c r="R31" s="13"/>
      <c r="S31" s="13"/>
      <c r="T31" s="13"/>
      <c r="U31" s="13"/>
      <c r="V31" s="13"/>
      <c r="W31" s="13"/>
      <c r="X31" s="13"/>
    </row>
    <row r="32" ht="15.75" customHeight="1">
      <c r="A32" s="13"/>
      <c r="B32" s="23"/>
      <c r="C32" s="13"/>
      <c r="D32" s="13"/>
      <c r="E32" s="13"/>
      <c r="F32" s="13"/>
      <c r="G32" s="13"/>
      <c r="H32" s="13"/>
      <c r="I32" s="13"/>
      <c r="J32" s="13"/>
      <c r="K32" s="13"/>
      <c r="L32" s="13"/>
      <c r="M32" s="13"/>
      <c r="N32" s="13"/>
      <c r="O32" s="13"/>
      <c r="P32" s="13"/>
      <c r="Q32" s="13"/>
      <c r="R32" s="13"/>
      <c r="S32" s="13"/>
      <c r="T32" s="13"/>
      <c r="U32" s="13"/>
      <c r="V32" s="13"/>
      <c r="W32" s="13"/>
      <c r="X32" s="13"/>
    </row>
    <row r="33" ht="15.75" customHeight="1">
      <c r="A33" s="13"/>
      <c r="B33" s="13"/>
      <c r="C33" s="13"/>
      <c r="D33" s="13"/>
      <c r="E33" s="13"/>
      <c r="F33" s="13"/>
      <c r="G33" s="13"/>
      <c r="H33" s="13"/>
      <c r="I33" s="13"/>
      <c r="J33" s="13"/>
      <c r="K33" s="13"/>
      <c r="L33" s="13"/>
      <c r="M33" s="13"/>
      <c r="N33" s="13"/>
      <c r="O33" s="13"/>
      <c r="P33" s="13"/>
      <c r="Q33" s="13"/>
      <c r="R33" s="13"/>
      <c r="S33" s="13"/>
      <c r="T33" s="13"/>
      <c r="U33" s="13"/>
      <c r="V33" s="13"/>
      <c r="W33" s="13"/>
      <c r="X33" s="13"/>
    </row>
    <row r="34" ht="15.75" customHeight="1">
      <c r="A34" s="13"/>
      <c r="B34" s="13"/>
      <c r="C34" s="13"/>
      <c r="D34" s="13"/>
      <c r="E34" s="13"/>
      <c r="F34" s="13"/>
      <c r="G34" s="13"/>
      <c r="H34" s="13"/>
      <c r="I34" s="115"/>
      <c r="J34" s="13"/>
      <c r="K34" s="13"/>
      <c r="L34" s="13"/>
      <c r="M34" s="13"/>
      <c r="N34" s="13"/>
      <c r="O34" s="13"/>
      <c r="P34" s="13"/>
      <c r="Q34" s="13"/>
      <c r="R34" s="13"/>
      <c r="S34" s="13"/>
      <c r="T34" s="13"/>
      <c r="U34" s="13"/>
      <c r="V34" s="13"/>
      <c r="W34" s="13"/>
      <c r="X34" s="13"/>
    </row>
    <row r="35" ht="15.75" customHeight="1">
      <c r="A35" s="13"/>
      <c r="B35" s="13"/>
      <c r="C35" s="13"/>
      <c r="D35" s="13"/>
      <c r="E35" s="13"/>
      <c r="F35" s="13"/>
      <c r="G35" s="13"/>
      <c r="H35" s="13"/>
      <c r="I35" s="13"/>
      <c r="J35" s="13"/>
      <c r="K35" s="13"/>
      <c r="L35" s="13"/>
      <c r="M35" s="13"/>
      <c r="N35" s="13"/>
      <c r="O35" s="13"/>
      <c r="P35" s="13"/>
      <c r="Q35" s="13"/>
      <c r="R35" s="13"/>
      <c r="S35" s="13"/>
      <c r="T35" s="13"/>
      <c r="U35" s="13"/>
      <c r="V35" s="13"/>
      <c r="W35" s="13"/>
      <c r="X35" s="13"/>
    </row>
    <row r="36" ht="15.75" customHeight="1">
      <c r="A36" s="13"/>
      <c r="B36" s="13"/>
      <c r="C36" s="13"/>
      <c r="D36" s="13"/>
      <c r="E36" s="13"/>
      <c r="F36" s="13"/>
      <c r="G36" s="13"/>
      <c r="H36" s="13"/>
      <c r="I36" s="13"/>
      <c r="J36" s="13"/>
      <c r="K36" s="13"/>
      <c r="L36" s="13"/>
      <c r="M36" s="13"/>
      <c r="N36" s="13"/>
      <c r="O36" s="13"/>
      <c r="P36" s="13"/>
      <c r="Q36" s="13"/>
      <c r="R36" s="13"/>
      <c r="S36" s="13"/>
      <c r="T36" s="13"/>
      <c r="U36" s="13"/>
      <c r="V36" s="13"/>
      <c r="W36" s="13"/>
      <c r="X36" s="13"/>
    </row>
    <row r="37" ht="15.75" customHeight="1">
      <c r="A37" s="13"/>
      <c r="B37" s="13"/>
      <c r="C37" s="13"/>
      <c r="D37" s="13"/>
      <c r="E37" s="13"/>
      <c r="F37" s="13"/>
      <c r="G37" s="13"/>
      <c r="H37" s="13"/>
      <c r="I37" s="13"/>
      <c r="J37" s="13"/>
      <c r="K37" s="13"/>
      <c r="L37" s="13"/>
      <c r="M37" s="13"/>
      <c r="N37" s="13"/>
      <c r="O37" s="13"/>
      <c r="P37" s="13"/>
      <c r="Q37" s="13"/>
      <c r="R37" s="13"/>
      <c r="S37" s="13"/>
      <c r="T37" s="13"/>
      <c r="U37" s="13"/>
      <c r="V37" s="13"/>
      <c r="W37" s="13"/>
      <c r="X37" s="13"/>
    </row>
    <row r="38" ht="15.75" customHeight="1">
      <c r="A38" s="13"/>
      <c r="B38" s="13"/>
      <c r="C38" s="13"/>
      <c r="D38" s="13"/>
      <c r="E38" s="13"/>
      <c r="F38" s="13"/>
      <c r="G38" s="13"/>
      <c r="H38" s="13"/>
      <c r="I38" s="13"/>
      <c r="J38" s="13"/>
      <c r="K38" s="13"/>
      <c r="L38" s="13"/>
      <c r="M38" s="13"/>
      <c r="N38" s="13"/>
      <c r="O38" s="13"/>
      <c r="P38" s="13"/>
      <c r="Q38" s="13"/>
      <c r="R38" s="13"/>
      <c r="S38" s="13"/>
      <c r="T38" s="13"/>
      <c r="U38" s="13"/>
      <c r="V38" s="13"/>
      <c r="W38" s="13"/>
      <c r="X38" s="13"/>
    </row>
    <row r="39" ht="15.75" customHeight="1">
      <c r="A39" s="13"/>
      <c r="B39" s="13"/>
      <c r="C39" s="13"/>
      <c r="D39" s="13"/>
      <c r="E39" s="13"/>
      <c r="F39" s="13"/>
      <c r="G39" s="13"/>
      <c r="H39" s="13"/>
      <c r="I39" s="13"/>
      <c r="J39" s="13"/>
      <c r="K39" s="13"/>
      <c r="L39" s="13"/>
      <c r="M39" s="13"/>
      <c r="N39" s="13"/>
      <c r="O39" s="13"/>
      <c r="P39" s="13"/>
      <c r="Q39" s="13"/>
      <c r="R39" s="13"/>
      <c r="S39" s="13"/>
      <c r="T39" s="13"/>
      <c r="U39" s="13"/>
      <c r="V39" s="13"/>
      <c r="W39" s="13"/>
      <c r="X39" s="13"/>
    </row>
    <row r="40" ht="15.75" customHeight="1">
      <c r="A40" s="13"/>
      <c r="B40" s="23"/>
      <c r="C40" s="13"/>
      <c r="D40" s="13"/>
      <c r="E40" s="13"/>
      <c r="F40" s="13"/>
      <c r="G40" s="13"/>
      <c r="H40" s="13"/>
      <c r="I40" s="13"/>
      <c r="J40" s="13"/>
      <c r="K40" s="13"/>
      <c r="L40" s="13"/>
      <c r="M40" s="13"/>
      <c r="N40" s="13"/>
      <c r="O40" s="13"/>
      <c r="P40" s="13"/>
      <c r="Q40" s="13"/>
      <c r="R40" s="13"/>
      <c r="S40" s="13"/>
      <c r="T40" s="13"/>
      <c r="U40" s="13"/>
      <c r="V40" s="13"/>
      <c r="W40" s="13"/>
      <c r="X40" s="13"/>
    </row>
    <row r="41" ht="15.75" customHeight="1">
      <c r="A41" s="13"/>
      <c r="B41" s="13"/>
      <c r="C41" s="13"/>
      <c r="D41" s="13"/>
      <c r="E41" s="13"/>
      <c r="F41" s="13"/>
      <c r="G41" s="13"/>
      <c r="H41" s="13"/>
      <c r="I41" s="13"/>
      <c r="J41" s="13"/>
      <c r="K41" s="13"/>
      <c r="L41" s="13"/>
      <c r="M41" s="13"/>
      <c r="N41" s="13"/>
      <c r="O41" s="13"/>
      <c r="P41" s="13"/>
      <c r="Q41" s="13"/>
      <c r="R41" s="13"/>
      <c r="S41" s="13"/>
      <c r="T41" s="13"/>
      <c r="U41" s="13"/>
      <c r="V41" s="13"/>
      <c r="W41" s="13"/>
      <c r="X41" s="13"/>
    </row>
    <row r="42" ht="15.75" customHeight="1">
      <c r="A42" s="13"/>
      <c r="B42" s="13"/>
      <c r="C42" s="13"/>
      <c r="D42" s="13"/>
      <c r="E42" s="13"/>
      <c r="F42" s="13"/>
      <c r="G42" s="13"/>
      <c r="H42" s="13"/>
      <c r="I42" s="13"/>
      <c r="J42" s="13"/>
      <c r="K42" s="13"/>
      <c r="L42" s="13"/>
      <c r="M42" s="13"/>
      <c r="N42" s="13"/>
      <c r="O42" s="13"/>
      <c r="P42" s="13"/>
      <c r="Q42" s="13"/>
      <c r="R42" s="13"/>
      <c r="S42" s="13"/>
      <c r="T42" s="13"/>
      <c r="U42" s="13"/>
      <c r="V42" s="13"/>
      <c r="W42" s="13"/>
      <c r="X42" s="13"/>
    </row>
    <row r="43" ht="15.75" customHeight="1">
      <c r="A43" s="13"/>
      <c r="B43" s="13"/>
      <c r="C43" s="13"/>
      <c r="D43" s="13"/>
      <c r="E43" s="13"/>
      <c r="F43" s="13"/>
      <c r="G43" s="13"/>
      <c r="H43" s="13"/>
      <c r="I43" s="13"/>
      <c r="J43" s="13"/>
      <c r="K43" s="13"/>
      <c r="L43" s="13"/>
      <c r="M43" s="13"/>
      <c r="N43" s="13"/>
      <c r="O43" s="13"/>
      <c r="P43" s="13"/>
      <c r="Q43" s="13"/>
      <c r="R43" s="13"/>
      <c r="S43" s="13"/>
      <c r="T43" s="13"/>
      <c r="U43" s="13"/>
      <c r="V43" s="13"/>
      <c r="W43" s="13"/>
      <c r="X43" s="13"/>
    </row>
    <row r="44" ht="15.75" customHeight="1">
      <c r="A44" s="13"/>
      <c r="B44" s="13"/>
      <c r="C44" s="13"/>
      <c r="D44" s="13"/>
      <c r="E44" s="13"/>
      <c r="F44" s="13"/>
      <c r="G44" s="13"/>
      <c r="H44" s="13"/>
      <c r="I44" s="13"/>
      <c r="J44" s="13"/>
      <c r="K44" s="13"/>
      <c r="L44" s="13"/>
      <c r="M44" s="13"/>
      <c r="N44" s="13"/>
      <c r="O44" s="13"/>
      <c r="P44" s="13"/>
      <c r="Q44" s="13"/>
      <c r="R44" s="13"/>
      <c r="S44" s="13"/>
      <c r="T44" s="13"/>
      <c r="U44" s="13"/>
      <c r="V44" s="13"/>
      <c r="W44" s="13"/>
      <c r="X44" s="13"/>
    </row>
    <row r="45" ht="15.75" customHeight="1">
      <c r="A45" s="13"/>
      <c r="B45" s="13"/>
      <c r="C45" s="13"/>
      <c r="D45" s="13"/>
      <c r="E45" s="13"/>
      <c r="F45" s="13"/>
      <c r="G45" s="13"/>
      <c r="H45" s="13"/>
      <c r="I45" s="13"/>
      <c r="J45" s="13"/>
      <c r="K45" s="13"/>
      <c r="L45" s="13"/>
      <c r="M45" s="13"/>
      <c r="N45" s="13"/>
      <c r="O45" s="13"/>
      <c r="P45" s="13"/>
      <c r="Q45" s="13"/>
      <c r="R45" s="13"/>
      <c r="S45" s="13"/>
      <c r="T45" s="13"/>
      <c r="U45" s="13"/>
      <c r="V45" s="13"/>
      <c r="W45" s="13"/>
      <c r="X45" s="13"/>
    </row>
    <row r="46" ht="15.75" customHeight="1">
      <c r="A46" s="13"/>
      <c r="B46" s="13"/>
      <c r="C46" s="13"/>
      <c r="D46" s="13"/>
      <c r="E46" s="13"/>
      <c r="F46" s="13"/>
      <c r="G46" s="13"/>
      <c r="H46" s="13"/>
      <c r="I46" s="13"/>
      <c r="J46" s="13"/>
      <c r="K46" s="13"/>
      <c r="L46" s="13"/>
      <c r="M46" s="13"/>
      <c r="N46" s="13"/>
      <c r="O46" s="13"/>
      <c r="P46" s="13"/>
      <c r="Q46" s="13"/>
      <c r="R46" s="13"/>
      <c r="S46" s="13"/>
      <c r="T46" s="13"/>
      <c r="U46" s="13"/>
      <c r="V46" s="13"/>
      <c r="W46" s="13"/>
      <c r="X46" s="13"/>
    </row>
    <row r="47" ht="15.75" customHeight="1">
      <c r="A47" s="13"/>
      <c r="B47" s="13"/>
      <c r="C47" s="13"/>
      <c r="D47" s="13"/>
      <c r="E47" s="13"/>
      <c r="F47" s="13"/>
      <c r="G47" s="13"/>
      <c r="H47" s="13"/>
      <c r="I47" s="13"/>
      <c r="J47" s="13"/>
      <c r="K47" s="13"/>
      <c r="L47" s="13"/>
      <c r="M47" s="13"/>
      <c r="N47" s="13"/>
      <c r="O47" s="13"/>
      <c r="P47" s="13"/>
      <c r="Q47" s="13"/>
      <c r="R47" s="13"/>
      <c r="S47" s="13"/>
      <c r="T47" s="13"/>
      <c r="U47" s="13"/>
      <c r="V47" s="13"/>
      <c r="W47" s="13"/>
      <c r="X47" s="13"/>
    </row>
    <row r="48" ht="15.75" customHeight="1">
      <c r="A48" s="22"/>
      <c r="B48" s="22"/>
      <c r="C48" s="13"/>
      <c r="D48" s="13"/>
      <c r="E48" s="13"/>
      <c r="F48" s="13"/>
      <c r="G48" s="13"/>
      <c r="H48" s="13"/>
      <c r="I48" s="13"/>
      <c r="J48" s="13"/>
      <c r="K48" s="13"/>
      <c r="L48" s="13"/>
      <c r="M48" s="13"/>
      <c r="N48" s="13"/>
      <c r="O48" s="13"/>
      <c r="P48" s="13"/>
      <c r="Q48" s="13"/>
      <c r="R48" s="13"/>
      <c r="S48" s="13"/>
      <c r="T48" s="13"/>
      <c r="U48" s="13"/>
      <c r="V48" s="13"/>
      <c r="W48" s="13"/>
      <c r="X48" s="13"/>
    </row>
    <row r="49" ht="15.75" customHeight="1">
      <c r="A49" s="13"/>
      <c r="B49" s="13"/>
      <c r="C49" s="13"/>
      <c r="D49" s="13"/>
      <c r="E49" s="13"/>
      <c r="F49" s="13"/>
      <c r="G49" s="13"/>
      <c r="H49" s="13"/>
      <c r="I49" s="13"/>
      <c r="J49" s="13"/>
      <c r="K49" s="13"/>
      <c r="L49" s="13"/>
      <c r="M49" s="13"/>
      <c r="N49" s="13"/>
      <c r="O49" s="13"/>
      <c r="P49" s="13"/>
      <c r="Q49" s="13"/>
      <c r="R49" s="13"/>
      <c r="S49" s="13"/>
      <c r="T49" s="13"/>
      <c r="U49" s="13"/>
      <c r="V49" s="13"/>
      <c r="W49" s="13"/>
      <c r="X49" s="13"/>
    </row>
    <row r="50" ht="15.75" customHeight="1">
      <c r="A50" s="13"/>
      <c r="B50" s="13"/>
      <c r="C50" s="13"/>
      <c r="D50" s="13"/>
      <c r="E50" s="13"/>
      <c r="F50" s="13"/>
      <c r="G50" s="13"/>
      <c r="H50" s="13"/>
      <c r="I50" s="13"/>
      <c r="J50" s="13"/>
      <c r="K50" s="13"/>
      <c r="L50" s="13"/>
      <c r="M50" s="13"/>
      <c r="N50" s="13"/>
      <c r="O50" s="13"/>
      <c r="P50" s="13"/>
      <c r="Q50" s="13"/>
      <c r="R50" s="13"/>
      <c r="S50" s="13"/>
      <c r="T50" s="13"/>
      <c r="U50" s="13"/>
      <c r="V50" s="13"/>
      <c r="W50" s="13"/>
      <c r="X50" s="13"/>
    </row>
    <row r="51" ht="15.75" customHeight="1">
      <c r="A51" s="13"/>
      <c r="B51" s="13"/>
      <c r="C51" s="13"/>
      <c r="D51" s="13"/>
      <c r="E51" s="13"/>
      <c r="F51" s="13"/>
      <c r="G51" s="13"/>
      <c r="H51" s="13"/>
      <c r="I51" s="13"/>
      <c r="J51" s="13"/>
      <c r="K51" s="13"/>
      <c r="L51" s="13"/>
      <c r="M51" s="13"/>
      <c r="N51" s="13"/>
      <c r="O51" s="13"/>
      <c r="P51" s="13"/>
      <c r="Q51" s="13"/>
      <c r="R51" s="13"/>
      <c r="S51" s="13"/>
      <c r="T51" s="13"/>
      <c r="U51" s="13"/>
      <c r="V51" s="13"/>
      <c r="W51" s="13"/>
      <c r="X51" s="13"/>
    </row>
    <row r="52" ht="15.75" customHeight="1">
      <c r="A52" s="13"/>
      <c r="B52" s="13"/>
      <c r="C52" s="13"/>
      <c r="D52" s="13"/>
      <c r="E52" s="13"/>
      <c r="F52" s="13"/>
      <c r="G52" s="13"/>
      <c r="H52" s="13"/>
      <c r="I52" s="13"/>
      <c r="J52" s="13"/>
      <c r="K52" s="13"/>
      <c r="L52" s="13"/>
      <c r="M52" s="13"/>
      <c r="N52" s="13"/>
      <c r="O52" s="13"/>
      <c r="P52" s="13"/>
      <c r="Q52" s="13"/>
      <c r="R52" s="13"/>
      <c r="S52" s="13"/>
      <c r="T52" s="13"/>
      <c r="U52" s="13"/>
      <c r="V52" s="13"/>
      <c r="W52" s="13"/>
      <c r="X52" s="13"/>
    </row>
    <row r="53" ht="15.75" customHeight="1">
      <c r="A53" s="13"/>
      <c r="B53" s="13"/>
      <c r="C53" s="13"/>
      <c r="D53" s="13"/>
      <c r="E53" s="13"/>
      <c r="F53" s="13"/>
      <c r="G53" s="13"/>
      <c r="H53" s="13"/>
      <c r="I53" s="13"/>
      <c r="J53" s="13"/>
      <c r="K53" s="13"/>
      <c r="L53" s="13"/>
      <c r="M53" s="13"/>
      <c r="N53" s="13"/>
      <c r="O53" s="13"/>
      <c r="P53" s="13"/>
      <c r="Q53" s="13"/>
      <c r="R53" s="13"/>
      <c r="S53" s="13"/>
      <c r="T53" s="13"/>
      <c r="U53" s="13"/>
      <c r="V53" s="13"/>
      <c r="W53" s="13"/>
      <c r="X53" s="13"/>
    </row>
    <row r="54" ht="15.75" customHeight="1">
      <c r="A54" s="13"/>
      <c r="B54" s="13"/>
      <c r="C54" s="13"/>
      <c r="D54" s="13"/>
      <c r="E54" s="13"/>
      <c r="F54" s="13"/>
      <c r="G54" s="13"/>
      <c r="H54" s="13"/>
      <c r="I54" s="13"/>
      <c r="J54" s="13"/>
      <c r="K54" s="13"/>
      <c r="L54" s="13"/>
      <c r="M54" s="13"/>
      <c r="N54" s="13"/>
      <c r="O54" s="13"/>
      <c r="P54" s="13"/>
      <c r="Q54" s="13"/>
      <c r="R54" s="13"/>
      <c r="S54" s="13"/>
      <c r="T54" s="13"/>
      <c r="U54" s="13"/>
      <c r="V54" s="13"/>
      <c r="W54" s="13"/>
      <c r="X54" s="13"/>
    </row>
    <row r="55" ht="15.75" customHeight="1">
      <c r="A55" s="13"/>
      <c r="B55" s="13"/>
      <c r="C55" s="13"/>
      <c r="D55" s="13"/>
      <c r="E55" s="13"/>
      <c r="F55" s="13"/>
      <c r="G55" s="13"/>
      <c r="H55" s="13"/>
      <c r="I55" s="13"/>
      <c r="J55" s="13"/>
      <c r="K55" s="13"/>
      <c r="L55" s="13"/>
      <c r="M55" s="13"/>
      <c r="N55" s="13"/>
      <c r="O55" s="13"/>
      <c r="P55" s="13"/>
      <c r="Q55" s="13"/>
      <c r="R55" s="13"/>
      <c r="S55" s="13"/>
      <c r="T55" s="13"/>
      <c r="U55" s="13"/>
      <c r="V55" s="13"/>
      <c r="W55" s="13"/>
      <c r="X55" s="13"/>
    </row>
    <row r="56" ht="15.75" customHeight="1">
      <c r="A56" s="13"/>
      <c r="B56" s="13"/>
      <c r="C56" s="13"/>
      <c r="D56" s="13"/>
      <c r="E56" s="13"/>
      <c r="F56" s="13"/>
      <c r="G56" s="13"/>
      <c r="H56" s="13"/>
      <c r="I56" s="13"/>
      <c r="J56" s="13"/>
      <c r="K56" s="13"/>
      <c r="L56" s="13"/>
      <c r="M56" s="13"/>
      <c r="N56" s="13"/>
      <c r="O56" s="13"/>
      <c r="P56" s="13"/>
      <c r="Q56" s="13"/>
      <c r="R56" s="13"/>
      <c r="S56" s="13"/>
      <c r="T56" s="13"/>
      <c r="U56" s="13"/>
      <c r="V56" s="13"/>
      <c r="W56" s="13"/>
      <c r="X56" s="13"/>
    </row>
    <row r="57" ht="15.75" customHeight="1">
      <c r="A57" s="13"/>
      <c r="B57" s="13"/>
      <c r="C57" s="13"/>
      <c r="D57" s="13"/>
      <c r="E57" s="13"/>
      <c r="F57" s="13"/>
      <c r="G57" s="13"/>
      <c r="H57" s="13"/>
      <c r="I57" s="13"/>
      <c r="J57" s="13"/>
      <c r="K57" s="13"/>
      <c r="L57" s="13"/>
      <c r="M57" s="13"/>
      <c r="N57" s="13"/>
      <c r="O57" s="13"/>
      <c r="P57" s="13"/>
      <c r="Q57" s="13"/>
      <c r="R57" s="13"/>
      <c r="S57" s="13"/>
      <c r="T57" s="13"/>
      <c r="U57" s="13"/>
      <c r="V57" s="13"/>
      <c r="W57" s="13"/>
      <c r="X57" s="13"/>
    </row>
    <row r="58" ht="15.75" customHeight="1">
      <c r="A58" s="13"/>
      <c r="B58" s="13"/>
      <c r="C58" s="13"/>
      <c r="D58" s="13"/>
      <c r="E58" s="13"/>
      <c r="F58" s="13"/>
      <c r="G58" s="13"/>
      <c r="H58" s="13"/>
      <c r="I58" s="13"/>
      <c r="J58" s="13"/>
      <c r="K58" s="13"/>
      <c r="L58" s="13"/>
      <c r="M58" s="13"/>
      <c r="N58" s="13"/>
      <c r="O58" s="13"/>
      <c r="P58" s="13"/>
      <c r="Q58" s="13"/>
      <c r="R58" s="13"/>
      <c r="S58" s="13"/>
      <c r="T58" s="13"/>
      <c r="U58" s="13"/>
      <c r="V58" s="13"/>
      <c r="W58" s="13"/>
      <c r="X58" s="13"/>
    </row>
    <row r="59" ht="15.75" customHeight="1">
      <c r="A59" s="13"/>
      <c r="B59" s="13"/>
      <c r="C59" s="13"/>
      <c r="D59" s="13"/>
      <c r="E59" s="13"/>
      <c r="F59" s="13"/>
      <c r="G59" s="13"/>
      <c r="H59" s="13"/>
      <c r="I59" s="13"/>
      <c r="J59" s="13"/>
      <c r="K59" s="13"/>
      <c r="L59" s="13"/>
      <c r="M59" s="13"/>
      <c r="N59" s="13"/>
      <c r="O59" s="13"/>
      <c r="P59" s="13"/>
      <c r="Q59" s="13"/>
      <c r="R59" s="13"/>
      <c r="S59" s="13"/>
      <c r="T59" s="13"/>
      <c r="U59" s="13"/>
      <c r="V59" s="13"/>
      <c r="W59" s="13"/>
      <c r="X59" s="13"/>
    </row>
    <row r="60" ht="15.75" customHeight="1">
      <c r="A60" s="13"/>
      <c r="B60" s="13"/>
      <c r="C60" s="13"/>
      <c r="D60" s="13"/>
      <c r="E60" s="13"/>
      <c r="F60" s="13"/>
      <c r="G60" s="13"/>
      <c r="H60" s="13"/>
      <c r="I60" s="13"/>
      <c r="J60" s="13"/>
      <c r="K60" s="13"/>
      <c r="L60" s="13"/>
      <c r="M60" s="13"/>
      <c r="N60" s="13"/>
      <c r="O60" s="13"/>
      <c r="P60" s="13"/>
      <c r="Q60" s="13"/>
      <c r="R60" s="13"/>
      <c r="S60" s="13"/>
      <c r="T60" s="13"/>
      <c r="U60" s="13"/>
      <c r="V60" s="13"/>
      <c r="W60" s="13"/>
      <c r="X60" s="13"/>
    </row>
    <row r="61" ht="15.75" customHeight="1">
      <c r="A61" s="13"/>
      <c r="B61" s="13"/>
      <c r="C61" s="13"/>
      <c r="D61" s="13"/>
      <c r="E61" s="13"/>
      <c r="F61" s="13"/>
      <c r="G61" s="13"/>
      <c r="H61" s="13"/>
      <c r="I61" s="13"/>
      <c r="J61" s="13"/>
      <c r="K61" s="13"/>
      <c r="L61" s="13"/>
      <c r="M61" s="13"/>
      <c r="N61" s="13"/>
      <c r="O61" s="13"/>
      <c r="P61" s="13"/>
      <c r="Q61" s="13"/>
      <c r="R61" s="13"/>
      <c r="S61" s="13"/>
      <c r="T61" s="13"/>
      <c r="U61" s="13"/>
      <c r="V61" s="13"/>
      <c r="W61" s="13"/>
      <c r="X61" s="13"/>
    </row>
    <row r="62" ht="15.75" customHeight="1">
      <c r="A62" s="13"/>
      <c r="B62" s="13"/>
      <c r="C62" s="13"/>
      <c r="D62" s="13"/>
      <c r="E62" s="13"/>
      <c r="F62" s="13"/>
      <c r="G62" s="13"/>
      <c r="H62" s="13"/>
      <c r="I62" s="13"/>
      <c r="J62" s="13"/>
      <c r="K62" s="13"/>
      <c r="L62" s="13"/>
      <c r="M62" s="13"/>
      <c r="N62" s="13"/>
      <c r="O62" s="13"/>
      <c r="P62" s="13"/>
      <c r="Q62" s="13"/>
      <c r="R62" s="13"/>
      <c r="S62" s="13"/>
      <c r="T62" s="13"/>
      <c r="U62" s="13"/>
      <c r="V62" s="13"/>
      <c r="W62" s="13"/>
      <c r="X62" s="13"/>
    </row>
    <row r="63" ht="15.75" customHeight="1">
      <c r="A63" s="13"/>
      <c r="B63" s="13"/>
      <c r="C63" s="13"/>
      <c r="D63" s="13"/>
      <c r="E63" s="13"/>
      <c r="F63" s="13"/>
      <c r="G63" s="13"/>
      <c r="H63" s="13"/>
      <c r="I63" s="13"/>
      <c r="J63" s="13"/>
      <c r="K63" s="13"/>
      <c r="L63" s="13"/>
      <c r="M63" s="13"/>
      <c r="N63" s="13"/>
      <c r="O63" s="13"/>
      <c r="P63" s="13"/>
      <c r="Q63" s="13"/>
      <c r="R63" s="13"/>
      <c r="S63" s="13"/>
      <c r="T63" s="13"/>
      <c r="U63" s="13"/>
      <c r="V63" s="13"/>
      <c r="W63" s="13"/>
      <c r="X63" s="13"/>
    </row>
    <row r="64" ht="15.75" customHeight="1">
      <c r="A64" s="13"/>
      <c r="B64" s="13"/>
      <c r="C64" s="13"/>
      <c r="D64" s="13"/>
      <c r="E64" s="13"/>
      <c r="F64" s="13"/>
      <c r="G64" s="13"/>
      <c r="H64" s="13"/>
      <c r="I64" s="13"/>
      <c r="J64" s="13"/>
      <c r="K64" s="13"/>
      <c r="L64" s="13"/>
      <c r="M64" s="13"/>
      <c r="N64" s="13"/>
      <c r="O64" s="13"/>
      <c r="P64" s="13"/>
      <c r="Q64" s="13"/>
      <c r="R64" s="13"/>
      <c r="S64" s="13"/>
      <c r="T64" s="13"/>
      <c r="U64" s="13"/>
      <c r="V64" s="13"/>
      <c r="W64" s="13"/>
      <c r="X64" s="13"/>
    </row>
    <row r="65" ht="15.75" customHeight="1">
      <c r="A65" s="13"/>
      <c r="B65" s="13"/>
      <c r="C65" s="13"/>
      <c r="D65" s="13"/>
      <c r="E65" s="13"/>
      <c r="F65" s="13"/>
      <c r="G65" s="13"/>
      <c r="H65" s="13"/>
      <c r="I65" s="13"/>
      <c r="J65" s="13"/>
      <c r="K65" s="13"/>
      <c r="L65" s="13"/>
      <c r="M65" s="13"/>
      <c r="N65" s="13"/>
      <c r="O65" s="13"/>
      <c r="P65" s="13"/>
      <c r="Q65" s="13"/>
      <c r="R65" s="13"/>
      <c r="S65" s="13"/>
      <c r="T65" s="13"/>
      <c r="U65" s="13"/>
      <c r="V65" s="13"/>
      <c r="W65" s="13"/>
      <c r="X65" s="13"/>
    </row>
    <row r="66" ht="15.75" customHeight="1">
      <c r="A66" s="13"/>
      <c r="B66" s="13"/>
      <c r="C66" s="13"/>
      <c r="D66" s="13"/>
      <c r="E66" s="13"/>
      <c r="F66" s="13"/>
      <c r="G66" s="13"/>
      <c r="H66" s="13"/>
      <c r="I66" s="13"/>
      <c r="J66" s="13"/>
      <c r="K66" s="13"/>
      <c r="L66" s="13"/>
      <c r="M66" s="13"/>
      <c r="N66" s="13"/>
      <c r="O66" s="13"/>
      <c r="P66" s="13"/>
      <c r="Q66" s="13"/>
      <c r="R66" s="13"/>
      <c r="S66" s="13"/>
      <c r="T66" s="13"/>
      <c r="U66" s="13"/>
      <c r="V66" s="13"/>
      <c r="W66" s="13"/>
      <c r="X66" s="13"/>
    </row>
    <row r="67" ht="15.75" customHeight="1">
      <c r="A67" s="13"/>
      <c r="B67" s="13"/>
      <c r="C67" s="13"/>
      <c r="D67" s="13"/>
      <c r="E67" s="13"/>
      <c r="F67" s="13"/>
      <c r="G67" s="13"/>
      <c r="H67" s="13"/>
      <c r="I67" s="13"/>
      <c r="J67" s="13"/>
      <c r="K67" s="13"/>
      <c r="L67" s="13"/>
      <c r="M67" s="13"/>
      <c r="N67" s="13"/>
      <c r="O67" s="13"/>
      <c r="P67" s="13"/>
      <c r="Q67" s="13"/>
      <c r="R67" s="13"/>
      <c r="S67" s="13"/>
      <c r="T67" s="13"/>
      <c r="U67" s="13"/>
      <c r="V67" s="13"/>
      <c r="W67" s="13"/>
      <c r="X67" s="13"/>
    </row>
    <row r="68" ht="15.75" customHeight="1">
      <c r="A68" s="13"/>
      <c r="B68" s="13"/>
      <c r="C68" s="13"/>
      <c r="D68" s="13"/>
      <c r="E68" s="13"/>
      <c r="F68" s="13"/>
      <c r="G68" s="13"/>
      <c r="H68" s="13"/>
      <c r="I68" s="13"/>
      <c r="J68" s="13"/>
      <c r="K68" s="13"/>
      <c r="L68" s="13"/>
      <c r="M68" s="13"/>
      <c r="N68" s="13"/>
      <c r="O68" s="13"/>
      <c r="P68" s="13"/>
      <c r="Q68" s="13"/>
      <c r="R68" s="13"/>
      <c r="S68" s="13"/>
      <c r="T68" s="13"/>
      <c r="U68" s="13"/>
      <c r="V68" s="13"/>
      <c r="W68" s="13"/>
      <c r="X68" s="13"/>
    </row>
    <row r="69" ht="15.75" customHeight="1">
      <c r="A69" s="13"/>
      <c r="B69" s="13"/>
      <c r="C69" s="13"/>
      <c r="D69" s="13"/>
      <c r="E69" s="13"/>
      <c r="F69" s="13"/>
      <c r="G69" s="13"/>
      <c r="H69" s="13"/>
      <c r="I69" s="13"/>
      <c r="J69" s="13"/>
      <c r="K69" s="13"/>
      <c r="L69" s="13"/>
      <c r="M69" s="13"/>
      <c r="N69" s="13"/>
      <c r="O69" s="13"/>
      <c r="P69" s="13"/>
      <c r="Q69" s="13"/>
      <c r="R69" s="13"/>
      <c r="S69" s="13"/>
      <c r="T69" s="13"/>
      <c r="U69" s="13"/>
      <c r="V69" s="13"/>
      <c r="W69" s="13"/>
      <c r="X69" s="13"/>
    </row>
    <row r="70" ht="15.75" customHeight="1">
      <c r="A70" s="13"/>
      <c r="B70" s="13"/>
      <c r="C70" s="13"/>
      <c r="D70" s="13"/>
      <c r="E70" s="13"/>
      <c r="F70" s="13"/>
      <c r="G70" s="13"/>
      <c r="H70" s="13"/>
      <c r="I70" s="13"/>
      <c r="J70" s="13"/>
      <c r="K70" s="13"/>
      <c r="L70" s="13"/>
      <c r="M70" s="13"/>
      <c r="N70" s="13"/>
      <c r="O70" s="13"/>
      <c r="P70" s="13"/>
      <c r="Q70" s="13"/>
      <c r="R70" s="13"/>
      <c r="S70" s="13"/>
      <c r="T70" s="13"/>
      <c r="U70" s="13"/>
      <c r="V70" s="13"/>
      <c r="W70" s="13"/>
      <c r="X70" s="13"/>
    </row>
    <row r="71" ht="15.75" customHeight="1">
      <c r="A71" s="13"/>
      <c r="B71" s="13"/>
      <c r="C71" s="13"/>
      <c r="D71" s="13"/>
      <c r="E71" s="13"/>
      <c r="F71" s="13"/>
      <c r="G71" s="13"/>
      <c r="H71" s="13"/>
      <c r="I71" s="13"/>
      <c r="J71" s="13"/>
      <c r="K71" s="13"/>
      <c r="L71" s="13"/>
      <c r="M71" s="13"/>
      <c r="N71" s="13"/>
      <c r="O71" s="13"/>
      <c r="P71" s="13"/>
      <c r="Q71" s="13"/>
      <c r="R71" s="13"/>
      <c r="S71" s="13"/>
      <c r="T71" s="13"/>
      <c r="U71" s="13"/>
      <c r="V71" s="13"/>
      <c r="W71" s="13"/>
      <c r="X71" s="13"/>
    </row>
    <row r="72" ht="15.75" customHeight="1">
      <c r="A72" s="13"/>
      <c r="B72" s="13"/>
      <c r="C72" s="13"/>
      <c r="D72" s="13"/>
      <c r="E72" s="13"/>
      <c r="F72" s="13"/>
      <c r="G72" s="13"/>
      <c r="H72" s="13"/>
      <c r="I72" s="13"/>
      <c r="J72" s="13"/>
      <c r="K72" s="13"/>
      <c r="L72" s="13"/>
      <c r="M72" s="13"/>
      <c r="N72" s="13"/>
      <c r="O72" s="13"/>
      <c r="P72" s="13"/>
      <c r="Q72" s="13"/>
      <c r="R72" s="13"/>
      <c r="S72" s="13"/>
      <c r="T72" s="13"/>
      <c r="U72" s="13"/>
      <c r="V72" s="13"/>
      <c r="W72" s="13"/>
      <c r="X72" s="13"/>
    </row>
    <row r="73" ht="15.75" customHeight="1">
      <c r="A73" s="13"/>
      <c r="B73" s="13"/>
      <c r="C73" s="13"/>
      <c r="D73" s="13"/>
      <c r="E73" s="13"/>
      <c r="F73" s="13"/>
      <c r="G73" s="13"/>
      <c r="H73" s="13"/>
      <c r="I73" s="13"/>
      <c r="J73" s="13"/>
      <c r="K73" s="13"/>
      <c r="L73" s="13"/>
      <c r="M73" s="13"/>
      <c r="N73" s="13"/>
      <c r="O73" s="13"/>
      <c r="P73" s="13"/>
      <c r="Q73" s="13"/>
      <c r="R73" s="13"/>
      <c r="S73" s="13"/>
      <c r="T73" s="13"/>
      <c r="U73" s="13"/>
      <c r="V73" s="13"/>
      <c r="W73" s="13"/>
      <c r="X73" s="13"/>
    </row>
    <row r="74" ht="15.75" customHeight="1">
      <c r="A74" s="13"/>
      <c r="B74" s="13"/>
      <c r="C74" s="13"/>
      <c r="D74" s="13"/>
      <c r="E74" s="13"/>
      <c r="F74" s="13"/>
      <c r="G74" s="13"/>
      <c r="H74" s="13"/>
      <c r="I74" s="13"/>
      <c r="J74" s="13"/>
      <c r="K74" s="13"/>
      <c r="L74" s="13"/>
      <c r="M74" s="13"/>
      <c r="N74" s="13"/>
      <c r="O74" s="13"/>
      <c r="P74" s="13"/>
      <c r="Q74" s="13"/>
      <c r="R74" s="13"/>
      <c r="S74" s="13"/>
      <c r="T74" s="13"/>
      <c r="U74" s="13"/>
      <c r="V74" s="13"/>
      <c r="W74" s="13"/>
      <c r="X74" s="13"/>
    </row>
    <row r="75" ht="15.75" customHeight="1">
      <c r="A75" s="13"/>
      <c r="B75" s="13"/>
      <c r="C75" s="13"/>
      <c r="D75" s="13"/>
      <c r="E75" s="13"/>
      <c r="F75" s="13"/>
      <c r="G75" s="13"/>
      <c r="H75" s="13"/>
      <c r="I75" s="13"/>
      <c r="J75" s="13"/>
      <c r="K75" s="13"/>
      <c r="L75" s="13"/>
      <c r="M75" s="13"/>
      <c r="N75" s="13"/>
      <c r="O75" s="13"/>
      <c r="P75" s="13"/>
      <c r="Q75" s="13"/>
      <c r="R75" s="13"/>
      <c r="S75" s="13"/>
      <c r="T75" s="13"/>
      <c r="U75" s="13"/>
      <c r="V75" s="13"/>
      <c r="W75" s="13"/>
      <c r="X75" s="13"/>
    </row>
    <row r="76" ht="15.75" customHeight="1">
      <c r="A76" s="13"/>
      <c r="B76" s="13"/>
      <c r="C76" s="13"/>
      <c r="D76" s="13"/>
      <c r="E76" s="13"/>
      <c r="F76" s="13"/>
      <c r="G76" s="13"/>
      <c r="H76" s="13"/>
      <c r="I76" s="13"/>
      <c r="J76" s="13"/>
      <c r="K76" s="13"/>
      <c r="L76" s="13"/>
      <c r="M76" s="13"/>
      <c r="N76" s="13"/>
      <c r="O76" s="13"/>
      <c r="P76" s="13"/>
      <c r="Q76" s="13"/>
      <c r="R76" s="13"/>
      <c r="S76" s="13"/>
      <c r="T76" s="13"/>
      <c r="U76" s="13"/>
      <c r="V76" s="13"/>
      <c r="W76" s="13"/>
      <c r="X76" s="13"/>
    </row>
    <row r="77" ht="15.75" customHeight="1">
      <c r="A77" s="13"/>
      <c r="B77" s="13"/>
      <c r="C77" s="13"/>
      <c r="D77" s="13"/>
      <c r="E77" s="13"/>
      <c r="F77" s="13"/>
      <c r="G77" s="13"/>
      <c r="H77" s="13"/>
      <c r="I77" s="13"/>
      <c r="J77" s="13"/>
      <c r="K77" s="13"/>
      <c r="L77" s="13"/>
      <c r="M77" s="13"/>
      <c r="N77" s="13"/>
      <c r="O77" s="13"/>
      <c r="P77" s="13"/>
      <c r="Q77" s="13"/>
      <c r="R77" s="13"/>
      <c r="S77" s="13"/>
      <c r="T77" s="13"/>
      <c r="U77" s="13"/>
      <c r="V77" s="13"/>
      <c r="W77" s="13"/>
      <c r="X77" s="13"/>
    </row>
    <row r="78" ht="15.75" customHeight="1">
      <c r="A78" s="13"/>
      <c r="B78" s="13"/>
      <c r="C78" s="13"/>
      <c r="D78" s="13"/>
      <c r="E78" s="13"/>
      <c r="F78" s="13"/>
      <c r="G78" s="13"/>
      <c r="H78" s="13"/>
      <c r="I78" s="13"/>
      <c r="J78" s="13"/>
      <c r="K78" s="13"/>
      <c r="L78" s="13"/>
      <c r="M78" s="13"/>
      <c r="N78" s="13"/>
      <c r="O78" s="13"/>
      <c r="P78" s="13"/>
      <c r="Q78" s="13"/>
      <c r="R78" s="13"/>
      <c r="S78" s="13"/>
      <c r="T78" s="13"/>
      <c r="U78" s="13"/>
      <c r="V78" s="13"/>
      <c r="W78" s="13"/>
      <c r="X78" s="13"/>
    </row>
    <row r="79" ht="15.75" customHeight="1">
      <c r="A79" s="13"/>
      <c r="B79" s="13"/>
      <c r="C79" s="13"/>
      <c r="D79" s="13"/>
      <c r="E79" s="13"/>
      <c r="F79" s="13"/>
      <c r="G79" s="13"/>
      <c r="H79" s="13"/>
      <c r="I79" s="13"/>
      <c r="J79" s="13"/>
      <c r="K79" s="13"/>
      <c r="L79" s="13"/>
      <c r="M79" s="13"/>
      <c r="N79" s="13"/>
      <c r="O79" s="13"/>
      <c r="P79" s="13"/>
      <c r="Q79" s="13"/>
      <c r="R79" s="13"/>
      <c r="S79" s="13"/>
      <c r="T79" s="13"/>
      <c r="U79" s="13"/>
      <c r="V79" s="13"/>
      <c r="W79" s="13"/>
      <c r="X79" s="13"/>
    </row>
    <row r="80" ht="15.75" customHeight="1">
      <c r="A80" s="13"/>
      <c r="B80" s="13"/>
      <c r="C80" s="13"/>
      <c r="D80" s="13"/>
      <c r="E80" s="13"/>
      <c r="F80" s="13"/>
      <c r="G80" s="13"/>
      <c r="H80" s="13"/>
      <c r="I80" s="13"/>
      <c r="J80" s="13"/>
      <c r="K80" s="13"/>
      <c r="L80" s="13"/>
      <c r="M80" s="13"/>
      <c r="N80" s="13"/>
      <c r="O80" s="13"/>
      <c r="P80" s="13"/>
      <c r="Q80" s="13"/>
      <c r="R80" s="13"/>
      <c r="S80" s="13"/>
      <c r="T80" s="13"/>
      <c r="U80" s="13"/>
      <c r="V80" s="13"/>
      <c r="W80" s="13"/>
      <c r="X80" s="13"/>
    </row>
    <row r="81" ht="15.75" customHeight="1">
      <c r="A81" s="13"/>
      <c r="B81" s="13"/>
      <c r="C81" s="13"/>
      <c r="D81" s="13"/>
      <c r="E81" s="13"/>
      <c r="F81" s="13"/>
      <c r="G81" s="13"/>
      <c r="H81" s="13"/>
      <c r="I81" s="13"/>
      <c r="J81" s="13"/>
      <c r="K81" s="13"/>
      <c r="L81" s="13"/>
      <c r="M81" s="13"/>
      <c r="N81" s="13"/>
      <c r="O81" s="13"/>
      <c r="P81" s="13"/>
      <c r="Q81" s="13"/>
      <c r="R81" s="13"/>
      <c r="S81" s="13"/>
      <c r="T81" s="13"/>
      <c r="U81" s="13"/>
      <c r="V81" s="13"/>
      <c r="W81" s="13"/>
      <c r="X81" s="13"/>
    </row>
    <row r="82" ht="15.75" customHeight="1">
      <c r="A82" s="13"/>
      <c r="B82" s="13"/>
      <c r="C82" s="13"/>
      <c r="D82" s="13"/>
      <c r="E82" s="13"/>
      <c r="F82" s="13"/>
      <c r="G82" s="13"/>
      <c r="H82" s="13"/>
      <c r="I82" s="13"/>
      <c r="J82" s="13"/>
      <c r="K82" s="13"/>
      <c r="L82" s="13"/>
      <c r="M82" s="13"/>
      <c r="N82" s="13"/>
      <c r="O82" s="13"/>
      <c r="P82" s="13"/>
      <c r="Q82" s="13"/>
      <c r="R82" s="13"/>
      <c r="S82" s="13"/>
      <c r="T82" s="13"/>
      <c r="U82" s="13"/>
      <c r="V82" s="13"/>
      <c r="W82" s="13"/>
      <c r="X82" s="13"/>
    </row>
    <row r="83" ht="15.75" customHeight="1">
      <c r="A83" s="13"/>
      <c r="B83" s="13"/>
      <c r="C83" s="13"/>
      <c r="D83" s="13"/>
      <c r="E83" s="13"/>
      <c r="F83" s="13"/>
      <c r="G83" s="13"/>
      <c r="H83" s="13"/>
      <c r="I83" s="13"/>
      <c r="J83" s="13"/>
      <c r="K83" s="13"/>
      <c r="L83" s="13"/>
      <c r="M83" s="13"/>
      <c r="N83" s="13"/>
      <c r="O83" s="13"/>
      <c r="P83" s="13"/>
      <c r="Q83" s="13"/>
      <c r="R83" s="13"/>
      <c r="S83" s="13"/>
      <c r="T83" s="13"/>
      <c r="U83" s="13"/>
      <c r="V83" s="13"/>
      <c r="W83" s="13"/>
      <c r="X83" s="13"/>
    </row>
    <row r="84" ht="15.75" customHeight="1">
      <c r="A84" s="13"/>
      <c r="B84" s="13"/>
      <c r="C84" s="13"/>
      <c r="D84" s="13"/>
      <c r="E84" s="13"/>
      <c r="F84" s="13"/>
      <c r="G84" s="13"/>
      <c r="H84" s="13"/>
      <c r="I84" s="13"/>
      <c r="J84" s="13"/>
      <c r="K84" s="13"/>
      <c r="L84" s="13"/>
      <c r="M84" s="13"/>
      <c r="N84" s="13"/>
      <c r="O84" s="13"/>
      <c r="P84" s="13"/>
      <c r="Q84" s="13"/>
      <c r="R84" s="13"/>
      <c r="S84" s="13"/>
      <c r="T84" s="13"/>
      <c r="U84" s="13"/>
      <c r="V84" s="13"/>
      <c r="W84" s="13"/>
      <c r="X84" s="13"/>
    </row>
    <row r="85" ht="15.75" customHeight="1">
      <c r="A85" s="13"/>
      <c r="B85" s="13"/>
      <c r="C85" s="13"/>
      <c r="D85" s="13"/>
      <c r="E85" s="13"/>
      <c r="F85" s="13"/>
      <c r="G85" s="13"/>
      <c r="H85" s="13"/>
      <c r="I85" s="13"/>
      <c r="J85" s="13"/>
      <c r="K85" s="13"/>
      <c r="L85" s="13"/>
      <c r="M85" s="13"/>
      <c r="N85" s="13"/>
      <c r="O85" s="13"/>
      <c r="P85" s="13"/>
      <c r="Q85" s="13"/>
      <c r="R85" s="13"/>
      <c r="S85" s="13"/>
      <c r="T85" s="13"/>
      <c r="U85" s="13"/>
      <c r="V85" s="13"/>
      <c r="W85" s="13"/>
      <c r="X85" s="13"/>
    </row>
    <row r="86" ht="15.75" customHeight="1">
      <c r="A86" s="13"/>
      <c r="B86" s="13"/>
      <c r="C86" s="13"/>
      <c r="D86" s="13"/>
      <c r="E86" s="13"/>
      <c r="F86" s="13"/>
      <c r="G86" s="13"/>
      <c r="H86" s="13"/>
      <c r="I86" s="13"/>
      <c r="J86" s="13"/>
      <c r="K86" s="13"/>
      <c r="L86" s="13"/>
      <c r="M86" s="13"/>
      <c r="N86" s="13"/>
      <c r="O86" s="13"/>
      <c r="P86" s="13"/>
      <c r="Q86" s="13"/>
      <c r="R86" s="13"/>
      <c r="S86" s="13"/>
      <c r="T86" s="13"/>
      <c r="U86" s="13"/>
      <c r="V86" s="13"/>
      <c r="W86" s="13"/>
      <c r="X86" s="13"/>
    </row>
    <row r="87" ht="15.75" customHeight="1">
      <c r="A87" s="13"/>
      <c r="B87" s="13"/>
      <c r="C87" s="13"/>
      <c r="D87" s="13"/>
      <c r="E87" s="13"/>
      <c r="F87" s="13"/>
      <c r="G87" s="13"/>
      <c r="H87" s="13"/>
      <c r="I87" s="13"/>
      <c r="J87" s="13"/>
      <c r="K87" s="13"/>
      <c r="L87" s="13"/>
      <c r="M87" s="13"/>
      <c r="N87" s="13"/>
      <c r="O87" s="13"/>
      <c r="P87" s="13"/>
      <c r="Q87" s="13"/>
      <c r="R87" s="13"/>
      <c r="S87" s="13"/>
      <c r="T87" s="13"/>
      <c r="U87" s="13"/>
      <c r="V87" s="13"/>
      <c r="W87" s="13"/>
      <c r="X87" s="13"/>
    </row>
    <row r="88" ht="15.75" customHeight="1">
      <c r="A88" s="13"/>
      <c r="B88" s="13"/>
      <c r="C88" s="13"/>
      <c r="D88" s="13"/>
      <c r="E88" s="13"/>
      <c r="F88" s="13"/>
      <c r="G88" s="13"/>
      <c r="H88" s="13"/>
      <c r="I88" s="13"/>
      <c r="J88" s="13"/>
      <c r="K88" s="13"/>
      <c r="L88" s="13"/>
      <c r="M88" s="13"/>
      <c r="N88" s="13"/>
      <c r="O88" s="13"/>
      <c r="P88" s="13"/>
      <c r="Q88" s="13"/>
      <c r="R88" s="13"/>
      <c r="S88" s="13"/>
      <c r="T88" s="13"/>
      <c r="U88" s="13"/>
      <c r="V88" s="13"/>
      <c r="W88" s="13"/>
      <c r="X88" s="13"/>
    </row>
    <row r="89" ht="15.75" customHeight="1">
      <c r="A89" s="13"/>
      <c r="B89" s="13"/>
      <c r="C89" s="13"/>
      <c r="D89" s="13"/>
      <c r="E89" s="13"/>
      <c r="F89" s="13"/>
      <c r="G89" s="13"/>
      <c r="H89" s="13"/>
      <c r="I89" s="13"/>
      <c r="J89" s="13"/>
      <c r="K89" s="13"/>
      <c r="L89" s="13"/>
      <c r="M89" s="13"/>
      <c r="N89" s="13"/>
      <c r="O89" s="13"/>
      <c r="P89" s="13"/>
      <c r="Q89" s="13"/>
      <c r="R89" s="13"/>
      <c r="S89" s="13"/>
      <c r="T89" s="13"/>
      <c r="U89" s="13"/>
      <c r="V89" s="13"/>
      <c r="W89" s="13"/>
      <c r="X89" s="13"/>
    </row>
    <row r="90" ht="15.75" customHeight="1">
      <c r="A90" s="13"/>
      <c r="B90" s="13"/>
      <c r="C90" s="13"/>
      <c r="D90" s="13"/>
      <c r="E90" s="13"/>
      <c r="F90" s="13"/>
      <c r="G90" s="13"/>
      <c r="H90" s="13"/>
      <c r="I90" s="13"/>
      <c r="J90" s="13"/>
      <c r="K90" s="13"/>
      <c r="L90" s="13"/>
      <c r="M90" s="13"/>
      <c r="N90" s="13"/>
      <c r="O90" s="13"/>
      <c r="P90" s="13"/>
      <c r="Q90" s="13"/>
      <c r="R90" s="13"/>
      <c r="S90" s="13"/>
      <c r="T90" s="13"/>
      <c r="U90" s="13"/>
      <c r="V90" s="13"/>
      <c r="W90" s="13"/>
      <c r="X90" s="13"/>
    </row>
    <row r="91" ht="15.75" customHeight="1">
      <c r="A91" s="13"/>
      <c r="B91" s="13"/>
      <c r="C91" s="13"/>
      <c r="D91" s="13"/>
      <c r="E91" s="13"/>
      <c r="F91" s="13"/>
      <c r="G91" s="13"/>
      <c r="H91" s="13"/>
      <c r="I91" s="13"/>
      <c r="J91" s="13"/>
      <c r="K91" s="13"/>
      <c r="L91" s="13"/>
      <c r="M91" s="13"/>
      <c r="N91" s="13"/>
      <c r="O91" s="13"/>
      <c r="P91" s="13"/>
      <c r="Q91" s="13"/>
      <c r="R91" s="13"/>
      <c r="S91" s="13"/>
      <c r="T91" s="13"/>
      <c r="U91" s="13"/>
      <c r="V91" s="13"/>
      <c r="W91" s="13"/>
      <c r="X91" s="13"/>
    </row>
    <row r="92" ht="15.75" customHeight="1">
      <c r="A92" s="13"/>
      <c r="B92" s="13"/>
      <c r="C92" s="13"/>
      <c r="D92" s="13"/>
      <c r="E92" s="13"/>
      <c r="F92" s="13"/>
      <c r="G92" s="13"/>
      <c r="H92" s="13"/>
      <c r="I92" s="13"/>
      <c r="J92" s="13"/>
      <c r="K92" s="13"/>
      <c r="L92" s="13"/>
      <c r="M92" s="13"/>
      <c r="N92" s="13"/>
      <c r="O92" s="13"/>
      <c r="P92" s="13"/>
      <c r="Q92" s="13"/>
      <c r="R92" s="13"/>
      <c r="S92" s="13"/>
      <c r="T92" s="13"/>
      <c r="U92" s="13"/>
      <c r="V92" s="13"/>
      <c r="W92" s="13"/>
      <c r="X92" s="13"/>
    </row>
    <row r="93" ht="15.75" customHeight="1">
      <c r="A93" s="13"/>
      <c r="B93" s="13"/>
      <c r="C93" s="13"/>
      <c r="D93" s="13"/>
      <c r="E93" s="13"/>
      <c r="F93" s="13"/>
      <c r="G93" s="13"/>
      <c r="H93" s="13"/>
      <c r="I93" s="13"/>
      <c r="J93" s="13"/>
      <c r="K93" s="13"/>
      <c r="L93" s="13"/>
      <c r="M93" s="13"/>
      <c r="N93" s="13"/>
      <c r="O93" s="13"/>
      <c r="P93" s="13"/>
      <c r="Q93" s="13"/>
      <c r="R93" s="13"/>
      <c r="S93" s="13"/>
      <c r="T93" s="13"/>
      <c r="U93" s="13"/>
      <c r="V93" s="13"/>
      <c r="W93" s="13"/>
      <c r="X93" s="13"/>
    </row>
    <row r="94" ht="15.75" customHeight="1">
      <c r="A94" s="13"/>
      <c r="B94" s="13"/>
      <c r="C94" s="13"/>
      <c r="D94" s="13"/>
      <c r="E94" s="13"/>
      <c r="F94" s="13"/>
      <c r="G94" s="13"/>
      <c r="H94" s="13"/>
      <c r="I94" s="13"/>
      <c r="J94" s="13"/>
      <c r="K94" s="13"/>
      <c r="L94" s="13"/>
      <c r="M94" s="13"/>
      <c r="N94" s="13"/>
      <c r="O94" s="13"/>
      <c r="P94" s="13"/>
      <c r="Q94" s="13"/>
      <c r="R94" s="13"/>
      <c r="S94" s="13"/>
      <c r="T94" s="13"/>
      <c r="U94" s="13"/>
      <c r="V94" s="13"/>
      <c r="W94" s="13"/>
      <c r="X94" s="13"/>
    </row>
    <row r="95" ht="15.75" customHeight="1">
      <c r="A95" s="13"/>
      <c r="B95" s="13"/>
      <c r="C95" s="13"/>
      <c r="D95" s="13"/>
      <c r="E95" s="13"/>
      <c r="F95" s="13"/>
      <c r="G95" s="13"/>
      <c r="H95" s="13"/>
      <c r="I95" s="13"/>
      <c r="J95" s="13"/>
      <c r="K95" s="13"/>
      <c r="L95" s="13"/>
      <c r="M95" s="13"/>
      <c r="N95" s="13"/>
      <c r="O95" s="13"/>
      <c r="P95" s="13"/>
      <c r="Q95" s="13"/>
      <c r="R95" s="13"/>
      <c r="S95" s="13"/>
      <c r="T95" s="13"/>
      <c r="U95" s="13"/>
      <c r="V95" s="13"/>
      <c r="W95" s="13"/>
      <c r="X95" s="13"/>
    </row>
    <row r="96" ht="15.75" customHeight="1">
      <c r="A96" s="13"/>
      <c r="B96" s="13"/>
      <c r="C96" s="13"/>
      <c r="D96" s="13"/>
      <c r="E96" s="13"/>
      <c r="F96" s="13"/>
      <c r="G96" s="13"/>
      <c r="H96" s="13"/>
      <c r="I96" s="13"/>
      <c r="J96" s="13"/>
      <c r="K96" s="13"/>
      <c r="L96" s="13"/>
      <c r="M96" s="13"/>
      <c r="N96" s="13"/>
      <c r="O96" s="13"/>
      <c r="P96" s="13"/>
      <c r="Q96" s="13"/>
      <c r="R96" s="13"/>
      <c r="S96" s="13"/>
      <c r="T96" s="13"/>
      <c r="U96" s="13"/>
      <c r="V96" s="13"/>
      <c r="W96" s="13"/>
      <c r="X96" s="13"/>
    </row>
    <row r="97" ht="15.75" customHeight="1">
      <c r="A97" s="13"/>
      <c r="B97" s="13"/>
      <c r="C97" s="13"/>
      <c r="D97" s="13"/>
      <c r="E97" s="13"/>
      <c r="F97" s="13"/>
      <c r="G97" s="13"/>
      <c r="H97" s="13"/>
      <c r="I97" s="13"/>
      <c r="J97" s="13"/>
      <c r="K97" s="13"/>
      <c r="L97" s="13"/>
      <c r="M97" s="13"/>
      <c r="N97" s="13"/>
      <c r="O97" s="13"/>
      <c r="P97" s="13"/>
      <c r="Q97" s="13"/>
      <c r="R97" s="13"/>
      <c r="S97" s="13"/>
      <c r="T97" s="13"/>
      <c r="U97" s="13"/>
      <c r="V97" s="13"/>
      <c r="W97" s="13"/>
      <c r="X97" s="13"/>
    </row>
    <row r="98" ht="15.75" customHeight="1">
      <c r="A98" s="13"/>
      <c r="B98" s="13"/>
      <c r="C98" s="13"/>
      <c r="D98" s="13"/>
      <c r="E98" s="13"/>
      <c r="F98" s="13"/>
      <c r="G98" s="13"/>
      <c r="H98" s="13"/>
      <c r="I98" s="13"/>
      <c r="J98" s="13"/>
      <c r="K98" s="13"/>
      <c r="L98" s="13"/>
      <c r="M98" s="13"/>
      <c r="N98" s="13"/>
      <c r="O98" s="13"/>
      <c r="P98" s="13"/>
      <c r="Q98" s="13"/>
      <c r="R98" s="13"/>
      <c r="S98" s="13"/>
      <c r="T98" s="13"/>
      <c r="U98" s="13"/>
      <c r="V98" s="13"/>
      <c r="W98" s="13"/>
      <c r="X98" s="13"/>
    </row>
    <row r="99" ht="15.75" customHeight="1">
      <c r="A99" s="13"/>
      <c r="B99" s="13"/>
      <c r="C99" s="13"/>
      <c r="D99" s="13"/>
      <c r="E99" s="13"/>
      <c r="F99" s="13"/>
      <c r="G99" s="13"/>
      <c r="H99" s="13"/>
      <c r="I99" s="13"/>
      <c r="J99" s="13"/>
      <c r="K99" s="13"/>
      <c r="L99" s="13"/>
      <c r="M99" s="13"/>
      <c r="N99" s="13"/>
      <c r="O99" s="13"/>
      <c r="P99" s="13"/>
      <c r="Q99" s="13"/>
      <c r="R99" s="13"/>
      <c r="S99" s="13"/>
      <c r="T99" s="13"/>
      <c r="U99" s="13"/>
      <c r="V99" s="13"/>
      <c r="W99" s="13"/>
      <c r="X99" s="13"/>
    </row>
    <row r="100" ht="15.75" customHeight="1">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row>
    <row r="101" ht="15.75" customHeight="1">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row>
    <row r="102" ht="15.75" customHeight="1">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row>
    <row r="103" ht="15.75" customHeight="1">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row>
    <row r="104" ht="15.75" customHeight="1">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row>
    <row r="105" ht="15.75" customHeight="1">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row>
    <row r="106" ht="15.75" customHeight="1">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row>
    <row r="107" ht="15.75" customHeight="1">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row>
    <row r="108" ht="15.75" customHeight="1">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row>
    <row r="109" ht="15.75" customHeight="1">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row>
    <row r="110" ht="15.75" customHeight="1">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row>
    <row r="111" ht="15.75" customHeight="1">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row>
    <row r="112" ht="15.75" customHeight="1">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row>
    <row r="113" ht="15.75" customHeight="1">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row>
    <row r="114" ht="15.75" customHeight="1">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row>
    <row r="115" ht="15.75" customHeight="1">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row>
    <row r="116" ht="15.75" customHeight="1">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row>
    <row r="117" ht="15.75" customHeight="1">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row>
    <row r="118" ht="15.75" customHeight="1">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row>
    <row r="119" ht="15.75" customHeight="1">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row>
    <row r="120" ht="15.75" customHeight="1">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row>
    <row r="121" ht="15.75" customHeight="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row>
    <row r="122" ht="15.75" customHeight="1">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row>
    <row r="123" ht="15.75" customHeight="1">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row>
    <row r="124" ht="15.75" customHeight="1">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row>
    <row r="125" ht="15.75" customHeight="1">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row>
    <row r="126" ht="15.75" customHeight="1">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row>
    <row r="127" ht="15.75" customHeight="1">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row>
    <row r="128" ht="15.75" customHeight="1">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row>
    <row r="129" ht="15.75" customHeight="1">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row>
    <row r="130" ht="15.75" customHeight="1">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row>
    <row r="131" ht="15.75" customHeight="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row>
    <row r="132" ht="15.75" customHeight="1">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row>
    <row r="133" ht="15.75" customHeight="1">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row>
    <row r="134" ht="15.75" customHeight="1">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row>
    <row r="135" ht="15.75" customHeight="1">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row>
    <row r="136" ht="15.75" customHeight="1">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row>
    <row r="137" ht="15.75" customHeight="1">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row>
    <row r="138" ht="15.75" customHeight="1">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row>
    <row r="139" ht="15.75" customHeight="1">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row>
    <row r="140" ht="15.75" customHeight="1">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row>
    <row r="141" ht="15.75" customHeight="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row>
    <row r="142" ht="15.75" customHeight="1">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row>
    <row r="143" ht="15.75" customHeight="1">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row>
    <row r="144" ht="15.75" customHeight="1">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row>
    <row r="145" ht="15.75" customHeight="1">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row>
    <row r="146" ht="15.75" customHeight="1">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row>
    <row r="147" ht="15.75" customHeight="1">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row>
    <row r="148" ht="15.75" customHeight="1">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row>
    <row r="149" ht="15.75" customHeight="1">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row>
    <row r="150" ht="15.75" customHeight="1">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row>
    <row r="151" ht="15.75" customHeight="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row>
    <row r="152" ht="15.75" customHeight="1">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row>
    <row r="153" ht="15.75" customHeight="1">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row>
    <row r="154" ht="15.75" customHeight="1">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row>
    <row r="155" ht="15.75" customHeight="1">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row>
    <row r="156" ht="15.75" customHeight="1">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row>
    <row r="157" ht="15.75" customHeight="1">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row>
    <row r="158" ht="15.75" customHeight="1">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row>
    <row r="159" ht="15.75" customHeight="1">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row>
    <row r="160" ht="15.75" customHeight="1">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row>
    <row r="161" ht="15.75" customHeight="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row>
    <row r="162" ht="15.75" customHeight="1">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row>
    <row r="163" ht="15.75" customHeight="1">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row>
    <row r="164" ht="15.75" customHeight="1">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row>
    <row r="165" ht="15.75" customHeight="1">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row>
    <row r="166" ht="15.75" customHeight="1">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row>
    <row r="167" ht="15.75" customHeight="1">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row>
    <row r="168" ht="15.75" customHeight="1">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row>
    <row r="169" ht="15.75" customHeight="1">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row>
    <row r="170" ht="15.75" customHeight="1">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row>
    <row r="171" ht="15.75" customHeight="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row>
    <row r="172" ht="15.75" customHeight="1">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row>
    <row r="173" ht="15.75" customHeight="1">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row>
    <row r="174" ht="15.75" customHeight="1">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row>
    <row r="175" ht="15.75" customHeight="1">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row>
    <row r="176" ht="15.75" customHeight="1">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row>
    <row r="177" ht="15.75" customHeight="1">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row>
    <row r="178" ht="15.75" customHeight="1">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row>
    <row r="179" ht="15.75" customHeight="1">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row>
    <row r="180" ht="15.75" customHeight="1">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row>
    <row r="181" ht="15.75" customHeight="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row>
    <row r="182" ht="15.75" customHeight="1">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row>
    <row r="183" ht="15.75" customHeight="1">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row>
    <row r="184" ht="15.75" customHeight="1">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row>
    <row r="185" ht="15.75" customHeight="1">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row>
    <row r="186" ht="15.75" customHeight="1">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row>
    <row r="187" ht="15.75" customHeight="1">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row>
    <row r="188" ht="15.75" customHeight="1">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row>
    <row r="189" ht="15.75" customHeight="1">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row>
    <row r="190" ht="15.75" customHeight="1">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row>
    <row r="191" ht="15.75" customHeight="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row>
    <row r="192" ht="15.75" customHeight="1">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row>
    <row r="193" ht="15.75" customHeight="1">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row>
    <row r="194" ht="15.75" customHeight="1">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row>
    <row r="195" ht="15.75" customHeight="1">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row>
    <row r="196" ht="15.75" customHeight="1">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row>
    <row r="197" ht="15.75" customHeight="1">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row>
    <row r="198" ht="15.75" customHeight="1">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row>
    <row r="199" ht="15.75" customHeight="1">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row>
    <row r="200" ht="15.75" customHeight="1">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row>
    <row r="201" ht="15.75" customHeight="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row>
    <row r="202" ht="15.75" customHeight="1">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row>
    <row r="203" ht="15.75" customHeight="1">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row>
    <row r="204" ht="15.75" customHeight="1">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row>
    <row r="205" ht="15.75" customHeight="1">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row>
    <row r="206" ht="15.75" customHeight="1">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row>
    <row r="207" ht="15.75" customHeight="1">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row>
    <row r="208" ht="15.75" customHeight="1">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row>
    <row r="209" ht="15.75" customHeight="1">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row>
    <row r="210" ht="15.75" customHeight="1">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row>
    <row r="211" ht="15.75" customHeight="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row>
    <row r="212" ht="15.75" customHeight="1">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row>
    <row r="213" ht="15.75" customHeight="1">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row>
    <row r="214" ht="15.75" customHeight="1">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row>
    <row r="215" ht="15.75" customHeight="1">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row>
    <row r="216" ht="15.75" customHeight="1">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row>
    <row r="217" ht="15.75" customHeight="1">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row>
    <row r="218" ht="15.75" customHeight="1">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row>
    <row r="219" ht="15.75" customHeight="1">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row>
    <row r="220" ht="15.75" customHeight="1">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7.43"/>
    <col customWidth="1" min="2" max="2" width="107.86"/>
    <col customWidth="1" min="3" max="6" width="8.71"/>
  </cols>
  <sheetData>
    <row r="1">
      <c r="A1" s="116" t="s">
        <v>1316</v>
      </c>
    </row>
    <row r="2">
      <c r="A2" s="117" t="s">
        <v>59</v>
      </c>
      <c r="B2" s="118" t="s">
        <v>1317</v>
      </c>
    </row>
    <row r="3">
      <c r="A3" s="119">
        <v>1.0</v>
      </c>
      <c r="B3" s="120" t="s">
        <v>1318</v>
      </c>
    </row>
    <row r="4">
      <c r="A4" s="119">
        <v>2.0</v>
      </c>
      <c r="B4" s="121" t="s">
        <v>1319</v>
      </c>
    </row>
    <row r="5">
      <c r="A5" s="119">
        <v>3.0</v>
      </c>
      <c r="B5" s="122" t="s">
        <v>1320</v>
      </c>
    </row>
    <row r="6">
      <c r="A6" s="119">
        <v>4.0</v>
      </c>
      <c r="B6" s="43" t="s">
        <v>1321</v>
      </c>
    </row>
    <row r="7">
      <c r="A7" s="123"/>
    </row>
    <row r="8">
      <c r="A8" s="123"/>
    </row>
    <row r="9">
      <c r="A9" s="123"/>
    </row>
    <row r="10">
      <c r="A10" s="123"/>
    </row>
    <row r="11">
      <c r="A11" s="123"/>
      <c r="B11" s="124"/>
    </row>
    <row r="12">
      <c r="A12" s="123"/>
    </row>
    <row r="13">
      <c r="A13" s="123"/>
    </row>
    <row r="14">
      <c r="A14" s="123"/>
    </row>
    <row r="15">
      <c r="A15" s="123"/>
    </row>
    <row r="16">
      <c r="A16" s="123"/>
    </row>
    <row r="17">
      <c r="A17" s="123"/>
    </row>
    <row r="18">
      <c r="A18" s="123"/>
    </row>
    <row r="19">
      <c r="A19" s="123"/>
    </row>
    <row r="20">
      <c r="A20" s="123"/>
    </row>
    <row r="21" ht="15.75" customHeight="1">
      <c r="A21" s="123"/>
    </row>
    <row r="22" ht="15.75" customHeight="1">
      <c r="A22" s="123"/>
    </row>
    <row r="23" ht="15.75" customHeight="1">
      <c r="A23" s="123"/>
    </row>
    <row r="24" ht="15.75" customHeight="1">
      <c r="A24" s="123"/>
    </row>
    <row r="25" ht="15.75" customHeight="1">
      <c r="A25" s="123"/>
    </row>
    <row r="26" ht="15.75" customHeight="1">
      <c r="A26" s="123"/>
    </row>
    <row r="27" ht="15.75" customHeight="1">
      <c r="A27" s="123"/>
    </row>
    <row r="28" ht="15.75" customHeight="1">
      <c r="A28" s="123"/>
    </row>
    <row r="29" ht="15.75" customHeight="1">
      <c r="A29" s="123"/>
    </row>
    <row r="30" ht="15.75" customHeight="1">
      <c r="A30" s="123"/>
    </row>
    <row r="31" ht="15.75" customHeight="1">
      <c r="A31" s="123"/>
    </row>
    <row r="32" ht="15.75" customHeight="1">
      <c r="A32" s="123"/>
    </row>
    <row r="33" ht="15.75" customHeight="1">
      <c r="A33" s="123"/>
    </row>
    <row r="34" ht="15.75" customHeight="1">
      <c r="A34" s="123"/>
    </row>
    <row r="35" ht="15.75" customHeight="1">
      <c r="A35" s="123"/>
    </row>
    <row r="36" ht="15.75" customHeight="1">
      <c r="A36" s="123"/>
    </row>
    <row r="37" ht="15.75" customHeight="1">
      <c r="A37" s="123"/>
    </row>
    <row r="38" ht="15.75" customHeight="1">
      <c r="A38" s="123"/>
    </row>
    <row r="39" ht="15.75" customHeight="1">
      <c r="A39" s="123"/>
    </row>
    <row r="40" ht="15.75" customHeight="1">
      <c r="A40" s="123"/>
    </row>
    <row r="41" ht="15.75" customHeight="1">
      <c r="A41" s="123"/>
    </row>
    <row r="42" ht="15.75" customHeight="1">
      <c r="A42" s="123"/>
    </row>
    <row r="43" ht="15.75" customHeight="1">
      <c r="A43" s="123"/>
    </row>
    <row r="44" ht="15.75" customHeight="1">
      <c r="A44" s="123"/>
    </row>
    <row r="45" ht="15.75" customHeight="1">
      <c r="A45" s="123"/>
    </row>
    <row r="46" ht="15.75" customHeight="1">
      <c r="A46" s="123"/>
    </row>
    <row r="47" ht="15.75" customHeight="1">
      <c r="A47" s="123"/>
    </row>
    <row r="48" ht="15.75" customHeight="1">
      <c r="A48" s="123"/>
    </row>
    <row r="49" ht="15.75" customHeight="1">
      <c r="A49" s="123"/>
    </row>
    <row r="50" ht="15.75" customHeight="1">
      <c r="A50" s="123"/>
    </row>
    <row r="51" ht="15.75" customHeight="1">
      <c r="A51" s="123"/>
    </row>
    <row r="52" ht="15.75" customHeight="1">
      <c r="A52" s="123"/>
    </row>
    <row r="53" ht="15.75" customHeight="1">
      <c r="A53" s="123"/>
    </row>
    <row r="54" ht="15.75" customHeight="1">
      <c r="A54" s="123"/>
    </row>
    <row r="55" ht="15.75" customHeight="1">
      <c r="A55" s="123"/>
    </row>
    <row r="56" ht="15.75" customHeight="1">
      <c r="A56" s="123"/>
    </row>
    <row r="57" ht="15.75" customHeight="1">
      <c r="A57" s="123"/>
    </row>
    <row r="58" ht="15.75" customHeight="1">
      <c r="A58" s="123"/>
    </row>
    <row r="59" ht="15.75" customHeight="1">
      <c r="A59" s="123"/>
    </row>
    <row r="60" ht="15.75" customHeight="1">
      <c r="A60" s="123"/>
    </row>
    <row r="61" ht="15.75" customHeight="1">
      <c r="A61" s="123"/>
    </row>
    <row r="62" ht="15.75" customHeight="1">
      <c r="A62" s="123"/>
    </row>
    <row r="63" ht="15.75" customHeight="1">
      <c r="A63" s="123"/>
    </row>
    <row r="64" ht="15.75" customHeight="1">
      <c r="A64" s="123"/>
    </row>
    <row r="65" ht="15.75" customHeight="1">
      <c r="A65" s="123"/>
    </row>
    <row r="66" ht="15.75" customHeight="1">
      <c r="A66" s="123"/>
    </row>
    <row r="67" ht="15.75" customHeight="1">
      <c r="A67" s="123"/>
    </row>
    <row r="68" ht="15.75" customHeight="1">
      <c r="A68" s="123"/>
    </row>
    <row r="69" ht="15.75" customHeight="1">
      <c r="A69" s="123"/>
    </row>
    <row r="70" ht="15.75" customHeight="1">
      <c r="A70" s="123"/>
    </row>
    <row r="71" ht="15.75" customHeight="1">
      <c r="A71" s="123"/>
    </row>
    <row r="72" ht="15.75" customHeight="1">
      <c r="A72" s="123"/>
    </row>
    <row r="73" ht="15.75" customHeight="1">
      <c r="A73" s="123"/>
    </row>
    <row r="74" ht="15.75" customHeight="1">
      <c r="A74" s="123"/>
    </row>
    <row r="75" ht="15.75" customHeight="1">
      <c r="A75" s="123"/>
    </row>
    <row r="76" ht="15.75" customHeight="1">
      <c r="A76" s="123"/>
    </row>
    <row r="77" ht="15.75" customHeight="1">
      <c r="A77" s="123"/>
    </row>
    <row r="78" ht="15.75" customHeight="1">
      <c r="A78" s="123"/>
    </row>
    <row r="79" ht="15.75" customHeight="1">
      <c r="A79" s="123"/>
    </row>
    <row r="80" ht="15.75" customHeight="1">
      <c r="A80" s="123"/>
    </row>
    <row r="81" ht="15.75" customHeight="1">
      <c r="A81" s="123"/>
    </row>
    <row r="82" ht="15.75" customHeight="1">
      <c r="A82" s="123"/>
    </row>
    <row r="83" ht="15.75" customHeight="1">
      <c r="A83" s="123"/>
    </row>
    <row r="84" ht="15.75" customHeight="1">
      <c r="A84" s="123"/>
    </row>
    <row r="85" ht="15.75" customHeight="1">
      <c r="A85" s="123"/>
    </row>
    <row r="86" ht="15.75" customHeight="1">
      <c r="A86" s="123"/>
    </row>
    <row r="87" ht="15.75" customHeight="1">
      <c r="A87" s="123"/>
    </row>
    <row r="88" ht="15.75" customHeight="1">
      <c r="A88" s="123"/>
    </row>
    <row r="89" ht="15.75" customHeight="1">
      <c r="A89" s="123"/>
    </row>
    <row r="90" ht="15.75" customHeight="1">
      <c r="A90" s="123"/>
    </row>
    <row r="91" ht="15.75" customHeight="1">
      <c r="A91" s="123"/>
    </row>
    <row r="92" ht="15.75" customHeight="1">
      <c r="A92" s="123"/>
    </row>
    <row r="93" ht="15.75" customHeight="1">
      <c r="A93" s="123"/>
    </row>
    <row r="94" ht="15.75" customHeight="1">
      <c r="A94" s="123"/>
    </row>
    <row r="95" ht="15.75" customHeight="1">
      <c r="A95" s="123"/>
    </row>
    <row r="96" ht="15.75" customHeight="1">
      <c r="A96" s="123"/>
    </row>
    <row r="97" ht="15.75" customHeight="1">
      <c r="A97" s="123"/>
    </row>
    <row r="98" ht="15.75" customHeight="1">
      <c r="A98" s="123"/>
    </row>
    <row r="99" ht="15.75" customHeight="1">
      <c r="A99" s="123"/>
    </row>
    <row r="100" ht="15.75" customHeight="1">
      <c r="A100" s="123"/>
    </row>
    <row r="101" ht="15.75" customHeight="1">
      <c r="A101" s="123"/>
    </row>
    <row r="102" ht="15.75" customHeight="1">
      <c r="A102" s="123"/>
    </row>
    <row r="103" ht="15.75" customHeight="1">
      <c r="A103" s="123"/>
    </row>
    <row r="104" ht="15.75" customHeight="1">
      <c r="A104" s="123"/>
    </row>
    <row r="105" ht="15.75" customHeight="1">
      <c r="A105" s="123"/>
    </row>
    <row r="106" ht="15.75" customHeight="1">
      <c r="A106" s="123"/>
    </row>
    <row r="107" ht="15.75" customHeight="1">
      <c r="A107" s="123"/>
    </row>
    <row r="108" ht="15.75" customHeight="1">
      <c r="A108" s="123"/>
    </row>
    <row r="109" ht="15.75" customHeight="1">
      <c r="A109" s="123"/>
    </row>
    <row r="110" ht="15.75" customHeight="1">
      <c r="A110" s="123"/>
    </row>
    <row r="111" ht="15.75" customHeight="1">
      <c r="A111" s="123"/>
    </row>
    <row r="112" ht="15.75" customHeight="1">
      <c r="A112" s="123"/>
    </row>
    <row r="113" ht="15.75" customHeight="1">
      <c r="A113" s="123"/>
    </row>
    <row r="114" ht="15.75" customHeight="1">
      <c r="A114" s="123"/>
    </row>
    <row r="115" ht="15.75" customHeight="1">
      <c r="A115" s="123"/>
    </row>
    <row r="116" ht="15.75" customHeight="1">
      <c r="A116" s="123"/>
    </row>
    <row r="117" ht="15.75" customHeight="1">
      <c r="A117" s="123"/>
    </row>
    <row r="118" ht="15.75" customHeight="1">
      <c r="A118" s="123"/>
    </row>
    <row r="119" ht="15.75" customHeight="1">
      <c r="A119" s="123"/>
    </row>
    <row r="120" ht="15.75" customHeight="1">
      <c r="A120" s="123"/>
    </row>
    <row r="121" ht="15.75" customHeight="1">
      <c r="A121" s="123"/>
    </row>
    <row r="122" ht="15.75" customHeight="1">
      <c r="A122" s="123"/>
    </row>
    <row r="123" ht="15.75" customHeight="1">
      <c r="A123" s="123"/>
    </row>
    <row r="124" ht="15.75" customHeight="1">
      <c r="A124" s="123"/>
    </row>
    <row r="125" ht="15.75" customHeight="1">
      <c r="A125" s="123"/>
    </row>
    <row r="126" ht="15.75" customHeight="1">
      <c r="A126" s="123"/>
    </row>
    <row r="127" ht="15.75" customHeight="1">
      <c r="A127" s="123"/>
    </row>
    <row r="128" ht="15.75" customHeight="1">
      <c r="A128" s="123"/>
    </row>
    <row r="129" ht="15.75" customHeight="1">
      <c r="A129" s="123"/>
    </row>
    <row r="130" ht="15.75" customHeight="1">
      <c r="A130" s="123"/>
    </row>
    <row r="131" ht="15.75" customHeight="1">
      <c r="A131" s="123"/>
    </row>
    <row r="132" ht="15.75" customHeight="1">
      <c r="A132" s="123"/>
    </row>
    <row r="133" ht="15.75" customHeight="1">
      <c r="A133" s="123"/>
    </row>
    <row r="134" ht="15.75" customHeight="1">
      <c r="A134" s="123"/>
    </row>
    <row r="135" ht="15.75" customHeight="1">
      <c r="A135" s="123"/>
    </row>
    <row r="136" ht="15.75" customHeight="1">
      <c r="A136" s="123"/>
    </row>
    <row r="137" ht="15.75" customHeight="1">
      <c r="A137" s="123"/>
    </row>
    <row r="138" ht="15.75" customHeight="1">
      <c r="A138" s="123"/>
    </row>
    <row r="139" ht="15.75" customHeight="1">
      <c r="A139" s="123"/>
    </row>
    <row r="140" ht="15.75" customHeight="1">
      <c r="A140" s="123"/>
    </row>
    <row r="141" ht="15.75" customHeight="1">
      <c r="A141" s="123"/>
    </row>
    <row r="142" ht="15.75" customHeight="1">
      <c r="A142" s="123"/>
    </row>
    <row r="143" ht="15.75" customHeight="1">
      <c r="A143" s="123"/>
    </row>
    <row r="144" ht="15.75" customHeight="1">
      <c r="A144" s="123"/>
    </row>
    <row r="145" ht="15.75" customHeight="1">
      <c r="A145" s="123"/>
    </row>
    <row r="146" ht="15.75" customHeight="1">
      <c r="A146" s="123"/>
    </row>
    <row r="147" ht="15.75" customHeight="1">
      <c r="A147" s="123"/>
    </row>
    <row r="148" ht="15.75" customHeight="1">
      <c r="A148" s="123"/>
    </row>
    <row r="149" ht="15.75" customHeight="1">
      <c r="A149" s="123"/>
    </row>
    <row r="150" ht="15.75" customHeight="1">
      <c r="A150" s="123"/>
    </row>
    <row r="151" ht="15.75" customHeight="1">
      <c r="A151" s="123"/>
    </row>
    <row r="152" ht="15.75" customHeight="1">
      <c r="A152" s="123"/>
    </row>
    <row r="153" ht="15.75" customHeight="1">
      <c r="A153" s="123"/>
    </row>
    <row r="154" ht="15.75" customHeight="1">
      <c r="A154" s="123"/>
    </row>
    <row r="155" ht="15.75" customHeight="1">
      <c r="A155" s="123"/>
    </row>
    <row r="156" ht="15.75" customHeight="1">
      <c r="A156" s="123"/>
    </row>
    <row r="157" ht="15.75" customHeight="1">
      <c r="A157" s="123"/>
    </row>
    <row r="158" ht="15.75" customHeight="1">
      <c r="A158" s="123"/>
    </row>
    <row r="159" ht="15.75" customHeight="1">
      <c r="A159" s="123"/>
    </row>
    <row r="160" ht="15.75" customHeight="1">
      <c r="A160" s="123"/>
    </row>
    <row r="161" ht="15.75" customHeight="1">
      <c r="A161" s="123"/>
    </row>
    <row r="162" ht="15.75" customHeight="1">
      <c r="A162" s="123"/>
    </row>
    <row r="163" ht="15.75" customHeight="1">
      <c r="A163" s="123"/>
    </row>
    <row r="164" ht="15.75" customHeight="1">
      <c r="A164" s="123"/>
    </row>
    <row r="165" ht="15.75" customHeight="1">
      <c r="A165" s="123"/>
    </row>
    <row r="166" ht="15.75" customHeight="1">
      <c r="A166" s="123"/>
    </row>
    <row r="167" ht="15.75" customHeight="1">
      <c r="A167" s="123"/>
    </row>
    <row r="168" ht="15.75" customHeight="1">
      <c r="A168" s="123"/>
    </row>
    <row r="169" ht="15.75" customHeight="1">
      <c r="A169" s="123"/>
    </row>
    <row r="170" ht="15.75" customHeight="1">
      <c r="A170" s="123"/>
    </row>
    <row r="171" ht="15.75" customHeight="1">
      <c r="A171" s="123"/>
    </row>
    <row r="172" ht="15.75" customHeight="1">
      <c r="A172" s="123"/>
    </row>
    <row r="173" ht="15.75" customHeight="1">
      <c r="A173" s="123"/>
    </row>
    <row r="174" ht="15.75" customHeight="1">
      <c r="A174" s="123"/>
    </row>
    <row r="175" ht="15.75" customHeight="1">
      <c r="A175" s="123"/>
    </row>
    <row r="176" ht="15.75" customHeight="1">
      <c r="A176" s="123"/>
    </row>
    <row r="177" ht="15.75" customHeight="1">
      <c r="A177" s="123"/>
    </row>
    <row r="178" ht="15.75" customHeight="1">
      <c r="A178" s="123"/>
    </row>
    <row r="179" ht="15.75" customHeight="1">
      <c r="A179" s="123"/>
    </row>
    <row r="180" ht="15.75" customHeight="1">
      <c r="A180" s="123"/>
    </row>
    <row r="181" ht="15.75" customHeight="1">
      <c r="A181" s="123"/>
    </row>
    <row r="182" ht="15.75" customHeight="1">
      <c r="A182" s="123"/>
    </row>
    <row r="183" ht="15.75" customHeight="1">
      <c r="A183" s="123"/>
    </row>
    <row r="184" ht="15.75" customHeight="1">
      <c r="A184" s="123"/>
    </row>
    <row r="185" ht="15.75" customHeight="1">
      <c r="A185" s="123"/>
    </row>
    <row r="186" ht="15.75" customHeight="1">
      <c r="A186" s="123"/>
    </row>
    <row r="187" ht="15.75" customHeight="1">
      <c r="A187" s="123"/>
    </row>
    <row r="188" ht="15.75" customHeight="1">
      <c r="A188" s="123"/>
    </row>
    <row r="189" ht="15.75" customHeight="1">
      <c r="A189" s="123"/>
    </row>
    <row r="190" ht="15.75" customHeight="1">
      <c r="A190" s="123"/>
    </row>
    <row r="191" ht="15.75" customHeight="1">
      <c r="A191" s="123"/>
    </row>
    <row r="192" ht="15.75" customHeight="1">
      <c r="A192" s="123"/>
    </row>
    <row r="193" ht="15.75" customHeight="1">
      <c r="A193" s="123"/>
    </row>
    <row r="194" ht="15.75" customHeight="1">
      <c r="A194" s="123"/>
    </row>
    <row r="195" ht="15.75" customHeight="1">
      <c r="A195" s="123"/>
    </row>
    <row r="196" ht="15.75" customHeight="1">
      <c r="A196" s="123"/>
    </row>
    <row r="197" ht="15.75" customHeight="1">
      <c r="A197" s="123"/>
    </row>
    <row r="198" ht="15.75" customHeight="1">
      <c r="A198" s="123"/>
    </row>
    <row r="199" ht="15.75" customHeight="1">
      <c r="A199" s="123"/>
    </row>
    <row r="200" ht="15.75" customHeight="1">
      <c r="A200" s="123"/>
    </row>
    <row r="201" ht="15.75" customHeight="1">
      <c r="A201" s="123"/>
    </row>
    <row r="202" ht="15.75" customHeight="1">
      <c r="A202" s="123"/>
    </row>
    <row r="203" ht="15.75" customHeight="1">
      <c r="A203" s="123"/>
    </row>
    <row r="204" ht="15.75" customHeight="1">
      <c r="A204" s="123"/>
    </row>
    <row r="205" ht="15.75" customHeight="1">
      <c r="A205" s="123"/>
    </row>
    <row r="206" ht="15.75" customHeight="1">
      <c r="A206" s="123"/>
    </row>
    <row r="207" ht="15.75" customHeight="1">
      <c r="A207" s="123"/>
    </row>
    <row r="208" ht="15.75" customHeight="1">
      <c r="A208" s="123"/>
    </row>
    <row r="209" ht="15.75" customHeight="1">
      <c r="A209" s="123"/>
    </row>
    <row r="210" ht="15.75" customHeight="1">
      <c r="A210" s="123"/>
    </row>
    <row r="211" ht="15.75" customHeight="1">
      <c r="A211" s="123"/>
    </row>
    <row r="212" ht="15.75" customHeight="1">
      <c r="A212" s="123"/>
    </row>
    <row r="213" ht="15.75" customHeight="1">
      <c r="A213" s="123"/>
    </row>
    <row r="214" ht="15.75" customHeight="1">
      <c r="A214" s="123"/>
    </row>
    <row r="215" ht="15.75" customHeight="1">
      <c r="A215" s="123"/>
    </row>
    <row r="216" ht="15.75" customHeight="1">
      <c r="A216" s="123"/>
    </row>
    <row r="217" ht="15.75" customHeight="1">
      <c r="A217" s="123"/>
    </row>
    <row r="218" ht="15.75" customHeight="1">
      <c r="A218" s="123"/>
    </row>
    <row r="219" ht="15.75" customHeight="1">
      <c r="A219" s="123"/>
    </row>
    <row r="220" ht="15.75" customHeight="1">
      <c r="A220" s="123"/>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landscape"/>
  <drawing r:id="rId1"/>
</worksheet>
</file>