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faniaconte/Desktop/"/>
    </mc:Choice>
  </mc:AlternateContent>
  <xr:revisionPtr revIDLastSave="0" documentId="8_{E0E6037E-2824-4635-A2D5-566EBB373DE0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rojectSchedule" sheetId="11" r:id="rId1"/>
    <sheet name="SourceMaterial" sheetId="13" r:id="rId2"/>
    <sheet name="DropDownMenus " sheetId="12" state="hidden" r:id="rId3"/>
  </sheets>
  <definedNames>
    <definedName name="_xlnm.Print_Area" localSheetId="0">ProjectSchedule!$1:$77</definedName>
    <definedName name="_xlnm.Print_Titles" localSheetId="0">ProjectSchedule!$5:$7</definedName>
    <definedName name="task_end" localSheetId="0">ProjectSchedule!$H1</definedName>
    <definedName name="task_progress" localSheetId="0">ProjectSchedule!$F1</definedName>
    <definedName name="task_start" localSheetId="0">ProjectSchedule!$G1</definedName>
    <definedName name="today" localSheetId="0">ProjectSchedule!$E$3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7" i="11" l="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L6" i="11"/>
  <c r="L5" i="11" s="1"/>
  <c r="L7" i="11" l="1"/>
  <c r="M6" i="11"/>
  <c r="N6" i="11" l="1"/>
  <c r="M7" i="11"/>
  <c r="O6" i="11" l="1"/>
  <c r="N7" i="11"/>
  <c r="P6" i="11" l="1"/>
  <c r="O7" i="11"/>
  <c r="Q6" i="11" l="1"/>
  <c r="P7" i="11"/>
  <c r="R6" i="11" l="1"/>
  <c r="Q7" i="11"/>
  <c r="R7" i="11" l="1"/>
  <c r="S6" i="11"/>
  <c r="S7" i="11" l="1"/>
  <c r="S5" i="11"/>
  <c r="T6" i="11"/>
  <c r="U6" i="11" l="1"/>
  <c r="T7" i="11"/>
  <c r="U7" i="11" l="1"/>
  <c r="V6" i="11"/>
  <c r="W6" i="11" l="1"/>
  <c r="V7" i="11"/>
  <c r="X6" i="11" l="1"/>
  <c r="W7" i="11"/>
  <c r="Y6" i="11" l="1"/>
  <c r="X7" i="11"/>
  <c r="Y7" i="11" l="1"/>
  <c r="Z6" i="11"/>
  <c r="AA6" i="11" l="1"/>
  <c r="Z5" i="11"/>
  <c r="Z7" i="11"/>
  <c r="AA7" i="11" l="1"/>
  <c r="AB6" i="11"/>
  <c r="AB7" i="11" l="1"/>
  <c r="AC6" i="11"/>
  <c r="AC7" i="11" l="1"/>
  <c r="AD6" i="11"/>
  <c r="AD7" i="11" l="1"/>
  <c r="AE6" i="11"/>
  <c r="AE7" i="11" l="1"/>
  <c r="AF6" i="11"/>
  <c r="AG6" i="11" l="1"/>
  <c r="AF7" i="11"/>
  <c r="AG5" i="11" l="1"/>
  <c r="AH6" i="11"/>
  <c r="AG7" i="11"/>
  <c r="AI6" i="11" l="1"/>
  <c r="AH7" i="11"/>
  <c r="AI7" i="11" l="1"/>
  <c r="AJ6" i="11"/>
  <c r="AK6" i="11" l="1"/>
  <c r="AJ7" i="11"/>
  <c r="AK7" i="11" l="1"/>
  <c r="AL6" i="11"/>
  <c r="AL7" i="11" l="1"/>
  <c r="AM6" i="11"/>
  <c r="AM7" i="11" l="1"/>
  <c r="AN6" i="11"/>
  <c r="AN7" i="11" l="1"/>
  <c r="AO6" i="11"/>
  <c r="AN5" i="11"/>
  <c r="AO7" i="11" l="1"/>
  <c r="AP6" i="11"/>
  <c r="AQ6" i="11" l="1"/>
  <c r="AP7" i="11"/>
  <c r="AR6" i="11" l="1"/>
  <c r="AQ7" i="11"/>
  <c r="AS6" i="11" l="1"/>
  <c r="AR7" i="11"/>
  <c r="AT6" i="11" l="1"/>
  <c r="AS7" i="11"/>
  <c r="AU6" i="11" l="1"/>
  <c r="AT7" i="11"/>
  <c r="AU7" i="11" l="1"/>
  <c r="AU5" i="11"/>
  <c r="AV6" i="11"/>
  <c r="AV7" i="11" l="1"/>
  <c r="AW6" i="11"/>
  <c r="AW7" i="11" l="1"/>
  <c r="AX6" i="11"/>
  <c r="AY6" i="11" l="1"/>
  <c r="AX7" i="11"/>
  <c r="AZ6" i="11" l="1"/>
  <c r="AY7" i="11"/>
  <c r="BA6" i="11" l="1"/>
  <c r="AZ7" i="11"/>
  <c r="BB6" i="11" l="1"/>
  <c r="BA7" i="11"/>
  <c r="BC6" i="11" l="1"/>
  <c r="BB7" i="11"/>
  <c r="BB5" i="11"/>
  <c r="BC7" i="11" l="1"/>
  <c r="BD6" i="11"/>
  <c r="BE6" i="11" l="1"/>
  <c r="BD7" i="11"/>
  <c r="BF6" i="11" l="1"/>
  <c r="BE7" i="11"/>
  <c r="BF7" i="11" l="1"/>
  <c r="BG6" i="11"/>
  <c r="BG7" i="11" l="1"/>
  <c r="BH6" i="11"/>
  <c r="BH7" i="11" l="1"/>
  <c r="BI6" i="11"/>
  <c r="BI5" i="11" l="1"/>
  <c r="BJ6" i="11"/>
  <c r="BI7" i="11"/>
  <c r="BJ7" i="11" l="1"/>
  <c r="BK6" i="11"/>
  <c r="BL6" i="11" l="1"/>
  <c r="BK7" i="11"/>
  <c r="BM6" i="11" l="1"/>
  <c r="BL7" i="11"/>
  <c r="BN6" i="11" l="1"/>
  <c r="BM7" i="11"/>
  <c r="BO6" i="11" l="1"/>
  <c r="BN7" i="11"/>
  <c r="BO7" i="11" l="1"/>
  <c r="BP6" i="11"/>
  <c r="BQ6" i="11" l="1"/>
  <c r="BP7" i="11"/>
  <c r="BP5" i="11"/>
  <c r="BR6" i="11" l="1"/>
  <c r="BQ7" i="11"/>
  <c r="BS6" i="11" l="1"/>
  <c r="BR7" i="11"/>
  <c r="BS7" i="11" l="1"/>
  <c r="BT6" i="11"/>
  <c r="BT7" i="11" l="1"/>
  <c r="BU6" i="11"/>
  <c r="BU7" i="11" l="1"/>
  <c r="BV6" i="11"/>
  <c r="BV7" i="11" l="1"/>
  <c r="BW6" i="11"/>
  <c r="BX6" i="11" l="1"/>
  <c r="BW7" i="11"/>
  <c r="BW5" i="11"/>
  <c r="BY6" i="11" l="1"/>
  <c r="BX7" i="11"/>
  <c r="BZ6" i="11" l="1"/>
  <c r="BY7" i="11"/>
  <c r="BZ7" i="11" l="1"/>
  <c r="CA6" i="11"/>
  <c r="CA7" i="11" l="1"/>
  <c r="CB6" i="11"/>
  <c r="CB7" i="11" l="1"/>
  <c r="CC6" i="11"/>
  <c r="CC7" i="11" l="1"/>
  <c r="CD6" i="11"/>
  <c r="CE6" i="11" l="1"/>
  <c r="CD7" i="11"/>
  <c r="CD5" i="11"/>
  <c r="CF6" i="11" l="1"/>
  <c r="CE7" i="11"/>
  <c r="CG6" i="11" l="1"/>
  <c r="CF7" i="11"/>
  <c r="CG7" i="11" l="1"/>
  <c r="CH6" i="11"/>
  <c r="CH7" i="11" l="1"/>
  <c r="CI6" i="11"/>
  <c r="CI7" i="11" l="1"/>
  <c r="CJ6" i="11"/>
  <c r="CJ7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K7" authorId="0" shapeId="0" xr:uid="{00000000-0006-0000-0000-000001000000}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<sst xmlns="http://schemas.openxmlformats.org/spreadsheetml/2006/main" count="274" uniqueCount="131">
  <si>
    <t>DRONES IN CONSTRUCTION - Thesis 2025</t>
  </si>
  <si>
    <t xml:space="preserve">UCD Applied Robotics Project </t>
  </si>
  <si>
    <t>Project Start:</t>
  </si>
  <si>
    <t xml:space="preserve">Team Members Legend: </t>
  </si>
  <si>
    <t xml:space="preserve">Ben </t>
  </si>
  <si>
    <t xml:space="preserve">John </t>
  </si>
  <si>
    <t xml:space="preserve">Stefi </t>
  </si>
  <si>
    <t>All</t>
  </si>
  <si>
    <t>Walls Construction</t>
  </si>
  <si>
    <t>Today:</t>
  </si>
  <si>
    <t xml:space="preserve">Task Bar Legend: </t>
  </si>
  <si>
    <t xml:space="preserve">Completed Progress </t>
  </si>
  <si>
    <t xml:space="preserve">Planned Duration </t>
  </si>
  <si>
    <t>Display Week:</t>
  </si>
  <si>
    <t>TASK</t>
  </si>
  <si>
    <t>ASSIGNED
TO</t>
  </si>
  <si>
    <t>TASK DESCRIPTION</t>
  </si>
  <si>
    <t xml:space="preserve">PRIORITY LEVEL </t>
  </si>
  <si>
    <t>PROGRESS</t>
  </si>
  <si>
    <t>START</t>
  </si>
  <si>
    <t>END</t>
  </si>
  <si>
    <t>SOURCE MATERIAL</t>
  </si>
  <si>
    <t>DAYS</t>
  </si>
  <si>
    <t xml:space="preserve">Phase 1 - Literature Review </t>
  </si>
  <si>
    <t>Research + Write</t>
  </si>
  <si>
    <t>Industrial UAV Surveying Methods</t>
  </si>
  <si>
    <t>Medium</t>
  </si>
  <si>
    <t xml:space="preserve">Source </t>
  </si>
  <si>
    <t>GPS-denied Localization</t>
  </si>
  <si>
    <t xml:space="preserve"> BIM integration, Clash Detection </t>
  </si>
  <si>
    <t xml:space="preserve">Review </t>
  </si>
  <si>
    <t xml:space="preserve">Review, refinement, reference formatting </t>
  </si>
  <si>
    <t xml:space="preserve">Adjustments </t>
  </si>
  <si>
    <t>Implementation of feedback, final review</t>
  </si>
  <si>
    <t xml:space="preserve">High </t>
  </si>
  <si>
    <t xml:space="preserve">Phase 2 - Qualification Stage </t>
  </si>
  <si>
    <t xml:space="preserve">IAA Certification </t>
  </si>
  <si>
    <t>IAA Course Completition</t>
  </si>
  <si>
    <t>Drone Course</t>
  </si>
  <si>
    <t>Data visualisation, drone piloting, modelling</t>
  </si>
  <si>
    <t xml:space="preserve">Research </t>
  </si>
  <si>
    <t xml:space="preserve">Waypoint flight generator </t>
  </si>
  <si>
    <t>Marvelmind Sys</t>
  </si>
  <si>
    <t>Donwload, set up, license, research</t>
  </si>
  <si>
    <t xml:space="preserve">DJI Drone </t>
  </si>
  <si>
    <t>Research DJI Integration</t>
  </si>
  <si>
    <t>Phase 3 -  Implementation Stage</t>
  </si>
  <si>
    <t xml:space="preserve">Software </t>
  </si>
  <si>
    <t>Waypoint generator through Boustrophedon</t>
  </si>
  <si>
    <t>Accuracy in battery + flight time required</t>
  </si>
  <si>
    <t xml:space="preserve">Hardware </t>
  </si>
  <si>
    <t xml:space="preserve">Beacon Setup + Marvelmind setup </t>
  </si>
  <si>
    <t>Revision and refinement code (lawnmower 2D)</t>
  </si>
  <si>
    <t>Waypoint generator (geometrical spiral 2D)</t>
  </si>
  <si>
    <t>Waypoint generator 2D (lawnmower vs spiral)</t>
  </si>
  <si>
    <t xml:space="preserve">Calibration of Marvelmind system + dpt file import </t>
  </si>
  <si>
    <t xml:space="preserve">Phase 4 - 2D Flight Testing  </t>
  </si>
  <si>
    <t>Software</t>
  </si>
  <si>
    <t xml:space="preserve">Geometrical Spiral pattern (floor) </t>
  </si>
  <si>
    <t xml:space="preserve">Lawnmower pattern (floot) </t>
  </si>
  <si>
    <t>Software + Hardware</t>
  </si>
  <si>
    <t xml:space="preserve">Testing different scenarios (nr. waypoints, height, area coverages) </t>
  </si>
  <si>
    <t xml:space="preserve">Polishing of code (testing of turning rate, accelleration, deceleration, battery consuption) </t>
  </si>
  <si>
    <t xml:space="preserve">Data processing </t>
  </si>
  <si>
    <t xml:space="preserve">Logging in data + recordings </t>
  </si>
  <si>
    <t xml:space="preserve">Phase 5 - Software Testing - Photogrammetry </t>
  </si>
  <si>
    <t>PolyCam</t>
  </si>
  <si>
    <t>Metashape</t>
  </si>
  <si>
    <t>Reality Capture</t>
  </si>
  <si>
    <t>Phase 6 - Software Testing - NeRF</t>
  </si>
  <si>
    <t>PolyCam (Gaussian Splat)</t>
  </si>
  <si>
    <t>Luma AI</t>
  </si>
  <si>
    <t>Instant NGP</t>
  </si>
  <si>
    <t xml:space="preserve">NeRF Studio </t>
  </si>
  <si>
    <t xml:space="preserve">Phase 7 - Data Processing from Flights </t>
  </si>
  <si>
    <t xml:space="preserve">Cleaning Data </t>
  </si>
  <si>
    <t xml:space="preserve">3D model </t>
  </si>
  <si>
    <t xml:space="preserve">Choosing set software for NeRF and Photogrammetry </t>
  </si>
  <si>
    <t xml:space="preserve">Report generator from flight logs </t>
  </si>
  <si>
    <t xml:space="preserve">From video to 3D scan (photogrammetry and NeRF) </t>
  </si>
  <si>
    <t xml:space="preserve">Plotting </t>
  </si>
  <si>
    <t xml:space="preserve">Visualisation of results </t>
  </si>
  <si>
    <t xml:space="preserve">Phase 8 - 2D Flights Validation </t>
  </si>
  <si>
    <t xml:space="preserve">Results </t>
  </si>
  <si>
    <t xml:space="preserve">Processing data from both strategies and scenarios </t>
  </si>
  <si>
    <t>Assessment (report)</t>
  </si>
  <si>
    <t>Resulting reports for data validation</t>
  </si>
  <si>
    <t>Assessment (3D scan)</t>
  </si>
  <si>
    <t xml:space="preserve">Processing videos for reconstruction models (photogrammetry and nerf) </t>
  </si>
  <si>
    <t xml:space="preserve">Conclusions </t>
  </si>
  <si>
    <t xml:space="preserve">Assessment of best stratefy through data report and reconstruction models </t>
  </si>
  <si>
    <t xml:space="preserve">Polishing  </t>
  </si>
  <si>
    <t xml:space="preserve">Polishing of code through isolated testing to accurately compute flight time + battery consuption which matches the flights </t>
  </si>
  <si>
    <t xml:space="preserve">Phase 9 - 3D Flight Testing  </t>
  </si>
  <si>
    <t xml:space="preserve">Stacked Geometrical Spiral pattern </t>
  </si>
  <si>
    <t xml:space="preserve">Different scenario testing (different heights, order, lighting, </t>
  </si>
  <si>
    <t xml:space="preserve">Testing different scenarios (nr. waypoints, height, area coverages, gimbal rotations, amount of spirals) </t>
  </si>
  <si>
    <t xml:space="preserve">Building a complete dashboard: allow for flightpath generation through user input + report of fligtt </t>
  </si>
  <si>
    <t xml:space="preserve">Photogrammetry </t>
  </si>
  <si>
    <t xml:space="preserve">Processing data for photogrammetry reconstruction </t>
  </si>
  <si>
    <t>NeRF</t>
  </si>
  <si>
    <t xml:space="preserve">Processing data for NeRF reconstruction </t>
  </si>
  <si>
    <t xml:space="preserve">CloudCompare </t>
  </si>
  <si>
    <t xml:space="preserve">3D reconstruction analysis through cloud point analysis </t>
  </si>
  <si>
    <t xml:space="preserve">Assessment of results </t>
  </si>
  <si>
    <t xml:space="preserve">Choose best strategy according to anaylsis of results </t>
  </si>
  <si>
    <t>Assessment 3D</t>
  </si>
  <si>
    <t>Comparison between Photogrammetry and NeRF</t>
  </si>
  <si>
    <t xml:space="preserve">Phase 10 - Targeted Flights </t>
  </si>
  <si>
    <t xml:space="preserve">Build complete dashboard to partition space in order to achieve target flights to specific room location </t>
  </si>
  <si>
    <t xml:space="preserve">Flight Testing </t>
  </si>
  <si>
    <t xml:space="preserve">Test 3 scenarios </t>
  </si>
  <si>
    <t xml:space="preserve">Assessment </t>
  </si>
  <si>
    <t xml:space="preserve">Assessment of photogrammetry and NeRF scan + flight logs </t>
  </si>
  <si>
    <t xml:space="preserve">Assessment and validation of new feature </t>
  </si>
  <si>
    <t xml:space="preserve">Phase 11 - Thesis Report </t>
  </si>
  <si>
    <t xml:space="preserve">Writing </t>
  </si>
  <si>
    <t xml:space="preserve">Framework of thesis +writing up </t>
  </si>
  <si>
    <t>Citation and Appendix</t>
  </si>
  <si>
    <t xml:space="preserve">zotero + material </t>
  </si>
  <si>
    <t xml:space="preserve">Proofread </t>
  </si>
  <si>
    <t xml:space="preserve">Source Type </t>
  </si>
  <si>
    <t xml:space="preserve">Reference </t>
  </si>
  <si>
    <t xml:space="preserve">OneDrive </t>
  </si>
  <si>
    <t>Research Project-Drones in Construction</t>
  </si>
  <si>
    <t xml:space="preserve">Literature Review </t>
  </si>
  <si>
    <t xml:space="preserve">Literature Review Material </t>
  </si>
  <si>
    <t xml:space="preserve">Marvelmind System </t>
  </si>
  <si>
    <t>DJI Drone Specs</t>
  </si>
  <si>
    <t>https://www.dji.com/ie/mini-3/specs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</si>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</sst>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d\,\ m/d/yyyy"/>
    <numFmt numFmtId="165" formatCode="m/d/yy;@"/>
    <numFmt numFmtId="166" formatCode="mmm\ d\,\ yyyy"/>
    <numFmt numFmtId="167" formatCode="d"/>
  </numFmts>
  <fonts count="29">
    <font>
      <sz val="11"/>
      <color theme="1"/>
      <name val="Calibri"/>
      <charset val="134"/>
      <scheme val="minor"/>
    </font>
    <font>
      <b/>
      <sz val="22"/>
      <color theme="1" tint="0.34998626667073579"/>
      <name val="Arial"/>
      <charset val="134"/>
    </font>
    <font>
      <sz val="11"/>
      <color theme="1"/>
      <name val="Arial"/>
      <charset val="134"/>
    </font>
    <font>
      <sz val="16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sz val="9"/>
      <name val="Arial"/>
      <charset val="134"/>
    </font>
    <font>
      <sz val="8"/>
      <color theme="0"/>
      <name val="Arial"/>
      <charset val="134"/>
    </font>
    <font>
      <sz val="9"/>
      <name val="Calibri"/>
      <charset val="134"/>
      <scheme val="minor"/>
    </font>
    <font>
      <sz val="8"/>
      <color theme="0"/>
      <name val="Calibri"/>
      <charset val="134"/>
      <scheme val="minor"/>
    </font>
    <font>
      <u/>
      <sz val="11"/>
      <color indexed="12"/>
      <name val="Arial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22"/>
      <color theme="1" tint="0.34998626667073579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4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0" tint="-0.14993743705557422"/>
      </top>
      <bottom style="medium">
        <color theme="0" tint="-0.1499374370555742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9" fontId="5" fillId="0" borderId="2" xfId="1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5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9" fontId="5" fillId="5" borderId="2" xfId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9" fontId="5" fillId="6" borderId="2" xfId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9" fontId="5" fillId="7" borderId="2" xfId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5" fillId="8" borderId="2" xfId="1" applyFont="1" applyFill="1" applyBorder="1" applyAlignment="1">
      <alignment horizontal="center" vertical="center"/>
    </xf>
    <xf numFmtId="165" fontId="2" fillId="8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9" fontId="5" fillId="9" borderId="2" xfId="1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 indent="2"/>
    </xf>
    <xf numFmtId="0" fontId="2" fillId="10" borderId="2" xfId="0" applyFont="1" applyFill="1" applyBorder="1" applyAlignment="1">
      <alignment horizontal="center" vertical="center"/>
    </xf>
    <xf numFmtId="165" fontId="2" fillId="10" borderId="2" xfId="0" applyNumberFormat="1" applyFont="1" applyFill="1" applyBorder="1" applyAlignment="1">
      <alignment horizontal="center" vertical="center"/>
    </xf>
    <xf numFmtId="165" fontId="5" fillId="10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9" fontId="5" fillId="11" borderId="2" xfId="1" applyFont="1" applyFill="1" applyBorder="1" applyAlignment="1">
      <alignment horizontal="center" vertical="center"/>
    </xf>
    <xf numFmtId="165" fontId="2" fillId="11" borderId="2" xfId="0" applyNumberFormat="1" applyFont="1" applyFill="1" applyBorder="1" applyAlignment="1">
      <alignment horizontal="center" vertical="center"/>
    </xf>
    <xf numFmtId="165" fontId="5" fillId="11" borderId="2" xfId="0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 indent="2"/>
    </xf>
    <xf numFmtId="0" fontId="2" fillId="12" borderId="2" xfId="0" applyFont="1" applyFill="1" applyBorder="1" applyAlignment="1">
      <alignment horizontal="center" vertical="center"/>
    </xf>
    <xf numFmtId="165" fontId="2" fillId="12" borderId="2" xfId="0" applyNumberFormat="1" applyFont="1" applyFill="1" applyBorder="1" applyAlignment="1">
      <alignment horizontal="center" vertical="center"/>
    </xf>
    <xf numFmtId="165" fontId="5" fillId="12" borderId="2" xfId="0" applyNumberFormat="1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left" vertical="center" indent="1"/>
    </xf>
    <xf numFmtId="0" fontId="7" fillId="13" borderId="2" xfId="0" applyFont="1" applyFill="1" applyBorder="1" applyAlignment="1">
      <alignment horizontal="center" vertical="center"/>
    </xf>
    <xf numFmtId="9" fontId="5" fillId="13" borderId="2" xfId="1" applyFont="1" applyFill="1" applyBorder="1" applyAlignment="1">
      <alignment horizontal="center" vertical="center"/>
    </xf>
    <xf numFmtId="165" fontId="8" fillId="13" borderId="2" xfId="0" applyNumberFormat="1" applyFont="1" applyFill="1" applyBorder="1" applyAlignment="1">
      <alignment horizontal="left" vertical="center"/>
    </xf>
    <xf numFmtId="165" fontId="5" fillId="13" borderId="2" xfId="0" applyNumberFormat="1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9" fillId="0" borderId="0" xfId="0" applyFont="1"/>
    <xf numFmtId="14" fontId="10" fillId="0" borderId="0" xfId="0" applyNumberFormat="1" applyFont="1" applyAlignment="1">
      <alignment horizontal="center"/>
    </xf>
    <xf numFmtId="0" fontId="11" fillId="0" borderId="0" xfId="2" applyFont="1" applyAlignment="1" applyProtection="1"/>
    <xf numFmtId="0" fontId="8" fillId="0" borderId="0" xfId="2" applyFont="1" applyAlignment="1" applyProtection="1"/>
    <xf numFmtId="0" fontId="11" fillId="0" borderId="0" xfId="0" applyFont="1"/>
    <xf numFmtId="167" fontId="12" fillId="14" borderId="5" xfId="0" applyNumberFormat="1" applyFont="1" applyFill="1" applyBorder="1" applyAlignment="1">
      <alignment horizontal="center" vertical="center"/>
    </xf>
    <xf numFmtId="167" fontId="12" fillId="14" borderId="0" xfId="0" applyNumberFormat="1" applyFont="1" applyFill="1" applyAlignment="1">
      <alignment horizontal="center" vertical="center"/>
    </xf>
    <xf numFmtId="167" fontId="12" fillId="14" borderId="6" xfId="0" applyNumberFormat="1" applyFont="1" applyFill="1" applyBorder="1" applyAlignment="1">
      <alignment horizontal="center" vertical="center"/>
    </xf>
    <xf numFmtId="0" fontId="13" fillId="15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vertical="center"/>
    </xf>
    <xf numFmtId="0" fontId="2" fillId="13" borderId="8" xfId="0" applyFont="1" applyFill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167" fontId="14" fillId="14" borderId="5" xfId="0" applyNumberFormat="1" applyFont="1" applyFill="1" applyBorder="1" applyAlignment="1">
      <alignment horizontal="center" vertical="center"/>
    </xf>
    <xf numFmtId="167" fontId="14" fillId="14" borderId="0" xfId="0" applyNumberFormat="1" applyFont="1" applyFill="1" applyAlignment="1">
      <alignment horizontal="center" vertical="center"/>
    </xf>
    <xf numFmtId="167" fontId="14" fillId="14" borderId="6" xfId="0" applyNumberFormat="1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 shrinkToFit="1"/>
    </xf>
    <xf numFmtId="0" fontId="0" fillId="0" borderId="8" xfId="0" applyBorder="1" applyAlignment="1">
      <alignment vertical="center"/>
    </xf>
    <xf numFmtId="0" fontId="0" fillId="13" borderId="8" xfId="0" applyFill="1" applyBorder="1" applyAlignment="1">
      <alignment vertical="center"/>
    </xf>
    <xf numFmtId="0" fontId="20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21" fillId="0" borderId="0" xfId="0" applyFont="1"/>
    <xf numFmtId="0" fontId="23" fillId="0" borderId="0" xfId="0" applyFont="1"/>
    <xf numFmtId="0" fontId="25" fillId="0" borderId="0" xfId="0" applyFont="1"/>
    <xf numFmtId="0" fontId="2" fillId="16" borderId="0" xfId="0" applyFont="1" applyFill="1"/>
    <xf numFmtId="0" fontId="25" fillId="3" borderId="2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9" fontId="26" fillId="4" borderId="2" xfId="1" applyFont="1" applyFill="1" applyBorder="1" applyAlignment="1">
      <alignment horizontal="center" vertical="center"/>
    </xf>
    <xf numFmtId="0" fontId="2" fillId="17" borderId="0" xfId="0" applyFont="1" applyFill="1"/>
    <xf numFmtId="0" fontId="2" fillId="0" borderId="9" xfId="0" applyFont="1" applyBorder="1" applyAlignment="1">
      <alignment horizontal="center"/>
    </xf>
    <xf numFmtId="0" fontId="2" fillId="19" borderId="0" xfId="0" applyFont="1" applyFill="1"/>
    <xf numFmtId="0" fontId="2" fillId="18" borderId="0" xfId="0" applyFont="1" applyFill="1"/>
    <xf numFmtId="0" fontId="27" fillId="0" borderId="0" xfId="0" applyFont="1"/>
    <xf numFmtId="0" fontId="16" fillId="0" borderId="0" xfId="2" applyAlignment="1" applyProtection="1"/>
    <xf numFmtId="165" fontId="16" fillId="4" borderId="2" xfId="2" applyNumberFormat="1" applyFill="1" applyBorder="1" applyAlignment="1" applyProtection="1">
      <alignment horizontal="center" vertical="center"/>
    </xf>
    <xf numFmtId="0" fontId="2" fillId="20" borderId="0" xfId="0" applyFont="1" applyFill="1"/>
    <xf numFmtId="0" fontId="2" fillId="21" borderId="0" xfId="0" applyFont="1" applyFill="1"/>
    <xf numFmtId="0" fontId="28" fillId="0" borderId="0" xfId="0" applyFont="1"/>
    <xf numFmtId="0" fontId="25" fillId="5" borderId="2" xfId="0" applyFont="1" applyFill="1" applyBorder="1" applyAlignment="1">
      <alignment horizontal="left" vertical="center" indent="1"/>
    </xf>
    <xf numFmtId="0" fontId="25" fillId="7" borderId="2" xfId="0" applyFont="1" applyFill="1" applyBorder="1" applyAlignment="1">
      <alignment horizontal="left" vertical="center" indent="1"/>
    </xf>
    <xf numFmtId="0" fontId="25" fillId="9" borderId="2" xfId="0" applyFont="1" applyFill="1" applyBorder="1" applyAlignment="1">
      <alignment horizontal="left" vertical="center" indent="1"/>
    </xf>
    <xf numFmtId="0" fontId="25" fillId="11" borderId="2" xfId="0" applyFont="1" applyFill="1" applyBorder="1" applyAlignment="1">
      <alignment horizontal="left" vertical="center" indent="1"/>
    </xf>
    <xf numFmtId="0" fontId="21" fillId="4" borderId="2" xfId="0" applyFont="1" applyFill="1" applyBorder="1" applyAlignment="1">
      <alignment horizontal="left" vertical="center" indent="2"/>
    </xf>
    <xf numFmtId="0" fontId="21" fillId="4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left" vertical="center" indent="2"/>
    </xf>
    <xf numFmtId="0" fontId="21" fillId="22" borderId="0" xfId="0" applyFont="1" applyFill="1" applyAlignment="1">
      <alignment horizontal="center" vertical="center"/>
    </xf>
    <xf numFmtId="0" fontId="21" fillId="8" borderId="2" xfId="0" applyFont="1" applyFill="1" applyBorder="1" applyAlignment="1">
      <alignment horizontal="left" vertical="center" indent="2"/>
    </xf>
    <xf numFmtId="0" fontId="21" fillId="8" borderId="2" xfId="0" applyFont="1" applyFill="1" applyBorder="1" applyAlignment="1">
      <alignment horizontal="center" vertical="center"/>
    </xf>
    <xf numFmtId="9" fontId="26" fillId="8" borderId="2" xfId="1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left" vertical="center" indent="2"/>
    </xf>
    <xf numFmtId="0" fontId="21" fillId="10" borderId="2" xfId="0" applyFont="1" applyFill="1" applyBorder="1" applyAlignment="1">
      <alignment horizontal="center" vertical="center"/>
    </xf>
    <xf numFmtId="166" fontId="0" fillId="14" borderId="3" xfId="0" applyNumberFormat="1" applyFill="1" applyBorder="1" applyAlignment="1">
      <alignment horizontal="left" vertical="center" wrapText="1" indent="1"/>
    </xf>
    <xf numFmtId="166" fontId="0" fillId="14" borderId="1" xfId="0" applyNumberFormat="1" applyFill="1" applyBorder="1" applyAlignment="1">
      <alignment horizontal="left" vertical="center" wrapText="1" indent="1"/>
    </xf>
    <xf numFmtId="166" fontId="0" fillId="14" borderId="4" xfId="0" applyNumberFormat="1" applyFill="1" applyBorder="1" applyAlignment="1">
      <alignment horizontal="left" vertical="center" wrapText="1" inden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6" fontId="2" fillId="14" borderId="3" xfId="0" applyNumberFormat="1" applyFont="1" applyFill="1" applyBorder="1" applyAlignment="1">
      <alignment horizontal="left" vertical="center" wrapText="1" indent="1"/>
    </xf>
    <xf numFmtId="166" fontId="2" fillId="14" borderId="1" xfId="0" applyNumberFormat="1" applyFont="1" applyFill="1" applyBorder="1" applyAlignment="1">
      <alignment horizontal="left" vertical="center" wrapText="1" indent="1"/>
    </xf>
    <xf numFmtId="166" fontId="2" fillId="14" borderId="4" xfId="0" applyNumberFormat="1" applyFont="1" applyFill="1" applyBorder="1" applyAlignment="1">
      <alignment horizontal="left" vertical="center" wrapText="1" indent="1"/>
    </xf>
    <xf numFmtId="0" fontId="21" fillId="8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25" fillId="23" borderId="2" xfId="0" applyFont="1" applyFill="1" applyBorder="1" applyAlignment="1">
      <alignment horizontal="left" vertical="center" indent="1"/>
    </xf>
    <xf numFmtId="0" fontId="6" fillId="23" borderId="2" xfId="0" applyFont="1" applyFill="1" applyBorder="1" applyAlignment="1">
      <alignment horizontal="center" vertical="center"/>
    </xf>
    <xf numFmtId="9" fontId="5" fillId="23" borderId="2" xfId="1" applyFont="1" applyFill="1" applyBorder="1" applyAlignment="1">
      <alignment horizontal="center" vertical="center"/>
    </xf>
    <xf numFmtId="165" fontId="2" fillId="23" borderId="2" xfId="0" applyNumberFormat="1" applyFont="1" applyFill="1" applyBorder="1" applyAlignment="1">
      <alignment horizontal="center" vertical="center"/>
    </xf>
    <xf numFmtId="165" fontId="5" fillId="23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left" vertical="center" indent="2"/>
    </xf>
    <xf numFmtId="0" fontId="2" fillId="24" borderId="2" xfId="0" applyFont="1" applyFill="1" applyBorder="1" applyAlignment="1">
      <alignment horizontal="center" vertical="center"/>
    </xf>
    <xf numFmtId="165" fontId="2" fillId="24" borderId="2" xfId="0" applyNumberFormat="1" applyFont="1" applyFill="1" applyBorder="1" applyAlignment="1">
      <alignment horizontal="center" vertical="center"/>
    </xf>
    <xf numFmtId="165" fontId="5" fillId="24" borderId="2" xfId="0" applyNumberFormat="1" applyFont="1" applyFill="1" applyBorder="1" applyAlignment="1">
      <alignment horizontal="center" vertical="center"/>
    </xf>
    <xf numFmtId="0" fontId="25" fillId="25" borderId="2" xfId="0" applyFont="1" applyFill="1" applyBorder="1" applyAlignment="1">
      <alignment horizontal="left" vertical="center" indent="1"/>
    </xf>
    <xf numFmtId="0" fontId="6" fillId="25" borderId="2" xfId="0" applyFont="1" applyFill="1" applyBorder="1" applyAlignment="1">
      <alignment horizontal="center" vertical="center"/>
    </xf>
    <xf numFmtId="9" fontId="5" fillId="25" borderId="2" xfId="1" applyFont="1" applyFill="1" applyBorder="1" applyAlignment="1">
      <alignment horizontal="center" vertical="center"/>
    </xf>
    <xf numFmtId="165" fontId="2" fillId="25" borderId="2" xfId="0" applyNumberFormat="1" applyFont="1" applyFill="1" applyBorder="1" applyAlignment="1">
      <alignment horizontal="center" vertical="center"/>
    </xf>
    <xf numFmtId="165" fontId="5" fillId="25" borderId="2" xfId="0" applyNumberFormat="1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left" vertical="center" indent="2"/>
    </xf>
    <xf numFmtId="0" fontId="2" fillId="26" borderId="2" xfId="0" applyFont="1" applyFill="1" applyBorder="1" applyAlignment="1">
      <alignment horizontal="center" vertical="center"/>
    </xf>
    <xf numFmtId="165" fontId="2" fillId="26" borderId="2" xfId="0" applyNumberFormat="1" applyFont="1" applyFill="1" applyBorder="1" applyAlignment="1">
      <alignment horizontal="center" vertical="center"/>
    </xf>
    <xf numFmtId="165" fontId="5" fillId="26" borderId="2" xfId="0" applyNumberFormat="1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 wrapText="1"/>
    </xf>
    <xf numFmtId="0" fontId="2" fillId="27" borderId="2" xfId="0" applyFont="1" applyFill="1" applyBorder="1" applyAlignment="1">
      <alignment horizontal="left" vertical="center" indent="2"/>
    </xf>
    <xf numFmtId="0" fontId="2" fillId="27" borderId="2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 wrapText="1"/>
    </xf>
    <xf numFmtId="165" fontId="2" fillId="27" borderId="2" xfId="0" applyNumberFormat="1" applyFont="1" applyFill="1" applyBorder="1" applyAlignment="1">
      <alignment horizontal="center" vertical="center"/>
    </xf>
    <xf numFmtId="165" fontId="5" fillId="27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9" fontId="26" fillId="11" borderId="2" xfId="1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left" vertical="center" indent="2"/>
    </xf>
    <xf numFmtId="0" fontId="2" fillId="28" borderId="2" xfId="0" applyFont="1" applyFill="1" applyBorder="1" applyAlignment="1">
      <alignment horizontal="center" vertical="center"/>
    </xf>
    <xf numFmtId="0" fontId="2" fillId="28" borderId="2" xfId="0" applyFont="1" applyFill="1" applyBorder="1" applyAlignment="1">
      <alignment horizontal="center" vertical="center" wrapText="1"/>
    </xf>
    <xf numFmtId="9" fontId="26" fillId="28" borderId="2" xfId="1" applyFont="1" applyFill="1" applyBorder="1" applyAlignment="1">
      <alignment horizontal="center" vertical="center"/>
    </xf>
    <xf numFmtId="165" fontId="2" fillId="28" borderId="2" xfId="0" applyNumberFormat="1" applyFont="1" applyFill="1" applyBorder="1" applyAlignment="1">
      <alignment horizontal="center" vertical="center"/>
    </xf>
    <xf numFmtId="165" fontId="5" fillId="28" borderId="2" xfId="0" applyNumberFormat="1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/>
    </xf>
    <xf numFmtId="0" fontId="2" fillId="29" borderId="2" xfId="0" applyFont="1" applyFill="1" applyBorder="1" applyAlignment="1">
      <alignment horizontal="center" vertical="center" wrapText="1"/>
    </xf>
    <xf numFmtId="9" fontId="26" fillId="29" borderId="2" xfId="1" applyFont="1" applyFill="1" applyBorder="1" applyAlignment="1">
      <alignment horizontal="center" vertical="center"/>
    </xf>
    <xf numFmtId="165" fontId="2" fillId="29" borderId="2" xfId="0" applyNumberFormat="1" applyFont="1" applyFill="1" applyBorder="1" applyAlignment="1">
      <alignment horizontal="center" vertical="center"/>
    </xf>
    <xf numFmtId="165" fontId="5" fillId="29" borderId="2" xfId="0" applyNumberFormat="1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 indent="2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 wrapText="1"/>
    </xf>
    <xf numFmtId="9" fontId="26" fillId="22" borderId="2" xfId="1" applyFont="1" applyFill="1" applyBorder="1" applyAlignment="1">
      <alignment horizontal="center" vertical="center"/>
    </xf>
    <xf numFmtId="165" fontId="2" fillId="22" borderId="2" xfId="0" applyNumberFormat="1" applyFont="1" applyFill="1" applyBorder="1" applyAlignment="1">
      <alignment horizontal="center" vertical="center"/>
    </xf>
    <xf numFmtId="165" fontId="5" fillId="22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 indent="2"/>
    </xf>
    <xf numFmtId="0" fontId="6" fillId="29" borderId="2" xfId="0" applyFont="1" applyFill="1" applyBorder="1" applyAlignment="1">
      <alignment horizontal="left" vertical="center" indent="2"/>
    </xf>
  </cellXfs>
  <cellStyles count="3">
    <cellStyle name="Hyperlink" xfId="2" builtinId="8"/>
    <cellStyle name="Normal" xfId="0" builtinId="0"/>
    <cellStyle name="Per 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5B0F0"/>
        </patternFill>
      </fill>
    </dxf>
    <dxf>
      <fill>
        <patternFill>
          <bgColor rgb="FFFF8AD8"/>
        </patternFill>
      </fill>
    </dxf>
    <dxf>
      <fill>
        <patternFill>
          <bgColor rgb="FF969696"/>
        </patternFill>
      </fill>
    </dxf>
    <dxf>
      <fill>
        <patternFill>
          <bgColor rgb="FFFF9300"/>
        </patternFill>
      </fill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  <tableStyleElement type="secondColumn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8064A2"/>
      <color rgb="FFA3A3A3"/>
      <color rgb="FFFF8AD8"/>
      <color rgb="FFFF9300"/>
      <color rgb="FF521B93"/>
      <color rgb="FF969696"/>
      <color rgb="FFC00000"/>
      <color rgb="FF05B0F0"/>
      <color rgb="FF05B050"/>
      <color rgb="FF2158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C90AD-2DB9-5E4F-9646-34FE85FE102B}" name="Table1" displayName="Table1" ref="A1:B29" totalsRowShown="0">
  <autoFilter ref="A1:B29" xr:uid="{AC0C90AD-2DB9-5E4F-9646-34FE85FE102B}"/>
  <tableColumns count="2">
    <tableColumn id="1" xr3:uid="{C778842A-4EA5-3144-B155-702445E53981}" name="Source Type "/>
    <tableColumn id="2" xr3:uid="{CD0EBC1E-238A-F441-B947-E31D9DB33880}" name="Reference 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ucd-my.sharepoint.com/personal/john_mcloughlin3_ucdconnect_ie/_layouts/15/onedrive.aspx?id=%2Fpersonal%2Fjohn%5Fmcloughlin3%5Fucdconnect%5Fie%2FDocuments%2FResearch%20Project%2DDrones%20in%20Construction%2FLiterature%2C%20Papers&amp;e=5%3Ae40b1b97f03a465cae3992f1415360f2&amp;sharingv2=true&amp;fromShare=true&amp;at=9&amp;CID=0e081277%2D5d8f%2D43e2%2D816d%2D8b0eaa358238&amp;FolderCTID=0x012000FC6345A1B881FA43AB3A3670CA867524&amp;view=0" TargetMode="External"/><Relationship Id="rId1" Type="http://schemas.openxmlformats.org/officeDocument/2006/relationships/hyperlink" Target="https://ucd-my.sharepoint.com/:f:/g/personal/john_mcloughlin3_ucdconnect_ie/Esq_1-Fyb8pMq792-VO7lLUB6shck1LUY7Fwkcgbjfc6yw?e=J6h3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91"/>
  <sheetViews>
    <sheetView showGridLines="0" tabSelected="1" zoomScale="89" zoomScaleNormal="89" workbookViewId="0">
      <pane ySplit="7" topLeftCell="A45" activePane="bottomLeft" state="frozen"/>
      <selection pane="bottomLeft" activeCell="F53" sqref="F53"/>
    </sheetView>
  </sheetViews>
  <sheetFormatPr defaultColWidth="9" defaultRowHeight="13.5"/>
  <cols>
    <col min="1" max="1" width="2.625" customWidth="1"/>
    <col min="2" max="2" width="19.875" customWidth="1"/>
    <col min="3" max="3" width="13" customWidth="1"/>
    <col min="4" max="4" width="37.875" customWidth="1"/>
    <col min="5" max="5" width="15.375" customWidth="1"/>
    <col min="6" max="6" width="10.625" customWidth="1"/>
    <col min="7" max="7" width="10.5" style="2" customWidth="1"/>
    <col min="8" max="9" width="10.5" customWidth="1"/>
    <col min="10" max="10" width="2.625" customWidth="1"/>
    <col min="11" max="11" width="6.125" hidden="1" customWidth="1"/>
    <col min="12" max="88" width="2.5" customWidth="1"/>
  </cols>
  <sheetData>
    <row r="1" spans="1:88" ht="27.95">
      <c r="B1" s="117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</row>
    <row r="2" spans="1:88" ht="19.5" customHeight="1">
      <c r="B2" s="97" t="s">
        <v>1</v>
      </c>
      <c r="C2" s="83"/>
      <c r="D2" s="4" t="s">
        <v>2</v>
      </c>
      <c r="E2" s="119">
        <v>45823</v>
      </c>
      <c r="F2" s="120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81"/>
      <c r="AJ2" s="83" t="s">
        <v>3</v>
      </c>
      <c r="AK2" s="3"/>
      <c r="AL2" s="3"/>
      <c r="AN2" s="3"/>
      <c r="AO2" s="3"/>
      <c r="AP2" s="3"/>
      <c r="AQ2" s="3"/>
      <c r="AR2" s="3"/>
      <c r="AS2" s="3"/>
      <c r="AT2" s="84"/>
      <c r="AU2" s="81" t="s">
        <v>4</v>
      </c>
      <c r="AV2" s="81"/>
      <c r="AX2" s="90"/>
      <c r="AY2" s="81" t="s">
        <v>5</v>
      </c>
      <c r="AZ2" s="81"/>
      <c r="BA2" s="3"/>
      <c r="BB2" s="91"/>
      <c r="BC2" s="81" t="s">
        <v>6</v>
      </c>
      <c r="BD2" s="3"/>
      <c r="BE2" s="3"/>
      <c r="BF2" s="88"/>
      <c r="BG2" s="81" t="s">
        <v>7</v>
      </c>
    </row>
    <row r="3" spans="1:88" ht="19.5" customHeight="1">
      <c r="B3" s="97" t="s">
        <v>8</v>
      </c>
      <c r="C3" s="83"/>
      <c r="D3" s="4" t="s">
        <v>9</v>
      </c>
      <c r="E3" s="121">
        <v>45884</v>
      </c>
      <c r="F3" s="12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3" t="s">
        <v>10</v>
      </c>
      <c r="AK3" s="3"/>
      <c r="AL3" s="3"/>
      <c r="AM3" s="3"/>
      <c r="AN3" s="3"/>
      <c r="AO3" s="3"/>
      <c r="AP3" s="3"/>
      <c r="AQ3" s="3"/>
      <c r="AR3" s="3"/>
      <c r="AS3" s="3"/>
      <c r="AT3" s="95"/>
      <c r="AU3" s="81" t="s">
        <v>11</v>
      </c>
      <c r="AV3" s="3"/>
      <c r="AW3" s="3"/>
      <c r="AX3" s="3"/>
      <c r="AY3" s="3"/>
      <c r="AZ3" s="3"/>
      <c r="BA3" s="3"/>
      <c r="BB3" s="3"/>
      <c r="BC3" s="3"/>
      <c r="BD3" s="96"/>
      <c r="BE3" s="81" t="s">
        <v>12</v>
      </c>
      <c r="BF3" s="3"/>
      <c r="BG3" s="3"/>
      <c r="BH3" s="3"/>
    </row>
    <row r="4" spans="1:88" ht="19.5" customHeight="1">
      <c r="B4" s="79"/>
      <c r="C4" s="3"/>
      <c r="D4" s="4" t="s">
        <v>13</v>
      </c>
      <c r="E4" s="115">
        <v>1</v>
      </c>
      <c r="F4" s="116"/>
      <c r="G4"/>
    </row>
    <row r="5" spans="1:88" ht="19.5" customHeight="1">
      <c r="B5" s="3"/>
      <c r="C5" s="3"/>
      <c r="J5" s="3"/>
      <c r="K5" s="3"/>
      <c r="L5" s="123">
        <f>L6</f>
        <v>45824</v>
      </c>
      <c r="M5" s="124"/>
      <c r="N5" s="124"/>
      <c r="O5" s="124"/>
      <c r="P5" s="124"/>
      <c r="Q5" s="124"/>
      <c r="R5" s="125"/>
      <c r="S5" s="123">
        <f>S6</f>
        <v>45831</v>
      </c>
      <c r="T5" s="124"/>
      <c r="U5" s="124"/>
      <c r="V5" s="124"/>
      <c r="W5" s="124"/>
      <c r="X5" s="124"/>
      <c r="Y5" s="125"/>
      <c r="Z5" s="123">
        <f>Z6</f>
        <v>45838</v>
      </c>
      <c r="AA5" s="124"/>
      <c r="AB5" s="124"/>
      <c r="AC5" s="124"/>
      <c r="AD5" s="124"/>
      <c r="AE5" s="124"/>
      <c r="AF5" s="125"/>
      <c r="AG5" s="123">
        <f>AG6</f>
        <v>45845</v>
      </c>
      <c r="AH5" s="124"/>
      <c r="AI5" s="124"/>
      <c r="AJ5" s="124"/>
      <c r="AK5" s="124"/>
      <c r="AL5" s="124"/>
      <c r="AM5" s="125"/>
      <c r="AN5" s="123">
        <f>AN6</f>
        <v>45852</v>
      </c>
      <c r="AO5" s="124"/>
      <c r="AP5" s="124"/>
      <c r="AQ5" s="124"/>
      <c r="AR5" s="124"/>
      <c r="AS5" s="124"/>
      <c r="AT5" s="125"/>
      <c r="AU5" s="123">
        <f>AU6</f>
        <v>45859</v>
      </c>
      <c r="AV5" s="124"/>
      <c r="AW5" s="124"/>
      <c r="AX5" s="124"/>
      <c r="AY5" s="124"/>
      <c r="AZ5" s="124"/>
      <c r="BA5" s="125"/>
      <c r="BB5" s="123">
        <f>BB6</f>
        <v>45866</v>
      </c>
      <c r="BC5" s="124"/>
      <c r="BD5" s="124"/>
      <c r="BE5" s="124"/>
      <c r="BF5" s="124"/>
      <c r="BG5" s="124"/>
      <c r="BH5" s="125"/>
      <c r="BI5" s="112">
        <f>BI6</f>
        <v>45873</v>
      </c>
      <c r="BJ5" s="113"/>
      <c r="BK5" s="113"/>
      <c r="BL5" s="113"/>
      <c r="BM5" s="113"/>
      <c r="BN5" s="113"/>
      <c r="BO5" s="114"/>
      <c r="BP5" s="112">
        <f>BP6</f>
        <v>45880</v>
      </c>
      <c r="BQ5" s="113"/>
      <c r="BR5" s="113"/>
      <c r="BS5" s="113"/>
      <c r="BT5" s="113"/>
      <c r="BU5" s="113"/>
      <c r="BV5" s="114"/>
      <c r="BW5" s="112">
        <f>BW6</f>
        <v>45887</v>
      </c>
      <c r="BX5" s="113"/>
      <c r="BY5" s="113"/>
      <c r="BZ5" s="113"/>
      <c r="CA5" s="113"/>
      <c r="CB5" s="113"/>
      <c r="CC5" s="114"/>
      <c r="CD5" s="112">
        <f>CD6</f>
        <v>45894</v>
      </c>
      <c r="CE5" s="113"/>
      <c r="CF5" s="113"/>
      <c r="CG5" s="113"/>
      <c r="CH5" s="113"/>
      <c r="CI5" s="113"/>
      <c r="CJ5" s="114"/>
    </row>
    <row r="6" spans="1:88" ht="12" customHeight="1">
      <c r="A6" s="5"/>
      <c r="B6" s="3"/>
      <c r="C6" s="3"/>
      <c r="D6" s="3"/>
      <c r="E6" s="89"/>
      <c r="F6" s="3"/>
      <c r="J6" s="4"/>
      <c r="K6" s="3"/>
      <c r="L6" s="66">
        <f>E2-WEEKDAY(E2,1)+2+7*(E4-1)</f>
        <v>45824</v>
      </c>
      <c r="M6" s="67">
        <f>L6+1</f>
        <v>45825</v>
      </c>
      <c r="N6" s="67">
        <f t="shared" ref="N6:BC6" si="0">M6+1</f>
        <v>45826</v>
      </c>
      <c r="O6" s="67">
        <f t="shared" si="0"/>
        <v>45827</v>
      </c>
      <c r="P6" s="67">
        <f t="shared" si="0"/>
        <v>45828</v>
      </c>
      <c r="Q6" s="67">
        <f t="shared" si="0"/>
        <v>45829</v>
      </c>
      <c r="R6" s="68">
        <f t="shared" si="0"/>
        <v>45830</v>
      </c>
      <c r="S6" s="66">
        <f t="shared" si="0"/>
        <v>45831</v>
      </c>
      <c r="T6" s="67">
        <f t="shared" si="0"/>
        <v>45832</v>
      </c>
      <c r="U6" s="67">
        <f t="shared" si="0"/>
        <v>45833</v>
      </c>
      <c r="V6" s="67">
        <f t="shared" si="0"/>
        <v>45834</v>
      </c>
      <c r="W6" s="67">
        <f t="shared" si="0"/>
        <v>45835</v>
      </c>
      <c r="X6" s="67">
        <f t="shared" si="0"/>
        <v>45836</v>
      </c>
      <c r="Y6" s="68">
        <f t="shared" si="0"/>
        <v>45837</v>
      </c>
      <c r="Z6" s="66">
        <f t="shared" si="0"/>
        <v>45838</v>
      </c>
      <c r="AA6" s="67">
        <f t="shared" si="0"/>
        <v>45839</v>
      </c>
      <c r="AB6" s="67">
        <f t="shared" si="0"/>
        <v>45840</v>
      </c>
      <c r="AC6" s="67">
        <f t="shared" si="0"/>
        <v>45841</v>
      </c>
      <c r="AD6" s="67">
        <f t="shared" si="0"/>
        <v>45842</v>
      </c>
      <c r="AE6" s="67">
        <f t="shared" si="0"/>
        <v>45843</v>
      </c>
      <c r="AF6" s="68">
        <f t="shared" si="0"/>
        <v>45844</v>
      </c>
      <c r="AG6" s="66">
        <f t="shared" si="0"/>
        <v>45845</v>
      </c>
      <c r="AH6" s="67">
        <f t="shared" si="0"/>
        <v>45846</v>
      </c>
      <c r="AI6" s="67">
        <f t="shared" si="0"/>
        <v>45847</v>
      </c>
      <c r="AJ6" s="67">
        <f t="shared" si="0"/>
        <v>45848</v>
      </c>
      <c r="AK6" s="67">
        <f t="shared" si="0"/>
        <v>45849</v>
      </c>
      <c r="AL6" s="67">
        <f t="shared" si="0"/>
        <v>45850</v>
      </c>
      <c r="AM6" s="68">
        <f t="shared" si="0"/>
        <v>45851</v>
      </c>
      <c r="AN6" s="66">
        <f t="shared" si="0"/>
        <v>45852</v>
      </c>
      <c r="AO6" s="67">
        <f t="shared" si="0"/>
        <v>45853</v>
      </c>
      <c r="AP6" s="67">
        <f t="shared" si="0"/>
        <v>45854</v>
      </c>
      <c r="AQ6" s="67">
        <f t="shared" si="0"/>
        <v>45855</v>
      </c>
      <c r="AR6" s="67">
        <f t="shared" si="0"/>
        <v>45856</v>
      </c>
      <c r="AS6" s="67">
        <f t="shared" si="0"/>
        <v>45857</v>
      </c>
      <c r="AT6" s="68">
        <f t="shared" si="0"/>
        <v>45858</v>
      </c>
      <c r="AU6" s="66">
        <f t="shared" si="0"/>
        <v>45859</v>
      </c>
      <c r="AV6" s="67">
        <f t="shared" si="0"/>
        <v>45860</v>
      </c>
      <c r="AW6" s="67">
        <f t="shared" si="0"/>
        <v>45861</v>
      </c>
      <c r="AX6" s="67">
        <f t="shared" si="0"/>
        <v>45862</v>
      </c>
      <c r="AY6" s="67">
        <f t="shared" si="0"/>
        <v>45863</v>
      </c>
      <c r="AZ6" s="67">
        <f t="shared" si="0"/>
        <v>45864</v>
      </c>
      <c r="BA6" s="68">
        <f t="shared" si="0"/>
        <v>45865</v>
      </c>
      <c r="BB6" s="66">
        <f t="shared" si="0"/>
        <v>45866</v>
      </c>
      <c r="BC6" s="67">
        <f t="shared" si="0"/>
        <v>45867</v>
      </c>
      <c r="BD6" s="67">
        <f t="shared" ref="BD6:BJ6" si="1">BC6+1</f>
        <v>45868</v>
      </c>
      <c r="BE6" s="67">
        <f t="shared" si="1"/>
        <v>45869</v>
      </c>
      <c r="BF6" s="67">
        <f t="shared" si="1"/>
        <v>45870</v>
      </c>
      <c r="BG6" s="67">
        <f t="shared" si="1"/>
        <v>45871</v>
      </c>
      <c r="BH6" s="68">
        <f t="shared" si="1"/>
        <v>45872</v>
      </c>
      <c r="BI6" s="73">
        <f t="shared" si="1"/>
        <v>45873</v>
      </c>
      <c r="BJ6" s="74">
        <f t="shared" si="1"/>
        <v>45874</v>
      </c>
      <c r="BK6" s="74">
        <f t="shared" ref="BK6:BO6" si="2">BJ6+1</f>
        <v>45875</v>
      </c>
      <c r="BL6" s="74">
        <f t="shared" si="2"/>
        <v>45876</v>
      </c>
      <c r="BM6" s="74">
        <f t="shared" si="2"/>
        <v>45877</v>
      </c>
      <c r="BN6" s="74">
        <f t="shared" si="2"/>
        <v>45878</v>
      </c>
      <c r="BO6" s="75">
        <f t="shared" si="2"/>
        <v>45879</v>
      </c>
      <c r="BP6" s="73">
        <f t="shared" ref="BP6" si="3">BO6+1</f>
        <v>45880</v>
      </c>
      <c r="BQ6" s="74">
        <f t="shared" ref="BQ6" si="4">BP6+1</f>
        <v>45881</v>
      </c>
      <c r="BR6" s="74">
        <f t="shared" ref="BR6" si="5">BQ6+1</f>
        <v>45882</v>
      </c>
      <c r="BS6" s="74">
        <f t="shared" ref="BS6" si="6">BR6+1</f>
        <v>45883</v>
      </c>
      <c r="BT6" s="74">
        <f t="shared" ref="BT6" si="7">BS6+1</f>
        <v>45884</v>
      </c>
      <c r="BU6" s="74">
        <f t="shared" ref="BU6" si="8">BT6+1</f>
        <v>45885</v>
      </c>
      <c r="BV6" s="75">
        <f t="shared" ref="BV6" si="9">BU6+1</f>
        <v>45886</v>
      </c>
      <c r="BW6" s="73">
        <f t="shared" ref="BW6" si="10">BV6+1</f>
        <v>45887</v>
      </c>
      <c r="BX6" s="74">
        <f t="shared" ref="BX6" si="11">BW6+1</f>
        <v>45888</v>
      </c>
      <c r="BY6" s="74">
        <f t="shared" ref="BY6" si="12">BX6+1</f>
        <v>45889</v>
      </c>
      <c r="BZ6" s="74">
        <f t="shared" ref="BZ6" si="13">BY6+1</f>
        <v>45890</v>
      </c>
      <c r="CA6" s="74">
        <f t="shared" ref="CA6" si="14">BZ6+1</f>
        <v>45891</v>
      </c>
      <c r="CB6" s="74">
        <f t="shared" ref="CB6" si="15">CA6+1</f>
        <v>45892</v>
      </c>
      <c r="CC6" s="75">
        <f t="shared" ref="CC6" si="16">CB6+1</f>
        <v>45893</v>
      </c>
      <c r="CD6" s="73">
        <f t="shared" ref="CD6" si="17">CC6+1</f>
        <v>45894</v>
      </c>
      <c r="CE6" s="74">
        <f t="shared" ref="CE6" si="18">CD6+1</f>
        <v>45895</v>
      </c>
      <c r="CF6" s="74">
        <f t="shared" ref="CF6" si="19">CE6+1</f>
        <v>45896</v>
      </c>
      <c r="CG6" s="74">
        <f t="shared" ref="CG6" si="20">CF6+1</f>
        <v>45897</v>
      </c>
      <c r="CH6" s="74">
        <f t="shared" ref="CH6" si="21">CG6+1</f>
        <v>45898</v>
      </c>
      <c r="CI6" s="74">
        <f t="shared" ref="CI6" si="22">CH6+1</f>
        <v>45899</v>
      </c>
      <c r="CJ6" s="75">
        <f t="shared" ref="CJ6" si="23">CI6+1</f>
        <v>45900</v>
      </c>
    </row>
    <row r="7" spans="1:88" ht="51.95" customHeight="1" thickBot="1">
      <c r="A7" s="7"/>
      <c r="B7" s="86" t="s">
        <v>14</v>
      </c>
      <c r="C7" s="8" t="s">
        <v>15</v>
      </c>
      <c r="D7" s="80" t="s">
        <v>16</v>
      </c>
      <c r="E7" s="80" t="s">
        <v>17</v>
      </c>
      <c r="F7" s="8" t="s">
        <v>18</v>
      </c>
      <c r="G7" s="8" t="s">
        <v>19</v>
      </c>
      <c r="H7" s="8" t="s">
        <v>20</v>
      </c>
      <c r="I7" s="80" t="s">
        <v>21</v>
      </c>
      <c r="J7" s="8"/>
      <c r="K7" s="8" t="s">
        <v>22</v>
      </c>
      <c r="L7" s="69" t="str">
        <f t="shared" ref="L7" si="24">LEFT(TEXT(L6,"ddd"),1)</f>
        <v>M</v>
      </c>
      <c r="M7" s="69" t="str">
        <f t="shared" ref="M7:AU7" si="25">LEFT(TEXT(M6,"ddd"),1)</f>
        <v>T</v>
      </c>
      <c r="N7" s="69" t="str">
        <f t="shared" si="25"/>
        <v>W</v>
      </c>
      <c r="O7" s="69" t="str">
        <f t="shared" si="25"/>
        <v>T</v>
      </c>
      <c r="P7" s="69" t="str">
        <f t="shared" si="25"/>
        <v>F</v>
      </c>
      <c r="Q7" s="69" t="str">
        <f t="shared" si="25"/>
        <v>S</v>
      </c>
      <c r="R7" s="69" t="str">
        <f t="shared" si="25"/>
        <v>S</v>
      </c>
      <c r="S7" s="69" t="str">
        <f t="shared" si="25"/>
        <v>M</v>
      </c>
      <c r="T7" s="69" t="str">
        <f t="shared" si="25"/>
        <v>T</v>
      </c>
      <c r="U7" s="69" t="str">
        <f t="shared" si="25"/>
        <v>W</v>
      </c>
      <c r="V7" s="69" t="str">
        <f t="shared" si="25"/>
        <v>T</v>
      </c>
      <c r="W7" s="69" t="str">
        <f t="shared" si="25"/>
        <v>F</v>
      </c>
      <c r="X7" s="69" t="str">
        <f t="shared" si="25"/>
        <v>S</v>
      </c>
      <c r="Y7" s="69" t="str">
        <f t="shared" si="25"/>
        <v>S</v>
      </c>
      <c r="Z7" s="69" t="str">
        <f t="shared" si="25"/>
        <v>M</v>
      </c>
      <c r="AA7" s="69" t="str">
        <f t="shared" si="25"/>
        <v>T</v>
      </c>
      <c r="AB7" s="69" t="str">
        <f t="shared" si="25"/>
        <v>W</v>
      </c>
      <c r="AC7" s="69" t="str">
        <f t="shared" si="25"/>
        <v>T</v>
      </c>
      <c r="AD7" s="69" t="str">
        <f t="shared" si="25"/>
        <v>F</v>
      </c>
      <c r="AE7" s="69" t="str">
        <f t="shared" si="25"/>
        <v>S</v>
      </c>
      <c r="AF7" s="69" t="str">
        <f t="shared" si="25"/>
        <v>S</v>
      </c>
      <c r="AG7" s="69" t="str">
        <f t="shared" si="25"/>
        <v>M</v>
      </c>
      <c r="AH7" s="69" t="str">
        <f t="shared" si="25"/>
        <v>T</v>
      </c>
      <c r="AI7" s="69" t="str">
        <f t="shared" si="25"/>
        <v>W</v>
      </c>
      <c r="AJ7" s="69" t="str">
        <f t="shared" si="25"/>
        <v>T</v>
      </c>
      <c r="AK7" s="69" t="str">
        <f t="shared" si="25"/>
        <v>F</v>
      </c>
      <c r="AL7" s="69" t="str">
        <f t="shared" si="25"/>
        <v>S</v>
      </c>
      <c r="AM7" s="69" t="str">
        <f t="shared" si="25"/>
        <v>S</v>
      </c>
      <c r="AN7" s="69" t="str">
        <f t="shared" si="25"/>
        <v>M</v>
      </c>
      <c r="AO7" s="69" t="str">
        <f t="shared" si="25"/>
        <v>T</v>
      </c>
      <c r="AP7" s="69" t="str">
        <f t="shared" si="25"/>
        <v>W</v>
      </c>
      <c r="AQ7" s="69" t="str">
        <f t="shared" si="25"/>
        <v>T</v>
      </c>
      <c r="AR7" s="69" t="str">
        <f t="shared" si="25"/>
        <v>F</v>
      </c>
      <c r="AS7" s="69" t="str">
        <f t="shared" si="25"/>
        <v>S</v>
      </c>
      <c r="AT7" s="69" t="str">
        <f t="shared" si="25"/>
        <v>S</v>
      </c>
      <c r="AU7" s="69" t="str">
        <f t="shared" si="25"/>
        <v>M</v>
      </c>
      <c r="AV7" s="69" t="str">
        <f t="shared" ref="AV7:BO7" si="26">LEFT(TEXT(AV6,"ddd"),1)</f>
        <v>T</v>
      </c>
      <c r="AW7" s="69" t="str">
        <f t="shared" si="26"/>
        <v>W</v>
      </c>
      <c r="AX7" s="69" t="str">
        <f t="shared" si="26"/>
        <v>T</v>
      </c>
      <c r="AY7" s="69" t="str">
        <f t="shared" si="26"/>
        <v>F</v>
      </c>
      <c r="AZ7" s="69" t="str">
        <f t="shared" si="26"/>
        <v>S</v>
      </c>
      <c r="BA7" s="69" t="str">
        <f t="shared" si="26"/>
        <v>S</v>
      </c>
      <c r="BB7" s="69" t="str">
        <f t="shared" si="26"/>
        <v>M</v>
      </c>
      <c r="BC7" s="69" t="str">
        <f t="shared" si="26"/>
        <v>T</v>
      </c>
      <c r="BD7" s="69" t="str">
        <f t="shared" si="26"/>
        <v>W</v>
      </c>
      <c r="BE7" s="69" t="str">
        <f t="shared" si="26"/>
        <v>T</v>
      </c>
      <c r="BF7" s="69" t="str">
        <f t="shared" si="26"/>
        <v>F</v>
      </c>
      <c r="BG7" s="69" t="str">
        <f t="shared" si="26"/>
        <v>S</v>
      </c>
      <c r="BH7" s="69" t="str">
        <f t="shared" si="26"/>
        <v>S</v>
      </c>
      <c r="BI7" s="76" t="str">
        <f t="shared" si="26"/>
        <v>M</v>
      </c>
      <c r="BJ7" s="76" t="str">
        <f t="shared" si="26"/>
        <v>T</v>
      </c>
      <c r="BK7" s="76" t="str">
        <f t="shared" si="26"/>
        <v>W</v>
      </c>
      <c r="BL7" s="76" t="str">
        <f t="shared" si="26"/>
        <v>T</v>
      </c>
      <c r="BM7" s="76" t="str">
        <f t="shared" si="26"/>
        <v>F</v>
      </c>
      <c r="BN7" s="76" t="str">
        <f t="shared" si="26"/>
        <v>S</v>
      </c>
      <c r="BO7" s="76" t="str">
        <f t="shared" si="26"/>
        <v>S</v>
      </c>
      <c r="BP7" s="76" t="str">
        <f t="shared" ref="BP7:BV7" si="27">LEFT(TEXT(BP6,"ddd"),1)</f>
        <v>M</v>
      </c>
      <c r="BQ7" s="76" t="str">
        <f t="shared" si="27"/>
        <v>T</v>
      </c>
      <c r="BR7" s="76" t="str">
        <f t="shared" si="27"/>
        <v>W</v>
      </c>
      <c r="BS7" s="76" t="str">
        <f t="shared" si="27"/>
        <v>T</v>
      </c>
      <c r="BT7" s="76" t="str">
        <f t="shared" si="27"/>
        <v>F</v>
      </c>
      <c r="BU7" s="76" t="str">
        <f t="shared" si="27"/>
        <v>S</v>
      </c>
      <c r="BV7" s="76" t="str">
        <f t="shared" si="27"/>
        <v>S</v>
      </c>
      <c r="BW7" s="76" t="str">
        <f t="shared" ref="BW7:CJ7" si="28">LEFT(TEXT(BW6,"ddd"),1)</f>
        <v>M</v>
      </c>
      <c r="BX7" s="76" t="str">
        <f t="shared" si="28"/>
        <v>T</v>
      </c>
      <c r="BY7" s="76" t="str">
        <f t="shared" si="28"/>
        <v>W</v>
      </c>
      <c r="BZ7" s="76" t="str">
        <f t="shared" si="28"/>
        <v>T</v>
      </c>
      <c r="CA7" s="76" t="str">
        <f t="shared" si="28"/>
        <v>F</v>
      </c>
      <c r="CB7" s="76" t="str">
        <f t="shared" si="28"/>
        <v>S</v>
      </c>
      <c r="CC7" s="76" t="str">
        <f t="shared" si="28"/>
        <v>S</v>
      </c>
      <c r="CD7" s="76" t="str">
        <f t="shared" si="28"/>
        <v>M</v>
      </c>
      <c r="CE7" s="76" t="str">
        <f t="shared" si="28"/>
        <v>T</v>
      </c>
      <c r="CF7" s="76" t="str">
        <f t="shared" si="28"/>
        <v>W</v>
      </c>
      <c r="CG7" s="76" t="str">
        <f t="shared" si="28"/>
        <v>T</v>
      </c>
      <c r="CH7" s="76" t="str">
        <f t="shared" si="28"/>
        <v>F</v>
      </c>
      <c r="CI7" s="76" t="str">
        <f t="shared" si="28"/>
        <v>S</v>
      </c>
      <c r="CJ7" s="76" t="str">
        <f t="shared" si="28"/>
        <v>S</v>
      </c>
    </row>
    <row r="8" spans="1:88" s="1" customFormat="1" ht="21.95" thickBot="1">
      <c r="A8" s="7"/>
      <c r="B8" s="9"/>
      <c r="C8" s="10"/>
      <c r="D8" s="10"/>
      <c r="E8" s="10"/>
      <c r="F8" s="11"/>
      <c r="G8" s="12"/>
      <c r="H8" s="13"/>
      <c r="I8" s="13"/>
      <c r="J8" s="14"/>
      <c r="K8" s="14" t="str">
        <f t="shared" ref="K8:K77" ca="1" si="29">IF(OR(ISBLANK(task_start),ISBLANK(task_end)),"",task_end-task_start+1)</f>
        <v/>
      </c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</row>
    <row r="9" spans="1:88" s="1" customFormat="1" ht="21.95" thickBot="1">
      <c r="A9" s="7"/>
      <c r="B9" s="85" t="s">
        <v>23</v>
      </c>
      <c r="C9" s="15"/>
      <c r="D9" s="15"/>
      <c r="E9" s="15"/>
      <c r="F9" s="16"/>
      <c r="G9" s="17"/>
      <c r="H9" s="18"/>
      <c r="I9" s="18"/>
      <c r="J9" s="14"/>
      <c r="K9" s="14" t="str">
        <f t="shared" ca="1" si="29"/>
        <v/>
      </c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</row>
    <row r="10" spans="1:88" s="1" customFormat="1" ht="21.95" thickBot="1">
      <c r="A10" s="7"/>
      <c r="B10" s="102" t="s">
        <v>24</v>
      </c>
      <c r="C10" s="19" t="s">
        <v>5</v>
      </c>
      <c r="D10" s="103" t="s">
        <v>25</v>
      </c>
      <c r="E10" s="19" t="s">
        <v>26</v>
      </c>
      <c r="F10" s="20">
        <v>1</v>
      </c>
      <c r="G10" s="21">
        <v>45823</v>
      </c>
      <c r="H10" s="22">
        <v>45839</v>
      </c>
      <c r="I10" s="94" t="s">
        <v>27</v>
      </c>
      <c r="J10" s="14"/>
      <c r="K10" s="14">
        <f t="shared" ca="1" si="29"/>
        <v>17</v>
      </c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</row>
    <row r="11" spans="1:88" s="1" customFormat="1" ht="21.95" thickBot="1">
      <c r="A11" s="7"/>
      <c r="B11" s="102" t="s">
        <v>24</v>
      </c>
      <c r="C11" s="19" t="s">
        <v>6</v>
      </c>
      <c r="D11" s="103" t="s">
        <v>28</v>
      </c>
      <c r="E11" s="19" t="s">
        <v>26</v>
      </c>
      <c r="F11" s="20">
        <v>1</v>
      </c>
      <c r="G11" s="21">
        <v>45823</v>
      </c>
      <c r="H11" s="22">
        <v>45839</v>
      </c>
      <c r="I11" s="22"/>
      <c r="J11" s="14"/>
      <c r="K11" s="14">
        <f t="shared" ca="1" si="29"/>
        <v>17</v>
      </c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2"/>
      <c r="Y11" s="72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</row>
    <row r="12" spans="1:88" s="1" customFormat="1" ht="21.95" thickBot="1">
      <c r="A12" s="7"/>
      <c r="B12" s="102" t="s">
        <v>24</v>
      </c>
      <c r="C12" s="19" t="s">
        <v>4</v>
      </c>
      <c r="D12" s="103" t="s">
        <v>29</v>
      </c>
      <c r="E12" s="19" t="s">
        <v>26</v>
      </c>
      <c r="F12" s="20">
        <v>1</v>
      </c>
      <c r="G12" s="21">
        <v>45823</v>
      </c>
      <c r="H12" s="22">
        <v>45839</v>
      </c>
      <c r="I12" s="22"/>
      <c r="J12" s="14"/>
      <c r="K12" s="14">
        <f t="shared" ca="1" si="29"/>
        <v>17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</row>
    <row r="13" spans="1:88" s="1" customFormat="1" ht="21.95" thickBot="1">
      <c r="A13" s="7"/>
      <c r="B13" s="102" t="s">
        <v>30</v>
      </c>
      <c r="C13" s="19" t="s">
        <v>7</v>
      </c>
      <c r="D13" s="103" t="s">
        <v>31</v>
      </c>
      <c r="E13" s="19" t="s">
        <v>26</v>
      </c>
      <c r="F13" s="20">
        <v>1</v>
      </c>
      <c r="G13" s="21">
        <v>45823</v>
      </c>
      <c r="H13" s="22">
        <v>45839</v>
      </c>
      <c r="I13" s="22"/>
      <c r="J13" s="14"/>
      <c r="K13" s="14">
        <f t="shared" ca="1" si="29"/>
        <v>17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2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</row>
    <row r="14" spans="1:88" s="1" customFormat="1" ht="21.95" thickBot="1">
      <c r="A14" s="7"/>
      <c r="B14" s="102" t="s">
        <v>32</v>
      </c>
      <c r="C14" s="19" t="s">
        <v>7</v>
      </c>
      <c r="D14" s="103" t="s">
        <v>33</v>
      </c>
      <c r="E14" s="19" t="s">
        <v>34</v>
      </c>
      <c r="F14" s="87">
        <v>1</v>
      </c>
      <c r="G14" s="21">
        <v>45792</v>
      </c>
      <c r="H14" s="22">
        <v>45860</v>
      </c>
      <c r="I14" s="22"/>
      <c r="J14" s="14"/>
      <c r="K14" s="14">
        <f t="shared" ca="1" si="29"/>
        <v>69</v>
      </c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</row>
    <row r="15" spans="1:88" s="1" customFormat="1" ht="21.95" thickBot="1">
      <c r="A15" s="7"/>
      <c r="B15" s="98" t="s">
        <v>35</v>
      </c>
      <c r="C15" s="23"/>
      <c r="D15" s="23"/>
      <c r="E15" s="23"/>
      <c r="F15" s="24"/>
      <c r="G15" s="25"/>
      <c r="H15" s="26"/>
      <c r="I15" s="26"/>
      <c r="J15" s="14"/>
      <c r="K15" s="14" t="str">
        <f t="shared" ca="1" si="29"/>
        <v/>
      </c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</row>
    <row r="16" spans="1:88" s="1" customFormat="1" ht="21.95" thickBot="1">
      <c r="A16" s="7"/>
      <c r="B16" s="105" t="s">
        <v>36</v>
      </c>
      <c r="C16" s="27" t="s">
        <v>7</v>
      </c>
      <c r="D16" s="104" t="s">
        <v>37</v>
      </c>
      <c r="E16" s="27" t="s">
        <v>34</v>
      </c>
      <c r="F16" s="28">
        <v>1</v>
      </c>
      <c r="G16" s="29">
        <v>45838</v>
      </c>
      <c r="H16" s="30">
        <v>45838</v>
      </c>
      <c r="I16" s="30"/>
      <c r="J16" s="14"/>
      <c r="K16" s="14">
        <f t="shared" ca="1" si="29"/>
        <v>1</v>
      </c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</row>
    <row r="17" spans="1:88" s="1" customFormat="1" ht="21.95" thickBot="1">
      <c r="A17" s="7"/>
      <c r="B17" s="105" t="s">
        <v>38</v>
      </c>
      <c r="C17" s="27" t="s">
        <v>7</v>
      </c>
      <c r="D17" s="104" t="s">
        <v>39</v>
      </c>
      <c r="E17" s="27" t="s">
        <v>34</v>
      </c>
      <c r="F17" s="28">
        <v>1</v>
      </c>
      <c r="G17" s="29">
        <v>45840</v>
      </c>
      <c r="H17" s="30">
        <v>45840</v>
      </c>
      <c r="I17" s="30"/>
      <c r="J17" s="14"/>
      <c r="K17" s="14">
        <f t="shared" ca="1" si="29"/>
        <v>1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2"/>
      <c r="Y17" s="72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</row>
    <row r="18" spans="1:88" s="1" customFormat="1" ht="21.95" thickBot="1">
      <c r="A18" s="7"/>
      <c r="B18" s="106" t="s">
        <v>40</v>
      </c>
      <c r="C18" s="27" t="s">
        <v>7</v>
      </c>
      <c r="D18" s="104" t="s">
        <v>41</v>
      </c>
      <c r="E18" s="27" t="s">
        <v>34</v>
      </c>
      <c r="F18" s="28">
        <v>1</v>
      </c>
      <c r="G18" s="29">
        <v>45845</v>
      </c>
      <c r="H18" s="30">
        <v>45855</v>
      </c>
      <c r="I18" s="30"/>
      <c r="J18" s="14"/>
      <c r="K18" s="14">
        <f t="shared" ca="1" si="29"/>
        <v>11</v>
      </c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</row>
    <row r="19" spans="1:88" s="1" customFormat="1" ht="21.95" thickBot="1">
      <c r="A19" s="7"/>
      <c r="B19" s="105" t="s">
        <v>42</v>
      </c>
      <c r="C19" s="27" t="s">
        <v>7</v>
      </c>
      <c r="D19" s="104" t="s">
        <v>43</v>
      </c>
      <c r="E19" s="27" t="s">
        <v>34</v>
      </c>
      <c r="F19" s="28">
        <v>1</v>
      </c>
      <c r="G19" s="29">
        <v>45845</v>
      </c>
      <c r="H19" s="30">
        <v>45855</v>
      </c>
      <c r="I19" s="30"/>
      <c r="J19" s="14"/>
      <c r="K19" s="14">
        <f t="shared" ca="1" si="29"/>
        <v>11</v>
      </c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2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</row>
    <row r="20" spans="1:88" s="1" customFormat="1" ht="21.95" thickBot="1">
      <c r="A20" s="7"/>
      <c r="B20" s="105" t="s">
        <v>44</v>
      </c>
      <c r="C20" s="27" t="s">
        <v>7</v>
      </c>
      <c r="D20" s="104" t="s">
        <v>45</v>
      </c>
      <c r="E20" s="27" t="s">
        <v>34</v>
      </c>
      <c r="F20" s="28">
        <v>1</v>
      </c>
      <c r="G20" s="29">
        <v>45845</v>
      </c>
      <c r="H20" s="30">
        <v>45855</v>
      </c>
      <c r="I20" s="30"/>
      <c r="J20" s="14"/>
      <c r="K20" s="14">
        <f t="shared" ca="1" si="29"/>
        <v>11</v>
      </c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</row>
    <row r="21" spans="1:88" s="1" customFormat="1" ht="21.95" thickBot="1">
      <c r="A21" s="7"/>
      <c r="B21" s="99" t="s">
        <v>46</v>
      </c>
      <c r="C21" s="31"/>
      <c r="D21" s="31"/>
      <c r="E21" s="31"/>
      <c r="F21" s="32"/>
      <c r="G21" s="33"/>
      <c r="H21" s="34"/>
      <c r="I21" s="34"/>
      <c r="J21" s="14"/>
      <c r="K21" s="14" t="str">
        <f t="shared" ca="1" si="29"/>
        <v/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</row>
    <row r="22" spans="1:88" s="1" customFormat="1" ht="21.95" thickBot="1">
      <c r="A22" s="7"/>
      <c r="B22" s="107" t="s">
        <v>47</v>
      </c>
      <c r="C22" s="35" t="s">
        <v>4</v>
      </c>
      <c r="D22" s="108" t="s">
        <v>48</v>
      </c>
      <c r="E22" s="35" t="s">
        <v>34</v>
      </c>
      <c r="F22" s="36">
        <v>1</v>
      </c>
      <c r="G22" s="37">
        <v>45855</v>
      </c>
      <c r="H22" s="38">
        <v>45866</v>
      </c>
      <c r="I22" s="38"/>
      <c r="J22" s="14"/>
      <c r="K22" s="14">
        <f t="shared" ca="1" si="29"/>
        <v>12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</row>
    <row r="23" spans="1:88" s="1" customFormat="1" ht="21.95" thickBot="1">
      <c r="A23" s="7"/>
      <c r="B23" s="107" t="s">
        <v>47</v>
      </c>
      <c r="C23" s="35" t="s">
        <v>6</v>
      </c>
      <c r="D23" s="108" t="s">
        <v>49</v>
      </c>
      <c r="E23" s="35" t="s">
        <v>34</v>
      </c>
      <c r="F23" s="36">
        <v>1</v>
      </c>
      <c r="G23" s="37">
        <v>45855</v>
      </c>
      <c r="H23" s="38">
        <v>45866</v>
      </c>
      <c r="I23" s="38"/>
      <c r="J23" s="14"/>
      <c r="K23" s="14">
        <f t="shared" ca="1" si="29"/>
        <v>12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</row>
    <row r="24" spans="1:88" s="1" customFormat="1" ht="21.95" thickBot="1">
      <c r="A24" s="7"/>
      <c r="B24" s="107" t="s">
        <v>50</v>
      </c>
      <c r="C24" s="35" t="s">
        <v>5</v>
      </c>
      <c r="D24" s="108" t="s">
        <v>51</v>
      </c>
      <c r="E24" s="35" t="s">
        <v>34</v>
      </c>
      <c r="F24" s="36">
        <v>1</v>
      </c>
      <c r="G24" s="37">
        <v>45855</v>
      </c>
      <c r="H24" s="38">
        <v>45866</v>
      </c>
      <c r="I24" s="38"/>
      <c r="J24" s="14"/>
      <c r="K24" s="14">
        <f t="shared" ca="1" si="29"/>
        <v>12</v>
      </c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</row>
    <row r="25" spans="1:88" s="1" customFormat="1" ht="28.5">
      <c r="A25" s="7"/>
      <c r="B25" s="107" t="s">
        <v>47</v>
      </c>
      <c r="C25" s="35" t="s">
        <v>7</v>
      </c>
      <c r="D25" s="126" t="s">
        <v>52</v>
      </c>
      <c r="E25" s="35" t="s">
        <v>34</v>
      </c>
      <c r="F25" s="109">
        <v>1</v>
      </c>
      <c r="G25" s="38">
        <v>45866</v>
      </c>
      <c r="H25" s="38">
        <v>45870</v>
      </c>
      <c r="I25" s="38"/>
      <c r="J25" s="14"/>
      <c r="K25" s="14">
        <f t="shared" ca="1" si="29"/>
        <v>5</v>
      </c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</row>
    <row r="26" spans="1:88" s="1" customFormat="1" ht="18.75">
      <c r="A26" s="7"/>
      <c r="B26" s="107" t="s">
        <v>47</v>
      </c>
      <c r="C26" s="35" t="s">
        <v>6</v>
      </c>
      <c r="D26" s="126" t="s">
        <v>53</v>
      </c>
      <c r="E26" s="35" t="s">
        <v>34</v>
      </c>
      <c r="F26" s="109">
        <v>1</v>
      </c>
      <c r="G26" s="38">
        <v>45866</v>
      </c>
      <c r="H26" s="38">
        <v>45870</v>
      </c>
      <c r="I26" s="38"/>
      <c r="J26" s="14"/>
      <c r="K26" s="14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</row>
    <row r="27" spans="1:88" s="1" customFormat="1" ht="28.5">
      <c r="A27" s="7"/>
      <c r="B27" s="107" t="s">
        <v>47</v>
      </c>
      <c r="C27" s="35" t="s">
        <v>6</v>
      </c>
      <c r="D27" s="126" t="s">
        <v>54</v>
      </c>
      <c r="E27" s="35" t="s">
        <v>34</v>
      </c>
      <c r="F27" s="109">
        <v>1</v>
      </c>
      <c r="G27" s="38">
        <v>45866</v>
      </c>
      <c r="H27" s="38">
        <v>45870</v>
      </c>
      <c r="I27" s="38"/>
      <c r="J27" s="14"/>
      <c r="K27" s="14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</row>
    <row r="28" spans="1:88" s="1" customFormat="1" ht="28.5">
      <c r="A28" s="7"/>
      <c r="B28" s="107" t="s">
        <v>50</v>
      </c>
      <c r="C28" s="35" t="s">
        <v>4</v>
      </c>
      <c r="D28" s="126" t="s">
        <v>55</v>
      </c>
      <c r="E28" s="35" t="s">
        <v>34</v>
      </c>
      <c r="F28" s="109">
        <v>1</v>
      </c>
      <c r="G28" s="38">
        <v>45866</v>
      </c>
      <c r="H28" s="38">
        <v>45870</v>
      </c>
      <c r="I28" s="38"/>
      <c r="J28" s="14"/>
      <c r="K28" s="14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</row>
    <row r="29" spans="1:88" s="1" customFormat="1" ht="18.75">
      <c r="A29" s="7"/>
      <c r="B29" s="100" t="s">
        <v>56</v>
      </c>
      <c r="C29" s="39"/>
      <c r="D29" s="39"/>
      <c r="E29" s="39"/>
      <c r="F29" s="40"/>
      <c r="G29" s="41"/>
      <c r="H29" s="42"/>
      <c r="I29" s="42"/>
      <c r="J29" s="14"/>
      <c r="K29" s="14" t="str">
        <f t="shared" ca="1" si="29"/>
        <v/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</row>
    <row r="30" spans="1:88" s="1" customFormat="1" ht="18.75">
      <c r="A30" s="7"/>
      <c r="B30" s="110" t="s">
        <v>57</v>
      </c>
      <c r="C30" s="44" t="s">
        <v>7</v>
      </c>
      <c r="D30" s="111" t="s">
        <v>58</v>
      </c>
      <c r="E30" s="44" t="s">
        <v>34</v>
      </c>
      <c r="F30" s="109">
        <v>1</v>
      </c>
      <c r="G30" s="45">
        <v>45871</v>
      </c>
      <c r="H30" s="46">
        <v>45874</v>
      </c>
      <c r="I30" s="46"/>
      <c r="J30" s="14"/>
      <c r="K30" s="14">
        <f t="shared" ca="1" si="29"/>
        <v>4</v>
      </c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</row>
    <row r="31" spans="1:88" s="1" customFormat="1" ht="18.75">
      <c r="A31" s="7"/>
      <c r="B31" s="110" t="s">
        <v>47</v>
      </c>
      <c r="C31" s="44" t="s">
        <v>7</v>
      </c>
      <c r="D31" s="111" t="s">
        <v>59</v>
      </c>
      <c r="E31" s="44" t="s">
        <v>34</v>
      </c>
      <c r="F31" s="109">
        <v>1</v>
      </c>
      <c r="G31" s="45">
        <v>45871</v>
      </c>
      <c r="H31" s="46">
        <v>45874</v>
      </c>
      <c r="I31" s="46"/>
      <c r="J31" s="14"/>
      <c r="K31" s="14">
        <f t="shared" ca="1" si="29"/>
        <v>4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</row>
    <row r="32" spans="1:88" s="1" customFormat="1" ht="28.5">
      <c r="A32" s="7"/>
      <c r="B32" s="110" t="s">
        <v>60</v>
      </c>
      <c r="C32" s="44" t="s">
        <v>7</v>
      </c>
      <c r="D32" s="127" t="s">
        <v>61</v>
      </c>
      <c r="E32" s="44" t="s">
        <v>34</v>
      </c>
      <c r="F32" s="109">
        <v>1</v>
      </c>
      <c r="G32" s="45">
        <v>45871</v>
      </c>
      <c r="H32" s="46">
        <v>45874</v>
      </c>
      <c r="I32" s="46"/>
      <c r="J32" s="14"/>
      <c r="K32" s="14">
        <f t="shared" ca="1" si="29"/>
        <v>4</v>
      </c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</row>
    <row r="33" spans="1:88" s="1" customFormat="1" ht="42">
      <c r="A33" s="7"/>
      <c r="B33" s="110" t="s">
        <v>60</v>
      </c>
      <c r="C33" s="44" t="s">
        <v>7</v>
      </c>
      <c r="D33" s="127" t="s">
        <v>62</v>
      </c>
      <c r="E33" s="44" t="s">
        <v>34</v>
      </c>
      <c r="F33" s="109">
        <v>1</v>
      </c>
      <c r="G33" s="45">
        <v>45871</v>
      </c>
      <c r="H33" s="46">
        <v>45874</v>
      </c>
      <c r="I33" s="46"/>
      <c r="J33" s="14"/>
      <c r="K33" s="14">
        <f t="shared" ca="1" si="29"/>
        <v>4</v>
      </c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</row>
    <row r="34" spans="1:88" s="1" customFormat="1" ht="18.75">
      <c r="A34" s="7"/>
      <c r="B34" s="43" t="s">
        <v>63</v>
      </c>
      <c r="C34" s="44" t="s">
        <v>7</v>
      </c>
      <c r="D34" s="44" t="s">
        <v>64</v>
      </c>
      <c r="E34" s="44" t="s">
        <v>34</v>
      </c>
      <c r="F34" s="109">
        <v>1</v>
      </c>
      <c r="G34" s="45">
        <v>45871</v>
      </c>
      <c r="H34" s="46">
        <v>45874</v>
      </c>
      <c r="I34" s="46"/>
      <c r="J34" s="14"/>
      <c r="K34" s="14">
        <f t="shared" ca="1" si="29"/>
        <v>4</v>
      </c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</row>
    <row r="35" spans="1:88" s="1" customFormat="1" ht="18.75">
      <c r="A35" s="7"/>
      <c r="B35" s="101" t="s">
        <v>65</v>
      </c>
      <c r="C35" s="47"/>
      <c r="D35" s="47"/>
      <c r="E35" s="47"/>
      <c r="F35" s="48"/>
      <c r="G35" s="49"/>
      <c r="H35" s="50"/>
      <c r="I35" s="50"/>
      <c r="J35" s="14"/>
      <c r="K35" s="14" t="str">
        <f t="shared" ca="1" si="29"/>
        <v/>
      </c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</row>
    <row r="36" spans="1:88" s="1" customFormat="1" ht="18.75">
      <c r="A36" s="7"/>
      <c r="B36" s="51" t="s">
        <v>63</v>
      </c>
      <c r="C36" s="52" t="s">
        <v>7</v>
      </c>
      <c r="D36" s="52" t="s">
        <v>66</v>
      </c>
      <c r="E36" s="52" t="s">
        <v>26</v>
      </c>
      <c r="F36" s="109">
        <v>1</v>
      </c>
      <c r="G36" s="53">
        <v>45869</v>
      </c>
      <c r="H36" s="54">
        <v>45874</v>
      </c>
      <c r="I36" s="54"/>
      <c r="J36" s="14"/>
      <c r="K36" s="14">
        <f t="shared" ca="1" si="29"/>
        <v>6</v>
      </c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</row>
    <row r="37" spans="1:88" s="1" customFormat="1" ht="18.75">
      <c r="A37" s="7"/>
      <c r="B37" s="51" t="s">
        <v>63</v>
      </c>
      <c r="C37" s="52" t="s">
        <v>6</v>
      </c>
      <c r="D37" s="52" t="s">
        <v>67</v>
      </c>
      <c r="E37" s="52" t="s">
        <v>26</v>
      </c>
      <c r="F37" s="109">
        <v>1</v>
      </c>
      <c r="G37" s="53">
        <v>45869</v>
      </c>
      <c r="H37" s="54">
        <v>45874</v>
      </c>
      <c r="I37" s="54"/>
      <c r="J37" s="14"/>
      <c r="K37" s="14">
        <f t="shared" ca="1" si="29"/>
        <v>6</v>
      </c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</row>
    <row r="38" spans="1:88" s="1" customFormat="1" ht="18.75">
      <c r="A38" s="7"/>
      <c r="B38" s="51" t="s">
        <v>63</v>
      </c>
      <c r="C38" s="52" t="s">
        <v>5</v>
      </c>
      <c r="D38" s="52" t="s">
        <v>68</v>
      </c>
      <c r="E38" s="52" t="s">
        <v>26</v>
      </c>
      <c r="F38" s="109">
        <v>1</v>
      </c>
      <c r="G38" s="53">
        <v>45869</v>
      </c>
      <c r="H38" s="54">
        <v>45874</v>
      </c>
      <c r="I38" s="54"/>
      <c r="J38" s="14"/>
      <c r="K38" s="14">
        <f t="shared" ca="1" si="29"/>
        <v>6</v>
      </c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</row>
    <row r="39" spans="1:88" s="1" customFormat="1" ht="18.75">
      <c r="A39" s="7"/>
      <c r="B39" s="128" t="s">
        <v>69</v>
      </c>
      <c r="C39" s="129"/>
      <c r="D39" s="129"/>
      <c r="E39" s="129"/>
      <c r="F39" s="130"/>
      <c r="G39" s="131"/>
      <c r="H39" s="132"/>
      <c r="I39" s="132"/>
      <c r="J39" s="14"/>
      <c r="K39" s="14" t="str">
        <f t="shared" ca="1" si="29"/>
        <v/>
      </c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</row>
    <row r="40" spans="1:88" s="1" customFormat="1" ht="18.75">
      <c r="A40" s="7"/>
      <c r="B40" s="133" t="s">
        <v>63</v>
      </c>
      <c r="C40" s="134" t="s">
        <v>7</v>
      </c>
      <c r="D40" s="134" t="s">
        <v>70</v>
      </c>
      <c r="E40" s="134" t="s">
        <v>26</v>
      </c>
      <c r="F40" s="109">
        <v>1</v>
      </c>
      <c r="G40" s="135">
        <v>45869</v>
      </c>
      <c r="H40" s="136">
        <v>45874</v>
      </c>
      <c r="I40" s="136"/>
      <c r="J40" s="14"/>
      <c r="K40" s="14">
        <f t="shared" ca="1" si="29"/>
        <v>6</v>
      </c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</row>
    <row r="41" spans="1:88" s="1" customFormat="1" ht="18.75">
      <c r="A41" s="7"/>
      <c r="B41" s="133" t="s">
        <v>63</v>
      </c>
      <c r="C41" s="134" t="s">
        <v>7</v>
      </c>
      <c r="D41" s="134" t="s">
        <v>71</v>
      </c>
      <c r="E41" s="134" t="s">
        <v>26</v>
      </c>
      <c r="F41" s="109">
        <v>1</v>
      </c>
      <c r="G41" s="135">
        <v>45869</v>
      </c>
      <c r="H41" s="136">
        <v>45874</v>
      </c>
      <c r="I41" s="136"/>
      <c r="J41" s="14"/>
      <c r="K41" s="14">
        <f t="shared" ca="1" si="29"/>
        <v>6</v>
      </c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</row>
    <row r="42" spans="1:88" s="1" customFormat="1" ht="18.75">
      <c r="A42" s="7"/>
      <c r="B42" s="133" t="s">
        <v>63</v>
      </c>
      <c r="C42" s="134" t="s">
        <v>5</v>
      </c>
      <c r="D42" s="134" t="s">
        <v>72</v>
      </c>
      <c r="E42" s="134" t="s">
        <v>26</v>
      </c>
      <c r="F42" s="109">
        <v>1</v>
      </c>
      <c r="G42" s="135">
        <v>45869</v>
      </c>
      <c r="H42" s="136">
        <v>45874</v>
      </c>
      <c r="I42" s="136"/>
      <c r="J42" s="14"/>
      <c r="K42" s="14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</row>
    <row r="43" spans="1:88" s="1" customFormat="1" ht="18.75">
      <c r="A43" s="7"/>
      <c r="B43" s="133" t="s">
        <v>63</v>
      </c>
      <c r="C43" s="134" t="s">
        <v>5</v>
      </c>
      <c r="D43" s="134" t="s">
        <v>73</v>
      </c>
      <c r="E43" s="134" t="s">
        <v>26</v>
      </c>
      <c r="F43" s="109">
        <v>1</v>
      </c>
      <c r="G43" s="135">
        <v>45869</v>
      </c>
      <c r="H43" s="136">
        <v>45874</v>
      </c>
      <c r="I43" s="136"/>
      <c r="J43" s="14"/>
      <c r="K43" s="14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</row>
    <row r="44" spans="1:88" s="1" customFormat="1" ht="18.75">
      <c r="A44" s="7"/>
      <c r="B44" s="137" t="s">
        <v>74</v>
      </c>
      <c r="C44" s="138"/>
      <c r="D44" s="138"/>
      <c r="E44" s="138"/>
      <c r="F44" s="139"/>
      <c r="G44" s="140"/>
      <c r="H44" s="141"/>
      <c r="I44" s="141"/>
      <c r="J44" s="14"/>
      <c r="K44" s="14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</row>
    <row r="45" spans="1:88" s="1" customFormat="1" ht="18.75">
      <c r="A45" s="7"/>
      <c r="B45" s="142" t="s">
        <v>63</v>
      </c>
      <c r="C45" s="143" t="s">
        <v>4</v>
      </c>
      <c r="D45" s="143" t="s">
        <v>75</v>
      </c>
      <c r="E45" s="143" t="s">
        <v>34</v>
      </c>
      <c r="F45" s="109">
        <v>1</v>
      </c>
      <c r="G45" s="144">
        <v>45874</v>
      </c>
      <c r="H45" s="144">
        <v>45885</v>
      </c>
      <c r="I45" s="145"/>
      <c r="J45" s="14"/>
      <c r="K45" s="14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</row>
    <row r="46" spans="1:88" s="1" customFormat="1" ht="30.75">
      <c r="A46" s="7"/>
      <c r="B46" s="142" t="s">
        <v>76</v>
      </c>
      <c r="C46" s="143" t="s">
        <v>7</v>
      </c>
      <c r="D46" s="146" t="s">
        <v>77</v>
      </c>
      <c r="E46" s="143" t="s">
        <v>34</v>
      </c>
      <c r="F46" s="109">
        <v>1</v>
      </c>
      <c r="G46" s="144">
        <v>45874</v>
      </c>
      <c r="H46" s="144">
        <v>45874</v>
      </c>
      <c r="I46" s="145"/>
      <c r="J46" s="14"/>
      <c r="K46" s="14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</row>
    <row r="47" spans="1:88" s="1" customFormat="1" ht="18.75">
      <c r="A47" s="7"/>
      <c r="B47" s="142" t="s">
        <v>63</v>
      </c>
      <c r="C47" s="143" t="s">
        <v>4</v>
      </c>
      <c r="D47" s="143" t="s">
        <v>78</v>
      </c>
      <c r="E47" s="143" t="s">
        <v>34</v>
      </c>
      <c r="F47" s="109">
        <v>1</v>
      </c>
      <c r="G47" s="144">
        <v>45874</v>
      </c>
      <c r="H47" s="144">
        <v>45885</v>
      </c>
      <c r="I47" s="145"/>
      <c r="J47" s="14"/>
      <c r="K47" s="14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</row>
    <row r="48" spans="1:88" s="1" customFormat="1" ht="30.75">
      <c r="A48" s="7"/>
      <c r="B48" s="142" t="s">
        <v>63</v>
      </c>
      <c r="C48" s="143" t="s">
        <v>7</v>
      </c>
      <c r="D48" s="146" t="s">
        <v>79</v>
      </c>
      <c r="E48" s="143" t="s">
        <v>34</v>
      </c>
      <c r="F48" s="109">
        <v>1</v>
      </c>
      <c r="G48" s="144">
        <v>45874</v>
      </c>
      <c r="H48" s="144">
        <v>45885</v>
      </c>
      <c r="I48" s="145"/>
      <c r="J48" s="14"/>
      <c r="K48" s="14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</row>
    <row r="49" spans="1:88" s="1" customFormat="1" ht="18.75">
      <c r="A49" s="7"/>
      <c r="B49" s="142" t="s">
        <v>80</v>
      </c>
      <c r="C49" s="143" t="s">
        <v>4</v>
      </c>
      <c r="D49" s="143" t="s">
        <v>81</v>
      </c>
      <c r="E49" s="143" t="s">
        <v>34</v>
      </c>
      <c r="F49" s="109">
        <v>1</v>
      </c>
      <c r="G49" s="144">
        <v>45874</v>
      </c>
      <c r="H49" s="144">
        <v>45885</v>
      </c>
      <c r="I49" s="145"/>
      <c r="J49" s="14"/>
      <c r="K49" s="14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</row>
    <row r="50" spans="1:88" s="1" customFormat="1" ht="18.75">
      <c r="A50" s="7"/>
      <c r="B50" s="99" t="s">
        <v>82</v>
      </c>
      <c r="C50" s="31"/>
      <c r="D50" s="31"/>
      <c r="E50" s="31"/>
      <c r="F50" s="32"/>
      <c r="G50" s="33"/>
      <c r="H50" s="34"/>
      <c r="I50" s="34"/>
      <c r="J50" s="14"/>
      <c r="K50" s="14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</row>
    <row r="51" spans="1:88" s="1" customFormat="1" ht="30.75">
      <c r="A51" s="7"/>
      <c r="B51" s="147" t="s">
        <v>83</v>
      </c>
      <c r="C51" s="148" t="s">
        <v>7</v>
      </c>
      <c r="D51" s="149" t="s">
        <v>84</v>
      </c>
      <c r="E51" s="148" t="s">
        <v>34</v>
      </c>
      <c r="F51" s="109">
        <v>1</v>
      </c>
      <c r="G51" s="150">
        <v>45872</v>
      </c>
      <c r="H51" s="151">
        <v>45875</v>
      </c>
      <c r="I51" s="151"/>
      <c r="J51" s="14"/>
      <c r="K51" s="14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</row>
    <row r="52" spans="1:88" s="1" customFormat="1" ht="18.75">
      <c r="A52" s="7"/>
      <c r="B52" s="147" t="s">
        <v>85</v>
      </c>
      <c r="C52" s="148" t="s">
        <v>7</v>
      </c>
      <c r="D52" s="149" t="s">
        <v>86</v>
      </c>
      <c r="E52" s="148" t="s">
        <v>34</v>
      </c>
      <c r="F52" s="109">
        <v>1</v>
      </c>
      <c r="G52" s="150">
        <v>45872</v>
      </c>
      <c r="H52" s="151">
        <v>45877</v>
      </c>
      <c r="I52" s="151"/>
      <c r="J52" s="14"/>
      <c r="K52" s="14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</row>
    <row r="53" spans="1:88" s="1" customFormat="1" ht="30.75">
      <c r="A53" s="7"/>
      <c r="B53" s="147" t="s">
        <v>87</v>
      </c>
      <c r="C53" s="148" t="s">
        <v>7</v>
      </c>
      <c r="D53" s="149" t="s">
        <v>88</v>
      </c>
      <c r="E53" s="148" t="s">
        <v>34</v>
      </c>
      <c r="F53" s="109">
        <v>1</v>
      </c>
      <c r="G53" s="150">
        <v>45872</v>
      </c>
      <c r="H53" s="151">
        <v>45875</v>
      </c>
      <c r="I53" s="151"/>
      <c r="J53" s="14"/>
      <c r="K53" s="14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</row>
    <row r="54" spans="1:88" s="1" customFormat="1" ht="30.75">
      <c r="A54" s="7"/>
      <c r="B54" s="147" t="s">
        <v>89</v>
      </c>
      <c r="C54" s="148" t="s">
        <v>7</v>
      </c>
      <c r="D54" s="149" t="s">
        <v>90</v>
      </c>
      <c r="E54" s="148" t="s">
        <v>34</v>
      </c>
      <c r="F54" s="109">
        <v>1</v>
      </c>
      <c r="G54" s="150">
        <v>45872</v>
      </c>
      <c r="H54" s="151">
        <v>45875</v>
      </c>
      <c r="I54" s="151"/>
      <c r="J54" s="14"/>
      <c r="K54" s="14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</row>
    <row r="55" spans="1:88" s="1" customFormat="1" ht="45">
      <c r="A55" s="7"/>
      <c r="B55" s="147" t="s">
        <v>91</v>
      </c>
      <c r="C55" s="148" t="s">
        <v>7</v>
      </c>
      <c r="D55" s="149" t="s">
        <v>92</v>
      </c>
      <c r="E55" s="148" t="s">
        <v>34</v>
      </c>
      <c r="F55" s="109">
        <v>1</v>
      </c>
      <c r="G55" s="150">
        <v>45872</v>
      </c>
      <c r="H55" s="151">
        <v>45875</v>
      </c>
      <c r="I55" s="151"/>
      <c r="J55" s="14"/>
      <c r="K55" s="14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</row>
    <row r="56" spans="1:88" s="1" customFormat="1" ht="18.75">
      <c r="A56" s="7"/>
      <c r="B56" s="100" t="s">
        <v>93</v>
      </c>
      <c r="C56" s="39"/>
      <c r="D56" s="39"/>
      <c r="E56" s="39"/>
      <c r="F56" s="40"/>
      <c r="G56" s="41"/>
      <c r="H56" s="42"/>
      <c r="I56" s="42"/>
      <c r="J56" s="14"/>
      <c r="K56" s="14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</row>
    <row r="57" spans="1:88" s="1" customFormat="1" ht="18.75">
      <c r="A57" s="7"/>
      <c r="B57" s="110" t="s">
        <v>57</v>
      </c>
      <c r="C57" s="44" t="s">
        <v>6</v>
      </c>
      <c r="D57" s="111" t="s">
        <v>94</v>
      </c>
      <c r="E57" s="44" t="s">
        <v>34</v>
      </c>
      <c r="F57" s="109">
        <v>1</v>
      </c>
      <c r="G57" s="45">
        <v>45876</v>
      </c>
      <c r="H57" s="46">
        <v>45882</v>
      </c>
      <c r="I57" s="46"/>
      <c r="J57" s="14"/>
      <c r="K57" s="14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</row>
    <row r="58" spans="1:88" s="1" customFormat="1" ht="28.5">
      <c r="A58" s="7"/>
      <c r="B58" s="110" t="s">
        <v>47</v>
      </c>
      <c r="C58" s="44" t="s">
        <v>7</v>
      </c>
      <c r="D58" s="127" t="s">
        <v>95</v>
      </c>
      <c r="E58" s="44" t="s">
        <v>34</v>
      </c>
      <c r="F58" s="109">
        <v>1</v>
      </c>
      <c r="G58" s="45">
        <v>45876</v>
      </c>
      <c r="H58" s="46">
        <v>45882</v>
      </c>
      <c r="I58" s="46"/>
      <c r="J58" s="14"/>
      <c r="K58" s="14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</row>
    <row r="59" spans="1:88" s="1" customFormat="1" ht="42">
      <c r="A59" s="7"/>
      <c r="B59" s="110" t="s">
        <v>60</v>
      </c>
      <c r="C59" s="44" t="s">
        <v>7</v>
      </c>
      <c r="D59" s="127" t="s">
        <v>96</v>
      </c>
      <c r="E59" s="44" t="s">
        <v>34</v>
      </c>
      <c r="F59" s="109">
        <v>1</v>
      </c>
      <c r="G59" s="45">
        <v>45876</v>
      </c>
      <c r="H59" s="46">
        <v>45882</v>
      </c>
      <c r="I59" s="46"/>
      <c r="J59" s="14"/>
      <c r="K59" s="14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</row>
    <row r="60" spans="1:88" s="1" customFormat="1" ht="42">
      <c r="A60" s="7"/>
      <c r="B60" s="110" t="s">
        <v>47</v>
      </c>
      <c r="C60" s="44" t="s">
        <v>6</v>
      </c>
      <c r="D60" s="127" t="s">
        <v>97</v>
      </c>
      <c r="E60" s="44" t="s">
        <v>34</v>
      </c>
      <c r="F60" s="109">
        <v>1</v>
      </c>
      <c r="G60" s="45">
        <v>45876</v>
      </c>
      <c r="H60" s="46">
        <v>45882</v>
      </c>
      <c r="I60" s="46"/>
      <c r="J60" s="14"/>
      <c r="K60" s="14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</row>
    <row r="61" spans="1:88" s="1" customFormat="1" ht="18.75">
      <c r="A61" s="7"/>
      <c r="B61" s="43" t="s">
        <v>63</v>
      </c>
      <c r="C61" s="44" t="s">
        <v>4</v>
      </c>
      <c r="D61" s="44" t="s">
        <v>64</v>
      </c>
      <c r="E61" s="44" t="s">
        <v>34</v>
      </c>
      <c r="F61" s="109">
        <v>1</v>
      </c>
      <c r="G61" s="45">
        <v>45876</v>
      </c>
      <c r="H61" s="46">
        <v>45882</v>
      </c>
      <c r="I61" s="46"/>
      <c r="J61" s="14"/>
      <c r="K61" s="14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</row>
    <row r="62" spans="1:88" s="1" customFormat="1" ht="30.75">
      <c r="A62" s="7"/>
      <c r="B62" s="43" t="s">
        <v>98</v>
      </c>
      <c r="C62" s="44" t="s">
        <v>7</v>
      </c>
      <c r="D62" s="152" t="s">
        <v>99</v>
      </c>
      <c r="E62" s="44" t="s">
        <v>34</v>
      </c>
      <c r="F62" s="109">
        <v>1</v>
      </c>
      <c r="G62" s="45">
        <v>45876</v>
      </c>
      <c r="H62" s="46">
        <v>45882</v>
      </c>
      <c r="I62" s="46"/>
      <c r="J62" s="14"/>
      <c r="K62" s="14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</row>
    <row r="63" spans="1:88" s="1" customFormat="1" ht="18.75">
      <c r="A63" s="7"/>
      <c r="B63" s="43" t="s">
        <v>100</v>
      </c>
      <c r="C63" s="44" t="s">
        <v>7</v>
      </c>
      <c r="D63" s="152" t="s">
        <v>101</v>
      </c>
      <c r="E63" s="44" t="s">
        <v>34</v>
      </c>
      <c r="F63" s="109">
        <v>1</v>
      </c>
      <c r="G63" s="45">
        <v>45876</v>
      </c>
      <c r="H63" s="46">
        <v>45882</v>
      </c>
      <c r="I63" s="46"/>
      <c r="J63" s="14"/>
      <c r="K63" s="14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</row>
    <row r="64" spans="1:88" s="1" customFormat="1" ht="30.75">
      <c r="A64" s="7"/>
      <c r="B64" s="43" t="s">
        <v>102</v>
      </c>
      <c r="C64" s="44" t="s">
        <v>4</v>
      </c>
      <c r="D64" s="152" t="s">
        <v>103</v>
      </c>
      <c r="E64" s="44" t="s">
        <v>34</v>
      </c>
      <c r="F64" s="109">
        <v>1</v>
      </c>
      <c r="G64" s="45">
        <v>45876</v>
      </c>
      <c r="H64" s="46">
        <v>45882</v>
      </c>
      <c r="I64" s="46"/>
      <c r="J64" s="14"/>
      <c r="K64" s="14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</row>
    <row r="65" spans="1:88" s="1" customFormat="1" ht="30.75">
      <c r="A65" s="7"/>
      <c r="B65" s="43" t="s">
        <v>104</v>
      </c>
      <c r="C65" s="44" t="s">
        <v>7</v>
      </c>
      <c r="D65" s="152" t="s">
        <v>105</v>
      </c>
      <c r="E65" s="44" t="s">
        <v>34</v>
      </c>
      <c r="F65" s="109">
        <v>1</v>
      </c>
      <c r="G65" s="45">
        <v>45876</v>
      </c>
      <c r="H65" s="46">
        <v>45882</v>
      </c>
      <c r="I65" s="46"/>
      <c r="J65" s="14"/>
      <c r="K65" s="14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</row>
    <row r="66" spans="1:88" s="1" customFormat="1" ht="30.75">
      <c r="A66" s="7"/>
      <c r="B66" s="43" t="s">
        <v>106</v>
      </c>
      <c r="C66" s="44" t="s">
        <v>4</v>
      </c>
      <c r="D66" s="152" t="s">
        <v>107</v>
      </c>
      <c r="E66" s="44" t="s">
        <v>34</v>
      </c>
      <c r="F66" s="109">
        <v>0.7</v>
      </c>
      <c r="G66" s="45">
        <v>45876</v>
      </c>
      <c r="H66" s="46">
        <v>45882</v>
      </c>
      <c r="I66" s="46"/>
      <c r="J66" s="14"/>
      <c r="K66" s="14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</row>
    <row r="67" spans="1:88" s="1" customFormat="1" ht="18.75">
      <c r="A67" s="7"/>
      <c r="B67" s="173" t="s">
        <v>108</v>
      </c>
      <c r="C67" s="153"/>
      <c r="D67" s="154"/>
      <c r="E67" s="153"/>
      <c r="F67" s="155"/>
      <c r="G67" s="49"/>
      <c r="H67" s="50"/>
      <c r="I67" s="50"/>
      <c r="J67" s="14"/>
      <c r="K67" s="14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</row>
    <row r="68" spans="1:88" s="1" customFormat="1" ht="45">
      <c r="A68" s="7"/>
      <c r="B68" s="156" t="s">
        <v>47</v>
      </c>
      <c r="C68" s="157" t="s">
        <v>6</v>
      </c>
      <c r="D68" s="158" t="s">
        <v>109</v>
      </c>
      <c r="E68" s="157" t="s">
        <v>26</v>
      </c>
      <c r="F68" s="159">
        <v>1</v>
      </c>
      <c r="G68" s="160">
        <v>45881</v>
      </c>
      <c r="H68" s="161">
        <v>45884</v>
      </c>
      <c r="I68" s="161"/>
      <c r="J68" s="14"/>
      <c r="K68" s="14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</row>
    <row r="69" spans="1:88" s="1" customFormat="1" ht="18.75">
      <c r="A69" s="7"/>
      <c r="B69" s="156" t="s">
        <v>110</v>
      </c>
      <c r="C69" s="157" t="s">
        <v>7</v>
      </c>
      <c r="D69" s="158" t="s">
        <v>111</v>
      </c>
      <c r="E69" s="157" t="s">
        <v>26</v>
      </c>
      <c r="F69" s="159">
        <v>0.5</v>
      </c>
      <c r="G69" s="160">
        <v>45884</v>
      </c>
      <c r="H69" s="161">
        <v>45884</v>
      </c>
      <c r="I69" s="161"/>
      <c r="J69" s="14"/>
      <c r="K69" s="14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</row>
    <row r="70" spans="1:88" s="1" customFormat="1" ht="30.75">
      <c r="A70" s="7"/>
      <c r="B70" s="156" t="s">
        <v>112</v>
      </c>
      <c r="C70" s="157" t="s">
        <v>4</v>
      </c>
      <c r="D70" s="158" t="s">
        <v>113</v>
      </c>
      <c r="E70" s="157" t="s">
        <v>26</v>
      </c>
      <c r="F70" s="159">
        <v>0.6</v>
      </c>
      <c r="G70" s="160">
        <v>45884</v>
      </c>
      <c r="H70" s="161">
        <v>45884</v>
      </c>
      <c r="I70" s="161"/>
      <c r="J70" s="14"/>
      <c r="K70" s="14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</row>
    <row r="71" spans="1:88" s="1" customFormat="1" ht="18.75">
      <c r="A71" s="7"/>
      <c r="B71" s="156" t="s">
        <v>83</v>
      </c>
      <c r="C71" s="157" t="s">
        <v>7</v>
      </c>
      <c r="D71" s="158" t="s">
        <v>114</v>
      </c>
      <c r="E71" s="157" t="s">
        <v>26</v>
      </c>
      <c r="F71" s="159">
        <v>0</v>
      </c>
      <c r="G71" s="160">
        <v>45884</v>
      </c>
      <c r="H71" s="161">
        <v>45884</v>
      </c>
      <c r="I71" s="161"/>
      <c r="J71" s="14"/>
      <c r="K71" s="14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</row>
    <row r="72" spans="1:88" s="1" customFormat="1" ht="18.75">
      <c r="A72" s="7"/>
      <c r="B72" s="174" t="s">
        <v>115</v>
      </c>
      <c r="C72" s="162"/>
      <c r="D72" s="163"/>
      <c r="E72" s="162"/>
      <c r="F72" s="164"/>
      <c r="G72" s="165"/>
      <c r="H72" s="166"/>
      <c r="I72" s="166"/>
      <c r="J72" s="14"/>
      <c r="K72" s="14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</row>
    <row r="73" spans="1:88" s="1" customFormat="1" ht="18.75">
      <c r="A73" s="7"/>
      <c r="B73" s="167" t="s">
        <v>116</v>
      </c>
      <c r="C73" s="168" t="s">
        <v>7</v>
      </c>
      <c r="D73" s="169" t="s">
        <v>117</v>
      </c>
      <c r="E73" s="168" t="s">
        <v>26</v>
      </c>
      <c r="F73" s="170">
        <v>0.15</v>
      </c>
      <c r="G73" s="171">
        <v>45885</v>
      </c>
      <c r="H73" s="172">
        <v>45898</v>
      </c>
      <c r="I73" s="172"/>
      <c r="J73" s="14"/>
      <c r="K73" s="14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</row>
    <row r="74" spans="1:88" s="1" customFormat="1" ht="18.75">
      <c r="A74" s="7"/>
      <c r="B74" s="167" t="s">
        <v>118</v>
      </c>
      <c r="C74" s="168" t="s">
        <v>7</v>
      </c>
      <c r="D74" s="169" t="s">
        <v>119</v>
      </c>
      <c r="E74" s="168" t="s">
        <v>26</v>
      </c>
      <c r="F74" s="170">
        <v>0</v>
      </c>
      <c r="G74" s="171">
        <v>45885</v>
      </c>
      <c r="H74" s="172">
        <v>45898</v>
      </c>
      <c r="I74" s="172"/>
      <c r="J74" s="14"/>
      <c r="K74" s="14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</row>
    <row r="75" spans="1:88" s="1" customFormat="1" ht="18.75">
      <c r="A75" s="7"/>
      <c r="B75" s="167" t="s">
        <v>120</v>
      </c>
      <c r="C75" s="168" t="s">
        <v>7</v>
      </c>
      <c r="D75" s="169"/>
      <c r="E75" s="168" t="s">
        <v>26</v>
      </c>
      <c r="F75" s="170">
        <v>0</v>
      </c>
      <c r="G75" s="171">
        <v>45896</v>
      </c>
      <c r="H75" s="172">
        <v>45898</v>
      </c>
      <c r="I75" s="172"/>
      <c r="J75" s="14"/>
      <c r="K75" s="14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</row>
    <row r="76" spans="1:88" s="1" customFormat="1" ht="18.75">
      <c r="A76" s="7"/>
      <c r="B76" s="167"/>
      <c r="C76" s="168"/>
      <c r="D76" s="169"/>
      <c r="E76" s="168"/>
      <c r="F76" s="170"/>
      <c r="G76" s="171"/>
      <c r="H76" s="172"/>
      <c r="I76" s="172"/>
      <c r="J76" s="14"/>
      <c r="K76" s="14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</row>
    <row r="77" spans="1:88" s="1" customFormat="1" ht="18.75">
      <c r="A77" s="7"/>
      <c r="B77" s="55"/>
      <c r="C77" s="56"/>
      <c r="D77" s="56"/>
      <c r="E77" s="56"/>
      <c r="F77" s="57"/>
      <c r="G77" s="58"/>
      <c r="H77" s="59"/>
      <c r="I77" s="59"/>
      <c r="J77" s="60"/>
      <c r="K77" s="60" t="str">
        <f t="shared" ca="1" si="29"/>
        <v/>
      </c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</row>
    <row r="78" spans="1:88">
      <c r="A78" s="5"/>
      <c r="B78" s="3"/>
      <c r="C78" s="3"/>
      <c r="D78" s="3"/>
      <c r="E78" s="3"/>
      <c r="F78" s="3"/>
      <c r="G78" s="6"/>
      <c r="H78" s="3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88">
      <c r="B79" s="61"/>
      <c r="C79" s="61"/>
      <c r="D79" s="61"/>
      <c r="E79" s="61"/>
      <c r="F79" s="3"/>
      <c r="G79" s="6"/>
      <c r="H79" s="62"/>
      <c r="I79" s="6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88">
      <c r="B80" s="63"/>
      <c r="C80" s="64"/>
      <c r="D80" s="64"/>
      <c r="E80" s="64"/>
      <c r="F80" s="3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2:60">
      <c r="B81" s="65"/>
      <c r="C81" s="3"/>
      <c r="D81" s="3"/>
      <c r="E81" s="3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2:60">
      <c r="B82" s="3"/>
      <c r="C82" s="3"/>
      <c r="D82" s="3"/>
      <c r="E82" s="3"/>
      <c r="F82" s="3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2:60">
      <c r="B83" s="3"/>
      <c r="C83" s="3"/>
      <c r="D83" s="3"/>
      <c r="E83" s="3"/>
      <c r="F83" s="3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2:60">
      <c r="B84" s="3"/>
      <c r="C84" s="3"/>
      <c r="D84" s="3"/>
      <c r="E84" s="3"/>
      <c r="F84" s="3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2:60">
      <c r="B85" s="3"/>
      <c r="C85" s="3"/>
      <c r="D85" s="3"/>
      <c r="E85" s="3"/>
      <c r="F85" s="3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2:60">
      <c r="B86" s="3"/>
      <c r="C86" s="3"/>
      <c r="D86" s="3"/>
      <c r="E86" s="3"/>
      <c r="F86" s="3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2:60">
      <c r="B87" s="3"/>
      <c r="C87" s="3"/>
      <c r="D87" s="3"/>
      <c r="E87" s="3"/>
      <c r="F87" s="3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2:60">
      <c r="B88" s="3"/>
      <c r="C88" s="3"/>
      <c r="D88" s="3"/>
      <c r="E88" s="3"/>
      <c r="F88" s="3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2:60">
      <c r="B89" s="3"/>
      <c r="C89" s="3"/>
      <c r="D89" s="3"/>
      <c r="E89" s="3"/>
      <c r="F89" s="3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2:60">
      <c r="B90" s="3"/>
      <c r="C90" s="3"/>
      <c r="D90" s="3"/>
      <c r="E90" s="3"/>
      <c r="F90" s="3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2:60">
      <c r="B91" s="3"/>
      <c r="C91" s="3"/>
      <c r="D91" s="3"/>
      <c r="E91" s="3"/>
      <c r="F91" s="3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</sheetData>
  <mergeCells count="15">
    <mergeCell ref="BP5:BV5"/>
    <mergeCell ref="E4:F4"/>
    <mergeCell ref="BW5:CC5"/>
    <mergeCell ref="CD5:CJ5"/>
    <mergeCell ref="B1:BO1"/>
    <mergeCell ref="E2:F2"/>
    <mergeCell ref="E3:F3"/>
    <mergeCell ref="L5:R5"/>
    <mergeCell ref="S5:Y5"/>
    <mergeCell ref="Z5:AF5"/>
    <mergeCell ref="AG5:AM5"/>
    <mergeCell ref="AN5:AT5"/>
    <mergeCell ref="AU5:BA5"/>
    <mergeCell ref="BB5:BH5"/>
    <mergeCell ref="BI5:BO5"/>
  </mergeCells>
  <conditionalFormatting sqref="F8:F77">
    <cfRule type="dataBar" priority="3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{25378100-8FBE-4229-9A55-CD2010E5E163}</x14:id>
        </ext>
      </extLst>
    </cfRule>
  </conditionalFormatting>
  <conditionalFormatting sqref="L6:CJ77">
    <cfRule type="expression" dxfId="10" priority="48">
      <formula>AND(today&gt;=L$6,today&lt;L$6+1)</formula>
    </cfRule>
  </conditionalFormatting>
  <conditionalFormatting sqref="L8:CJ77">
    <cfRule type="expression" dxfId="9" priority="46">
      <formula>AND(task_start&lt;=L$6,ROUNDDOWN((task_end-task_start+1)*task_progress,0)+task_start-1&gt;=L$6)</formula>
    </cfRule>
    <cfRule type="expression" dxfId="8" priority="47" stopIfTrue="1">
      <formula>AND(task_end&gt;=L$6,task_start&lt;L$6+1)</formula>
    </cfRule>
  </conditionalFormatting>
  <conditionalFormatting sqref="C10:C76">
    <cfRule type="containsText" dxfId="7" priority="16" operator="containsText" text="John">
      <formula>NOT(ISERROR(SEARCH("John",C10)))</formula>
    </cfRule>
  </conditionalFormatting>
  <conditionalFormatting sqref="C10:C76">
    <cfRule type="cellIs" dxfId="6" priority="12" operator="equal">
      <formula>"All"</formula>
    </cfRule>
    <cfRule type="containsText" dxfId="5" priority="13" operator="containsText" text="Stefi">
      <formula>NOT(ISERROR(SEARCH("Stefi",C10)))</formula>
    </cfRule>
    <cfRule type="containsText" dxfId="4" priority="15" operator="containsText" text="Ben">
      <formula>NOT(ISERROR(SEARCH("Ben",C10)))</formula>
    </cfRule>
  </conditionalFormatting>
  <conditionalFormatting sqref="E10:E76">
    <cfRule type="containsText" dxfId="3" priority="7" operator="containsText" text="High">
      <formula>NOT(ISERROR(SEARCH("High",E10)))</formula>
    </cfRule>
    <cfRule type="cellIs" dxfId="2" priority="8" operator="equal">
      <formula>"High"</formula>
    </cfRule>
    <cfRule type="containsText" dxfId="1" priority="9" operator="containsText" text="Medium">
      <formula>NOT(ISERROR(SEARCH("Medium",E10)))</formula>
    </cfRule>
    <cfRule type="containsText" dxfId="0" priority="10" operator="containsText" text="Low">
      <formula>NOT(ISERROR(SEARCH("Low",E10)))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I10" location="SourceMaterial!A1" display="Source " xr:uid="{1244EC12-5CBE-3C47-B0A5-25080F8F8C84}"/>
  </hyperlinks>
  <pageMargins left="0.35" right="0.35" top="0.35" bottom="0.5" header="0.3" footer="0.3"/>
  <pageSetup scale="62" fitToHeight="0" orientation="landscape"/>
  <headerFooter scaleWithDoc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78100-8FBE-4229-9A55-CD2010E5E1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B7C6BBB-79EF-DB43-B14A-0A0FAB9B0409}">
          <x14:formula1>
            <xm:f>'DropDownMenus '!$A$1:$A$4</xm:f>
          </x14:formula1>
          <xm:sqref>C10:C76</xm:sqref>
        </x14:dataValidation>
        <x14:dataValidation type="list" allowBlank="1" showInputMessage="1" showErrorMessage="1" xr:uid="{9FE0CF71-1242-0944-B209-8172C266B25B}">
          <x14:formula1>
            <xm:f>'DropDownMenus '!$C$1:$C$3</xm:f>
          </x14:formula1>
          <xm:sqref>E10:E76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448-14A5-C84E-9541-73D69E810928}">
  <dimension ref="A1:B5"/>
  <sheetViews>
    <sheetView workbookViewId="0">
      <selection activeCell="A5" sqref="A5"/>
    </sheetView>
  </sheetViews>
  <sheetFormatPr defaultColWidth="11" defaultRowHeight="15"/>
  <cols>
    <col min="1" max="1" width="28.125" customWidth="1"/>
    <col min="2" max="2" width="104.625" customWidth="1"/>
  </cols>
  <sheetData>
    <row r="1" spans="1:2">
      <c r="A1" s="92" t="s">
        <v>121</v>
      </c>
      <c r="B1" s="92" t="s">
        <v>122</v>
      </c>
    </row>
    <row r="2" spans="1:2">
      <c r="A2" s="92" t="s">
        <v>123</v>
      </c>
      <c r="B2" s="93" t="s">
        <v>124</v>
      </c>
    </row>
    <row r="3" spans="1:2">
      <c r="A3" s="92" t="s">
        <v>125</v>
      </c>
      <c r="B3" s="93" t="s">
        <v>126</v>
      </c>
    </row>
    <row r="4" spans="1:2">
      <c r="A4" s="92" t="s">
        <v>127</v>
      </c>
    </row>
    <row r="5" spans="1:2">
      <c r="A5" s="92" t="s">
        <v>128</v>
      </c>
      <c r="B5" t="s">
        <v>129</v>
      </c>
    </row>
  </sheetData>
  <hyperlinks>
    <hyperlink ref="B2" r:id="rId1" display="https://ucd-my.sharepoint.com/:f:/g/personal/john_mcloughlin3_ucdconnect_ie/Esq_1-Fyb8pMq792-VO7lLUB6shck1LUY7Fwkcgbjfc6yw?e=J6h3br" xr:uid="{B6A7421D-5860-9848-9614-D85C6FD839FE}"/>
    <hyperlink ref="B3" r:id="rId2" xr:uid="{FBB04C64-94D0-694F-9D4D-07D1361BD6DF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B9AC-C918-8949-AAD7-D3F4A493C39C}">
  <dimension ref="A1:C4"/>
  <sheetViews>
    <sheetView workbookViewId="0">
      <selection activeCell="C12" sqref="C12"/>
    </sheetView>
  </sheetViews>
  <sheetFormatPr defaultColWidth="11" defaultRowHeight="15"/>
  <sheetData>
    <row r="1" spans="1:3">
      <c r="A1" s="82" t="s">
        <v>4</v>
      </c>
      <c r="C1" s="82" t="s">
        <v>130</v>
      </c>
    </row>
    <row r="2" spans="1:3">
      <c r="A2" s="82" t="s">
        <v>5</v>
      </c>
      <c r="C2" s="82" t="s">
        <v>26</v>
      </c>
    </row>
    <row r="3" spans="1:3">
      <c r="A3" s="82" t="s">
        <v>6</v>
      </c>
      <c r="C3" s="82" t="s">
        <v>34</v>
      </c>
    </row>
    <row r="4" spans="1:3">
      <c r="A4" s="8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/>
  <cp:keywords/>
  <dc:description/>
  <cp:lastModifiedBy/>
  <cp:revision/>
  <dcterms:created xsi:type="dcterms:W3CDTF">2017-01-09T18:01:00Z</dcterms:created>
  <dcterms:modified xsi:type="dcterms:W3CDTF">2025-08-15T12:19:52Z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1033-11.2.0.10351</vt:lpwstr>
  </property>
  <property fmtid="{D5CDD505-2E9C-101B-9397-08002B2CF9AE}" pid="6" name="ICV">
    <vt:lpwstr>28BB81739B3E44C4B52EC44FC39DAFAA</vt:lpwstr>
  </property>
</Properties>
</file>