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\Desktop\Programming\Arduino Projects\Tricopter\"/>
    </mc:Choice>
  </mc:AlternateContent>
  <bookViews>
    <workbookView xWindow="0" yWindow="0" windowWidth="17256" windowHeight="7896"/>
  </bookViews>
  <sheets>
    <sheet name="Sheet1" sheetId="4" r:id="rId1"/>
    <sheet name="Left" sheetId="1" r:id="rId2"/>
    <sheet name="Right" sheetId="2" r:id="rId3"/>
    <sheet name="Back" sheetId="3" r:id="rId4"/>
  </sheets>
  <definedNames>
    <definedName name="_xlnm._FilterDatabase" localSheetId="0" hidden="1">Sheet1!$R$35:$X$250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18" i="4" l="1"/>
  <c r="W125" i="4"/>
  <c r="W124" i="4"/>
  <c r="W123" i="4"/>
  <c r="W122" i="4"/>
  <c r="W121" i="4"/>
  <c r="W120" i="4"/>
  <c r="W119" i="4"/>
  <c r="W118" i="4"/>
  <c r="V125" i="4"/>
  <c r="V124" i="4"/>
  <c r="V123" i="4"/>
  <c r="V122" i="4"/>
  <c r="V121" i="4"/>
  <c r="V120" i="4"/>
  <c r="V119" i="4"/>
  <c r="V118" i="4"/>
  <c r="V117" i="4"/>
  <c r="V116" i="4"/>
  <c r="W117" i="4"/>
  <c r="W116" i="4"/>
  <c r="V115" i="4"/>
  <c r="W115" i="4"/>
  <c r="V114" i="4"/>
  <c r="W114" i="4"/>
  <c r="V113" i="4"/>
  <c r="W113" i="4"/>
  <c r="V112" i="4"/>
  <c r="W112" i="4"/>
  <c r="V111" i="4"/>
  <c r="W111" i="4"/>
  <c r="V110" i="4"/>
  <c r="W110" i="4"/>
  <c r="V109" i="4"/>
  <c r="W109" i="4"/>
  <c r="V108" i="4"/>
  <c r="W108" i="4"/>
  <c r="V107" i="4"/>
  <c r="W107" i="4"/>
  <c r="V106" i="4"/>
  <c r="W106" i="4"/>
  <c r="V105" i="4"/>
  <c r="W105" i="4"/>
  <c r="V104" i="4"/>
  <c r="W104" i="4"/>
  <c r="V103" i="4"/>
  <c r="W103" i="4"/>
  <c r="V102" i="4"/>
  <c r="W102" i="4"/>
  <c r="V101" i="4"/>
  <c r="V100" i="4"/>
  <c r="V99" i="4"/>
  <c r="V98" i="4"/>
  <c r="V97" i="4"/>
  <c r="V96" i="4"/>
  <c r="V95" i="4"/>
  <c r="V94" i="4"/>
  <c r="W93" i="4"/>
  <c r="W94" i="4"/>
  <c r="W95" i="4"/>
  <c r="W96" i="4"/>
  <c r="W97" i="4"/>
  <c r="W98" i="4"/>
  <c r="W99" i="4"/>
  <c r="W100" i="4"/>
  <c r="W101" i="4"/>
  <c r="V93" i="4"/>
  <c r="C100" i="4" l="1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47" i="4"/>
  <c r="C148" i="4"/>
  <c r="C149" i="4"/>
  <c r="C150" i="4"/>
  <c r="C151" i="4"/>
  <c r="C152" i="4"/>
  <c r="C153" i="4"/>
  <c r="C154" i="4"/>
  <c r="C155" i="4"/>
  <c r="C146" i="4"/>
  <c r="C145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88" i="4"/>
  <c r="I87" i="4"/>
  <c r="W75" i="4" l="1"/>
  <c r="X93" i="4" l="1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Y247" i="4" s="1"/>
  <c r="X248" i="4"/>
  <c r="Y248" i="4" s="1"/>
  <c r="X249" i="4"/>
  <c r="Y249" i="4" s="1"/>
  <c r="X250" i="4"/>
  <c r="Y250" i="4" s="1"/>
  <c r="V71" i="4"/>
  <c r="X71" i="4" s="1"/>
  <c r="V72" i="4"/>
  <c r="X72" i="4" s="1"/>
  <c r="V73" i="4"/>
  <c r="X73" i="4" s="1"/>
  <c r="V74" i="4"/>
  <c r="X74" i="4" s="1"/>
  <c r="V75" i="4"/>
  <c r="V76" i="4"/>
  <c r="V77" i="4"/>
  <c r="V78" i="4"/>
  <c r="V79" i="4"/>
  <c r="X79" i="4" s="1"/>
  <c r="V80" i="4"/>
  <c r="X80" i="4" s="1"/>
  <c r="V81" i="4"/>
  <c r="X81" i="4" s="1"/>
  <c r="V82" i="4"/>
  <c r="X82" i="4" s="1"/>
  <c r="V83" i="4"/>
  <c r="X83" i="4" s="1"/>
  <c r="V84" i="4"/>
  <c r="X84" i="4" s="1"/>
  <c r="V85" i="4"/>
  <c r="V86" i="4"/>
  <c r="X86" i="4" s="1"/>
  <c r="V87" i="4"/>
  <c r="X87" i="4" s="1"/>
  <c r="V88" i="4"/>
  <c r="X88" i="4" s="1"/>
  <c r="V89" i="4"/>
  <c r="X89" i="4" s="1"/>
  <c r="V90" i="4"/>
  <c r="V91" i="4"/>
  <c r="V92" i="4"/>
  <c r="V70" i="4"/>
  <c r="W92" i="4"/>
  <c r="W91" i="4"/>
  <c r="W90" i="4"/>
  <c r="W85" i="4"/>
  <c r="W78" i="4"/>
  <c r="W77" i="4"/>
  <c r="W76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14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98" i="4"/>
  <c r="Y233" i="4" l="1"/>
  <c r="Y209" i="4"/>
  <c r="Y201" i="4"/>
  <c r="Y193" i="4"/>
  <c r="Y177" i="4"/>
  <c r="Y200" i="4"/>
  <c r="Y223" i="4"/>
  <c r="Y207" i="4"/>
  <c r="Y190" i="4"/>
  <c r="Y52" i="4"/>
  <c r="Y217" i="4"/>
  <c r="Y185" i="4"/>
  <c r="Y153" i="4"/>
  <c r="Y145" i="4"/>
  <c r="Y137" i="4"/>
  <c r="Y129" i="4"/>
  <c r="Y216" i="4"/>
  <c r="Y160" i="4"/>
  <c r="Y152" i="4"/>
  <c r="Y144" i="4"/>
  <c r="Y136" i="4"/>
  <c r="Y128" i="4"/>
  <c r="Y83" i="4"/>
  <c r="Y215" i="4"/>
  <c r="Y199" i="4"/>
  <c r="Y191" i="4"/>
  <c r="Y183" i="4"/>
  <c r="Y175" i="4"/>
  <c r="Y174" i="4"/>
  <c r="Y229" i="4"/>
  <c r="Y205" i="4"/>
  <c r="Y220" i="4"/>
  <c r="Y180" i="4"/>
  <c r="Y172" i="4"/>
  <c r="Y164" i="4"/>
  <c r="Y156" i="4"/>
  <c r="Y148" i="4"/>
  <c r="Y140" i="4"/>
  <c r="Y132" i="4"/>
  <c r="Y124" i="4"/>
  <c r="Y235" i="4"/>
  <c r="Y211" i="4"/>
  <c r="Y203" i="4"/>
  <c r="Y155" i="4"/>
  <c r="Y147" i="4"/>
  <c r="Y139" i="4"/>
  <c r="Y131" i="4"/>
  <c r="Y123" i="4"/>
  <c r="Y218" i="4"/>
  <c r="Y202" i="4"/>
  <c r="Y231" i="4"/>
  <c r="Y159" i="4"/>
  <c r="Y151" i="4"/>
  <c r="Y127" i="4"/>
  <c r="Y82" i="4"/>
  <c r="Y238" i="4"/>
  <c r="Y230" i="4"/>
  <c r="Y222" i="4"/>
  <c r="Y214" i="4"/>
  <c r="Y158" i="4"/>
  <c r="Y150" i="4"/>
  <c r="Y142" i="4"/>
  <c r="Y134" i="4"/>
  <c r="Y126" i="4"/>
  <c r="Y89" i="4"/>
  <c r="Y81" i="4"/>
  <c r="Y237" i="4"/>
  <c r="Y221" i="4"/>
  <c r="Y213" i="4"/>
  <c r="Y181" i="4"/>
  <c r="Y173" i="4"/>
  <c r="Y157" i="4"/>
  <c r="Y149" i="4"/>
  <c r="Y141" i="4"/>
  <c r="Y133" i="4"/>
  <c r="Y125" i="4"/>
  <c r="Y79" i="4"/>
  <c r="Y87" i="4"/>
  <c r="Y219" i="4"/>
  <c r="Y195" i="4"/>
  <c r="Y179" i="4"/>
  <c r="Y171" i="4"/>
  <c r="Y226" i="4"/>
  <c r="Y194" i="4"/>
  <c r="Y170" i="4"/>
  <c r="Y154" i="4"/>
  <c r="Y146" i="4"/>
  <c r="Y138" i="4"/>
  <c r="Y130" i="4"/>
  <c r="Y122" i="4"/>
  <c r="Y135" i="4"/>
  <c r="Y143" i="4"/>
  <c r="Y101" i="4"/>
  <c r="Y88" i="4"/>
  <c r="Y80" i="4"/>
  <c r="Y115" i="4"/>
  <c r="Y113" i="4"/>
  <c r="Y105" i="4"/>
  <c r="Y112" i="4"/>
  <c r="Y111" i="4"/>
  <c r="Y103" i="4"/>
  <c r="X92" i="4"/>
  <c r="Y225" i="4" s="1"/>
  <c r="X90" i="4"/>
  <c r="Y84" i="4" s="1"/>
  <c r="X85" i="4"/>
  <c r="X77" i="4"/>
  <c r="Y77" i="4" s="1"/>
  <c r="X91" i="4"/>
  <c r="Y91" i="4" s="1"/>
  <c r="X78" i="4"/>
  <c r="Y121" i="4" s="1"/>
  <c r="X76" i="4"/>
  <c r="X75" i="4"/>
  <c r="Y162" i="4" s="1"/>
  <c r="V61" i="4"/>
  <c r="X61" i="4" s="1"/>
  <c r="Y169" i="4" s="1"/>
  <c r="V62" i="4"/>
  <c r="X62" i="4" s="1"/>
  <c r="Y62" i="4" s="1"/>
  <c r="V63" i="4"/>
  <c r="X63" i="4" s="1"/>
  <c r="Y197" i="4" s="1"/>
  <c r="V64" i="4"/>
  <c r="X64" i="4" s="1"/>
  <c r="Y228" i="4" s="1"/>
  <c r="V65" i="4"/>
  <c r="X65" i="4" s="1"/>
  <c r="Y65" i="4" s="1"/>
  <c r="V66" i="4"/>
  <c r="X66" i="4" s="1"/>
  <c r="Y242" i="4" s="1"/>
  <c r="V67" i="4"/>
  <c r="X67" i="4" s="1"/>
  <c r="V68" i="4"/>
  <c r="X68" i="4" s="1"/>
  <c r="Y188" i="4" s="1"/>
  <c r="V69" i="4"/>
  <c r="X69" i="4" s="1"/>
  <c r="Y204" i="4" s="1"/>
  <c r="V43" i="4"/>
  <c r="X43" i="4" s="1"/>
  <c r="Y167" i="4" s="1"/>
  <c r="V44" i="4"/>
  <c r="X44" i="4" s="1"/>
  <c r="Y224" i="4" s="1"/>
  <c r="V45" i="4"/>
  <c r="X45" i="4" s="1"/>
  <c r="Y243" i="4" s="1"/>
  <c r="V46" i="4"/>
  <c r="X46" i="4" s="1"/>
  <c r="V47" i="4"/>
  <c r="X47" i="4" s="1"/>
  <c r="Y176" i="4" s="1"/>
  <c r="V48" i="4"/>
  <c r="X48" i="4" s="1"/>
  <c r="Y178" i="4" s="1"/>
  <c r="V49" i="4"/>
  <c r="X49" i="4" s="1"/>
  <c r="Y189" i="4" s="1"/>
  <c r="V50" i="4"/>
  <c r="X50" i="4" s="1"/>
  <c r="V51" i="4"/>
  <c r="X51" i="4" s="1"/>
  <c r="Y168" i="4" s="1"/>
  <c r="V52" i="4"/>
  <c r="X52" i="4" s="1"/>
  <c r="V53" i="4"/>
  <c r="X53" i="4" s="1"/>
  <c r="Y48" i="4" s="1"/>
  <c r="V54" i="4"/>
  <c r="X54" i="4" s="1"/>
  <c r="Y41" i="4" s="1"/>
  <c r="V55" i="4"/>
  <c r="X55" i="4" s="1"/>
  <c r="Y240" i="4" s="1"/>
  <c r="V56" i="4"/>
  <c r="X56" i="4" s="1"/>
  <c r="Y163" i="4" s="1"/>
  <c r="V57" i="4"/>
  <c r="X57" i="4" s="1"/>
  <c r="V58" i="4"/>
  <c r="X58" i="4" s="1"/>
  <c r="Y58" i="4" s="1"/>
  <c r="V59" i="4"/>
  <c r="X59" i="4" s="1"/>
  <c r="Y59" i="4" s="1"/>
  <c r="V37" i="4"/>
  <c r="X37" i="4" s="1"/>
  <c r="V38" i="4"/>
  <c r="X38" i="4" s="1"/>
  <c r="Y50" i="4" s="1"/>
  <c r="V39" i="4"/>
  <c r="X39" i="4" s="1"/>
  <c r="Y37" i="4" s="1"/>
  <c r="V40" i="4"/>
  <c r="X40" i="4" s="1"/>
  <c r="Y246" i="4" s="1"/>
  <c r="V41" i="4"/>
  <c r="X41" i="4" s="1"/>
  <c r="V42" i="4"/>
  <c r="X42" i="4" s="1"/>
  <c r="Y45" i="4" l="1"/>
  <c r="Y39" i="4"/>
  <c r="Y44" i="4"/>
  <c r="Y47" i="4"/>
  <c r="Y56" i="4"/>
  <c r="Y53" i="4"/>
  <c r="Y49" i="4"/>
  <c r="Y38" i="4"/>
  <c r="Y51" i="4"/>
  <c r="Y198" i="4"/>
  <c r="Y106" i="4"/>
  <c r="Y76" i="4"/>
  <c r="Y43" i="4"/>
  <c r="Y40" i="4"/>
  <c r="Y46" i="4"/>
  <c r="Y54" i="4"/>
  <c r="Y42" i="4"/>
  <c r="Y55" i="4"/>
  <c r="Y57" i="4"/>
  <c r="Y184" i="4"/>
  <c r="Y72" i="4"/>
  <c r="Y119" i="4"/>
  <c r="Y120" i="4"/>
  <c r="Y96" i="4"/>
  <c r="Y86" i="4"/>
  <c r="Y109" i="4"/>
  <c r="Y85" i="4"/>
  <c r="Y90" i="4"/>
  <c r="Y117" i="4"/>
  <c r="Y110" i="4"/>
  <c r="Y107" i="4"/>
  <c r="Y95" i="4"/>
  <c r="Y74" i="4"/>
  <c r="Y93" i="4"/>
  <c r="Y78" i="4"/>
  <c r="Y100" i="4"/>
  <c r="Y241" i="4"/>
  <c r="Y234" i="4"/>
  <c r="Y206" i="4"/>
  <c r="Y208" i="4"/>
  <c r="Y227" i="4"/>
  <c r="Y161" i="4"/>
  <c r="Y244" i="4"/>
  <c r="Y186" i="4"/>
  <c r="Y196" i="4"/>
  <c r="Y165" i="4"/>
  <c r="Y245" i="4"/>
  <c r="Y212" i="4"/>
  <c r="Y236" i="4"/>
  <c r="Y166" i="4"/>
  <c r="Y192" i="4"/>
  <c r="Y210" i="4"/>
  <c r="Y187" i="4"/>
  <c r="Y232" i="4"/>
  <c r="Y182" i="4"/>
  <c r="Y239" i="4"/>
  <c r="Y64" i="4"/>
  <c r="Y63" i="4"/>
  <c r="Y116" i="4"/>
  <c r="Y114" i="4"/>
  <c r="Y61" i="4"/>
  <c r="Y92" i="4"/>
  <c r="Y104" i="4"/>
  <c r="Y71" i="4"/>
  <c r="Y69" i="4"/>
  <c r="Y68" i="4"/>
  <c r="Y75" i="4"/>
  <c r="Y94" i="4"/>
  <c r="Y99" i="4"/>
  <c r="Y67" i="4"/>
  <c r="Y102" i="4"/>
  <c r="Y97" i="4"/>
  <c r="Y66" i="4"/>
  <c r="Y98" i="4"/>
  <c r="Y108" i="4"/>
  <c r="Y73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O89" i="4"/>
  <c r="O90" i="4"/>
  <c r="O91" i="4"/>
  <c r="O92" i="4"/>
  <c r="O93" i="4"/>
  <c r="O94" i="4"/>
  <c r="O95" i="4"/>
  <c r="O96" i="4"/>
  <c r="O97" i="4"/>
  <c r="O88" i="4"/>
  <c r="I78" i="4"/>
  <c r="I79" i="4"/>
  <c r="I80" i="4"/>
  <c r="I81" i="4"/>
  <c r="I82" i="4"/>
  <c r="I83" i="4"/>
  <c r="I84" i="4"/>
  <c r="I85" i="4"/>
  <c r="I86" i="4"/>
  <c r="I77" i="4"/>
  <c r="I68" i="4"/>
  <c r="I69" i="4"/>
  <c r="I70" i="4"/>
  <c r="I71" i="4"/>
  <c r="I72" i="4"/>
  <c r="I73" i="4"/>
  <c r="I74" i="4"/>
  <c r="I75" i="4"/>
  <c r="I76" i="4"/>
  <c r="I67" i="4"/>
  <c r="I58" i="4"/>
  <c r="I59" i="4"/>
  <c r="I60" i="4"/>
  <c r="I61" i="4"/>
  <c r="I62" i="4"/>
  <c r="I63" i="4"/>
  <c r="I64" i="4"/>
  <c r="I65" i="4"/>
  <c r="I66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C34" i="1" l="1"/>
  <c r="C35" i="1"/>
  <c r="C36" i="1"/>
  <c r="C37" i="1"/>
  <c r="C38" i="1"/>
  <c r="C39" i="1"/>
  <c r="C40" i="1"/>
  <c r="C33" i="1"/>
  <c r="C26" i="1"/>
  <c r="C27" i="1"/>
  <c r="C28" i="1"/>
  <c r="C29" i="1"/>
  <c r="C30" i="1"/>
  <c r="C31" i="1"/>
  <c r="C32" i="1"/>
  <c r="C25" i="1"/>
  <c r="C24" i="1"/>
  <c r="C17" i="1"/>
  <c r="C18" i="1"/>
  <c r="C19" i="1"/>
  <c r="C20" i="1"/>
  <c r="C21" i="1"/>
  <c r="C22" i="1"/>
  <c r="C23" i="1"/>
  <c r="C16" i="1"/>
  <c r="C11" i="1"/>
  <c r="C12" i="1"/>
  <c r="C13" i="1"/>
  <c r="C14" i="1"/>
  <c r="C15" i="1"/>
  <c r="C10" i="1"/>
  <c r="C3" i="1"/>
  <c r="C4" i="1"/>
  <c r="C5" i="1"/>
  <c r="C6" i="1"/>
  <c r="C7" i="1"/>
  <c r="C8" i="1"/>
  <c r="C9" i="1"/>
  <c r="C2" i="1"/>
  <c r="C31" i="2"/>
  <c r="C32" i="2"/>
  <c r="C33" i="2"/>
  <c r="C34" i="2"/>
  <c r="C35" i="2"/>
  <c r="C36" i="2"/>
  <c r="C30" i="2"/>
  <c r="C23" i="2"/>
  <c r="C24" i="2"/>
  <c r="C25" i="2"/>
  <c r="C26" i="2"/>
  <c r="C27" i="2"/>
  <c r="C28" i="2"/>
  <c r="C29" i="2"/>
  <c r="C22" i="2"/>
  <c r="C17" i="2"/>
  <c r="C18" i="2"/>
  <c r="C19" i="2"/>
  <c r="C20" i="2"/>
  <c r="C21" i="2"/>
  <c r="C16" i="2"/>
  <c r="C10" i="2"/>
  <c r="C11" i="2"/>
  <c r="C12" i="2"/>
  <c r="C13" i="2"/>
  <c r="C14" i="2"/>
  <c r="C15" i="2"/>
  <c r="C9" i="2"/>
  <c r="C3" i="2"/>
  <c r="C4" i="2"/>
  <c r="C5" i="2"/>
  <c r="C6" i="2"/>
  <c r="C7" i="2"/>
  <c r="C8" i="2"/>
  <c r="C2" i="2"/>
  <c r="C21" i="3"/>
  <c r="C22" i="3"/>
  <c r="C23" i="3"/>
  <c r="C24" i="3"/>
  <c r="C25" i="3"/>
  <c r="C20" i="3"/>
  <c r="C14" i="3"/>
  <c r="C15" i="3"/>
  <c r="C16" i="3"/>
  <c r="C17" i="3"/>
  <c r="C18" i="3"/>
  <c r="C19" i="3"/>
  <c r="C13" i="3"/>
  <c r="C3" i="3"/>
  <c r="C4" i="3"/>
  <c r="C5" i="3"/>
  <c r="C6" i="3"/>
  <c r="C7" i="3"/>
  <c r="C8" i="3"/>
  <c r="C9" i="3"/>
  <c r="C10" i="3"/>
  <c r="C11" i="3"/>
  <c r="C12" i="3"/>
  <c r="C2" i="3"/>
</calcChain>
</file>

<file path=xl/sharedStrings.xml><?xml version="1.0" encoding="utf-8"?>
<sst xmlns="http://schemas.openxmlformats.org/spreadsheetml/2006/main" count="43" uniqueCount="26">
  <si>
    <t>Signal (micros)</t>
  </si>
  <si>
    <t>Weight (grams)</t>
  </si>
  <si>
    <t>Thrust</t>
  </si>
  <si>
    <t>Initial Weight</t>
  </si>
  <si>
    <t>Combined Thrust Test Data</t>
  </si>
  <si>
    <t>Left Prop</t>
  </si>
  <si>
    <t>Right Prop</t>
  </si>
  <si>
    <t>Back Prop</t>
  </si>
  <si>
    <t>Thrust (grams)</t>
  </si>
  <si>
    <t>Before Swap</t>
  </si>
  <si>
    <t>Back Prop Angles</t>
  </si>
  <si>
    <t>PropSignal</t>
  </si>
  <si>
    <t>ServoSignal</t>
  </si>
  <si>
    <t>Weight</t>
  </si>
  <si>
    <t>VertThrust</t>
  </si>
  <si>
    <t>Theoretical Thrust</t>
  </si>
  <si>
    <t>Percentage of Theoretical Thrust</t>
  </si>
  <si>
    <t>Index</t>
  </si>
  <si>
    <t>Maximum</t>
  </si>
  <si>
    <t>Inverse of %Thrust</t>
  </si>
  <si>
    <t>Weakest Prop. Estimated Peak Thrust:</t>
  </si>
  <si>
    <t>Program Thrust</t>
  </si>
  <si>
    <t>Actual</t>
  </si>
  <si>
    <t>Testing Thrust Accuracy</t>
  </si>
  <si>
    <t>Servo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</si>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</sst>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0" xfId="0" applyNumberFormat="1"/>
  </cellXfs>
  <cellStyles count="1">
    <cellStyle name="Normal" xfId="0" builtinId="0"/>
  </cellStyles>
  <dxfs count="2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Combined Thrust</a:t>
            </a:r>
            <a:r>
              <a:rPr lang="en-SG" baseline="0"/>
              <a:t> over Signal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Left Prop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50432304782117"/>
                  <c:y val="0.36377727550046884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Sheet1!$A$36:$A$255</c:f>
              <c:numCache>
                <c:formatCode>General</c:formatCode>
                <c:ptCount val="220"/>
                <c:pt idx="0">
                  <c:v>710</c:v>
                </c:pt>
                <c:pt idx="1">
                  <c:v>702</c:v>
                </c:pt>
                <c:pt idx="2">
                  <c:v>781</c:v>
                </c:pt>
                <c:pt idx="3">
                  <c:v>940</c:v>
                </c:pt>
                <c:pt idx="4">
                  <c:v>1110</c:v>
                </c:pt>
                <c:pt idx="5">
                  <c:v>1295</c:v>
                </c:pt>
                <c:pt idx="6">
                  <c:v>1498</c:v>
                </c:pt>
                <c:pt idx="7">
                  <c:v>1610</c:v>
                </c:pt>
                <c:pt idx="8">
                  <c:v>702</c:v>
                </c:pt>
                <c:pt idx="9">
                  <c:v>1035</c:v>
                </c:pt>
                <c:pt idx="10">
                  <c:v>1192</c:v>
                </c:pt>
                <c:pt idx="11">
                  <c:v>1403</c:v>
                </c:pt>
                <c:pt idx="12">
                  <c:v>1551</c:v>
                </c:pt>
                <c:pt idx="13">
                  <c:v>1610</c:v>
                </c:pt>
                <c:pt idx="14">
                  <c:v>702</c:v>
                </c:pt>
                <c:pt idx="15">
                  <c:v>885</c:v>
                </c:pt>
                <c:pt idx="16">
                  <c:v>980</c:v>
                </c:pt>
                <c:pt idx="17">
                  <c:v>1060</c:v>
                </c:pt>
                <c:pt idx="18">
                  <c:v>1185</c:v>
                </c:pt>
                <c:pt idx="19">
                  <c:v>1320</c:v>
                </c:pt>
                <c:pt idx="20">
                  <c:v>1440</c:v>
                </c:pt>
                <c:pt idx="21">
                  <c:v>1625</c:v>
                </c:pt>
                <c:pt idx="22">
                  <c:v>1707</c:v>
                </c:pt>
                <c:pt idx="23">
                  <c:v>702</c:v>
                </c:pt>
                <c:pt idx="24">
                  <c:v>925</c:v>
                </c:pt>
                <c:pt idx="25">
                  <c:v>1050</c:v>
                </c:pt>
                <c:pt idx="26">
                  <c:v>1203</c:v>
                </c:pt>
                <c:pt idx="27">
                  <c:v>1328</c:v>
                </c:pt>
                <c:pt idx="28">
                  <c:v>1450</c:v>
                </c:pt>
                <c:pt idx="29">
                  <c:v>1578</c:v>
                </c:pt>
                <c:pt idx="30">
                  <c:v>1707</c:v>
                </c:pt>
                <c:pt idx="31">
                  <c:v>702</c:v>
                </c:pt>
                <c:pt idx="32">
                  <c:v>898</c:v>
                </c:pt>
                <c:pt idx="33">
                  <c:v>1020</c:v>
                </c:pt>
                <c:pt idx="34">
                  <c:v>1170</c:v>
                </c:pt>
                <c:pt idx="35">
                  <c:v>1340</c:v>
                </c:pt>
                <c:pt idx="36">
                  <c:v>1450</c:v>
                </c:pt>
                <c:pt idx="37">
                  <c:v>1580</c:v>
                </c:pt>
                <c:pt idx="38">
                  <c:v>1707</c:v>
                </c:pt>
                <c:pt idx="39">
                  <c:v>702</c:v>
                </c:pt>
                <c:pt idx="40">
                  <c:v>870</c:v>
                </c:pt>
                <c:pt idx="41">
                  <c:v>978</c:v>
                </c:pt>
                <c:pt idx="42">
                  <c:v>1080</c:v>
                </c:pt>
                <c:pt idx="43">
                  <c:v>1205</c:v>
                </c:pt>
                <c:pt idx="44">
                  <c:v>1365</c:v>
                </c:pt>
                <c:pt idx="45">
                  <c:v>1520</c:v>
                </c:pt>
                <c:pt idx="46">
                  <c:v>1707</c:v>
                </c:pt>
                <c:pt idx="47">
                  <c:v>702</c:v>
                </c:pt>
                <c:pt idx="48">
                  <c:v>950</c:v>
                </c:pt>
                <c:pt idx="49">
                  <c:v>1085</c:v>
                </c:pt>
                <c:pt idx="50">
                  <c:v>1225</c:v>
                </c:pt>
                <c:pt idx="51">
                  <c:v>1365</c:v>
                </c:pt>
                <c:pt idx="52">
                  <c:v>1488</c:v>
                </c:pt>
                <c:pt idx="53">
                  <c:v>1600</c:v>
                </c:pt>
                <c:pt idx="54">
                  <c:v>1707</c:v>
                </c:pt>
                <c:pt idx="55">
                  <c:v>702</c:v>
                </c:pt>
                <c:pt idx="56">
                  <c:v>885</c:v>
                </c:pt>
                <c:pt idx="57">
                  <c:v>990</c:v>
                </c:pt>
                <c:pt idx="58">
                  <c:v>1110</c:v>
                </c:pt>
                <c:pt idx="59">
                  <c:v>1235</c:v>
                </c:pt>
                <c:pt idx="60">
                  <c:v>1350</c:v>
                </c:pt>
                <c:pt idx="61">
                  <c:v>1435</c:v>
                </c:pt>
                <c:pt idx="62">
                  <c:v>1599</c:v>
                </c:pt>
                <c:pt idx="63">
                  <c:v>1707</c:v>
                </c:pt>
                <c:pt idx="64">
                  <c:v>702</c:v>
                </c:pt>
                <c:pt idx="65">
                  <c:v>855</c:v>
                </c:pt>
                <c:pt idx="66">
                  <c:v>1010</c:v>
                </c:pt>
                <c:pt idx="67">
                  <c:v>1055</c:v>
                </c:pt>
                <c:pt idx="68">
                  <c:v>1169</c:v>
                </c:pt>
                <c:pt idx="69">
                  <c:v>1255</c:v>
                </c:pt>
                <c:pt idx="70">
                  <c:v>1345</c:v>
                </c:pt>
                <c:pt idx="71">
                  <c:v>1415</c:v>
                </c:pt>
                <c:pt idx="72">
                  <c:v>1500</c:v>
                </c:pt>
                <c:pt idx="73">
                  <c:v>1615</c:v>
                </c:pt>
                <c:pt idx="74">
                  <c:v>1707</c:v>
                </c:pt>
                <c:pt idx="75">
                  <c:v>702</c:v>
                </c:pt>
                <c:pt idx="76">
                  <c:v>850</c:v>
                </c:pt>
                <c:pt idx="77">
                  <c:v>1050</c:v>
                </c:pt>
                <c:pt idx="78">
                  <c:v>1290</c:v>
                </c:pt>
                <c:pt idx="79">
                  <c:v>1520</c:v>
                </c:pt>
                <c:pt idx="80">
                  <c:v>1707</c:v>
                </c:pt>
                <c:pt idx="81">
                  <c:v>702</c:v>
                </c:pt>
                <c:pt idx="82">
                  <c:v>820</c:v>
                </c:pt>
                <c:pt idx="83">
                  <c:v>890</c:v>
                </c:pt>
                <c:pt idx="84">
                  <c:v>960</c:v>
                </c:pt>
                <c:pt idx="85">
                  <c:v>1025</c:v>
                </c:pt>
                <c:pt idx="86">
                  <c:v>1100</c:v>
                </c:pt>
                <c:pt idx="87">
                  <c:v>1205</c:v>
                </c:pt>
                <c:pt idx="88">
                  <c:v>1280</c:v>
                </c:pt>
                <c:pt idx="89">
                  <c:v>1345</c:v>
                </c:pt>
                <c:pt idx="90">
                  <c:v>1415</c:v>
                </c:pt>
                <c:pt idx="91">
                  <c:v>1490</c:v>
                </c:pt>
                <c:pt idx="92">
                  <c:v>1585</c:v>
                </c:pt>
                <c:pt idx="93">
                  <c:v>1660</c:v>
                </c:pt>
                <c:pt idx="94">
                  <c:v>1707</c:v>
                </c:pt>
                <c:pt idx="95">
                  <c:v>702</c:v>
                </c:pt>
                <c:pt idx="96">
                  <c:v>855</c:v>
                </c:pt>
                <c:pt idx="97">
                  <c:v>920</c:v>
                </c:pt>
                <c:pt idx="98">
                  <c:v>999</c:v>
                </c:pt>
                <c:pt idx="99">
                  <c:v>1070</c:v>
                </c:pt>
                <c:pt idx="100">
                  <c:v>1135</c:v>
                </c:pt>
                <c:pt idx="101">
                  <c:v>1200</c:v>
                </c:pt>
                <c:pt idx="102">
                  <c:v>1280</c:v>
                </c:pt>
                <c:pt idx="103">
                  <c:v>1350</c:v>
                </c:pt>
                <c:pt idx="104">
                  <c:v>1415</c:v>
                </c:pt>
                <c:pt idx="105">
                  <c:v>1485</c:v>
                </c:pt>
                <c:pt idx="106">
                  <c:v>1565</c:v>
                </c:pt>
                <c:pt idx="107">
                  <c:v>1655</c:v>
                </c:pt>
                <c:pt idx="108">
                  <c:v>1707</c:v>
                </c:pt>
                <c:pt idx="109">
                  <c:v>742</c:v>
                </c:pt>
                <c:pt idx="110">
                  <c:v>807</c:v>
                </c:pt>
                <c:pt idx="111">
                  <c:v>921</c:v>
                </c:pt>
                <c:pt idx="112">
                  <c:v>1033</c:v>
                </c:pt>
                <c:pt idx="113">
                  <c:v>1134</c:v>
                </c:pt>
                <c:pt idx="114">
                  <c:v>1220</c:v>
                </c:pt>
                <c:pt idx="115">
                  <c:v>1337</c:v>
                </c:pt>
                <c:pt idx="116">
                  <c:v>1486</c:v>
                </c:pt>
                <c:pt idx="117">
                  <c:v>1574</c:v>
                </c:pt>
                <c:pt idx="118">
                  <c:v>841</c:v>
                </c:pt>
                <c:pt idx="119">
                  <c:v>945</c:v>
                </c:pt>
                <c:pt idx="120">
                  <c:v>1049</c:v>
                </c:pt>
                <c:pt idx="121">
                  <c:v>1150</c:v>
                </c:pt>
                <c:pt idx="122">
                  <c:v>1231</c:v>
                </c:pt>
                <c:pt idx="123">
                  <c:v>1371</c:v>
                </c:pt>
                <c:pt idx="124">
                  <c:v>1441</c:v>
                </c:pt>
                <c:pt idx="125">
                  <c:v>1504</c:v>
                </c:pt>
                <c:pt idx="126">
                  <c:v>1608</c:v>
                </c:pt>
                <c:pt idx="127">
                  <c:v>1709</c:v>
                </c:pt>
                <c:pt idx="128">
                  <c:v>903</c:v>
                </c:pt>
                <c:pt idx="129">
                  <c:v>960</c:v>
                </c:pt>
                <c:pt idx="130">
                  <c:v>1056</c:v>
                </c:pt>
                <c:pt idx="131">
                  <c:v>1186</c:v>
                </c:pt>
                <c:pt idx="132">
                  <c:v>1301</c:v>
                </c:pt>
                <c:pt idx="133">
                  <c:v>1423</c:v>
                </c:pt>
                <c:pt idx="134">
                  <c:v>1532</c:v>
                </c:pt>
                <c:pt idx="135">
                  <c:v>1652</c:v>
                </c:pt>
                <c:pt idx="136">
                  <c:v>1709</c:v>
                </c:pt>
              </c:numCache>
            </c:numRef>
          </c:xVal>
          <c:yVal>
            <c:numRef>
              <c:f>Sheet1!$C$36:$C$255</c:f>
              <c:numCache>
                <c:formatCode>General</c:formatCode>
                <c:ptCount val="220"/>
                <c:pt idx="64">
                  <c:v>0</c:v>
                </c:pt>
                <c:pt idx="65">
                  <c:v>24</c:v>
                </c:pt>
                <c:pt idx="66">
                  <c:v>86</c:v>
                </c:pt>
                <c:pt idx="67">
                  <c:v>112</c:v>
                </c:pt>
                <c:pt idx="68">
                  <c:v>154</c:v>
                </c:pt>
                <c:pt idx="69">
                  <c:v>189</c:v>
                </c:pt>
                <c:pt idx="70">
                  <c:v>221</c:v>
                </c:pt>
                <c:pt idx="71">
                  <c:v>249</c:v>
                </c:pt>
                <c:pt idx="72">
                  <c:v>276</c:v>
                </c:pt>
                <c:pt idx="73">
                  <c:v>318</c:v>
                </c:pt>
                <c:pt idx="74">
                  <c:v>364</c:v>
                </c:pt>
                <c:pt idx="75">
                  <c:v>0</c:v>
                </c:pt>
                <c:pt idx="76">
                  <c:v>32</c:v>
                </c:pt>
                <c:pt idx="77">
                  <c:v>134</c:v>
                </c:pt>
                <c:pt idx="78">
                  <c:v>237</c:v>
                </c:pt>
                <c:pt idx="79">
                  <c:v>300</c:v>
                </c:pt>
                <c:pt idx="80">
                  <c:v>387</c:v>
                </c:pt>
                <c:pt idx="81">
                  <c:v>0</c:v>
                </c:pt>
                <c:pt idx="82">
                  <c:v>17</c:v>
                </c:pt>
                <c:pt idx="83">
                  <c:v>46</c:v>
                </c:pt>
                <c:pt idx="84">
                  <c:v>82</c:v>
                </c:pt>
                <c:pt idx="85">
                  <c:v>115</c:v>
                </c:pt>
                <c:pt idx="86">
                  <c:v>149</c:v>
                </c:pt>
                <c:pt idx="87">
                  <c:v>193</c:v>
                </c:pt>
                <c:pt idx="88">
                  <c:v>215</c:v>
                </c:pt>
                <c:pt idx="89">
                  <c:v>242</c:v>
                </c:pt>
                <c:pt idx="90">
                  <c:v>262</c:v>
                </c:pt>
                <c:pt idx="91">
                  <c:v>285</c:v>
                </c:pt>
                <c:pt idx="92">
                  <c:v>320</c:v>
                </c:pt>
                <c:pt idx="93">
                  <c:v>350</c:v>
                </c:pt>
                <c:pt idx="94">
                  <c:v>369</c:v>
                </c:pt>
                <c:pt idx="95">
                  <c:v>0</c:v>
                </c:pt>
                <c:pt idx="96">
                  <c:v>27</c:v>
                </c:pt>
                <c:pt idx="97">
                  <c:v>56</c:v>
                </c:pt>
                <c:pt idx="98">
                  <c:v>93</c:v>
                </c:pt>
                <c:pt idx="99">
                  <c:v>129</c:v>
                </c:pt>
                <c:pt idx="100">
                  <c:v>157</c:v>
                </c:pt>
                <c:pt idx="101">
                  <c:v>185</c:v>
                </c:pt>
                <c:pt idx="102">
                  <c:v>216</c:v>
                </c:pt>
                <c:pt idx="103">
                  <c:v>242</c:v>
                </c:pt>
                <c:pt idx="104">
                  <c:v>265</c:v>
                </c:pt>
                <c:pt idx="105">
                  <c:v>285</c:v>
                </c:pt>
                <c:pt idx="106">
                  <c:v>307</c:v>
                </c:pt>
                <c:pt idx="107">
                  <c:v>347</c:v>
                </c:pt>
                <c:pt idx="108">
                  <c:v>371</c:v>
                </c:pt>
                <c:pt idx="109">
                  <c:v>0</c:v>
                </c:pt>
                <c:pt idx="110">
                  <c:v>4</c:v>
                </c:pt>
                <c:pt idx="111">
                  <c:v>57</c:v>
                </c:pt>
                <c:pt idx="112">
                  <c:v>131</c:v>
                </c:pt>
                <c:pt idx="113">
                  <c:v>193</c:v>
                </c:pt>
                <c:pt idx="114">
                  <c:v>220</c:v>
                </c:pt>
                <c:pt idx="115">
                  <c:v>300</c:v>
                </c:pt>
                <c:pt idx="116">
                  <c:v>363</c:v>
                </c:pt>
                <c:pt idx="117">
                  <c:v>409</c:v>
                </c:pt>
                <c:pt idx="118">
                  <c:v>18</c:v>
                </c:pt>
                <c:pt idx="119">
                  <c:v>77</c:v>
                </c:pt>
                <c:pt idx="120">
                  <c:v>140</c:v>
                </c:pt>
                <c:pt idx="121">
                  <c:v>189</c:v>
                </c:pt>
                <c:pt idx="122">
                  <c:v>245</c:v>
                </c:pt>
                <c:pt idx="123">
                  <c:v>310</c:v>
                </c:pt>
                <c:pt idx="124">
                  <c:v>331</c:v>
                </c:pt>
                <c:pt idx="125">
                  <c:v>360</c:v>
                </c:pt>
                <c:pt idx="126">
                  <c:v>411</c:v>
                </c:pt>
                <c:pt idx="127">
                  <c:v>473</c:v>
                </c:pt>
                <c:pt idx="128">
                  <c:v>48</c:v>
                </c:pt>
                <c:pt idx="129">
                  <c:v>81</c:v>
                </c:pt>
                <c:pt idx="130">
                  <c:v>139</c:v>
                </c:pt>
                <c:pt idx="131">
                  <c:v>204</c:v>
                </c:pt>
                <c:pt idx="132">
                  <c:v>266</c:v>
                </c:pt>
                <c:pt idx="133">
                  <c:v>327</c:v>
                </c:pt>
                <c:pt idx="134">
                  <c:v>371</c:v>
                </c:pt>
                <c:pt idx="135">
                  <c:v>428</c:v>
                </c:pt>
                <c:pt idx="136">
                  <c:v>460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Sheet1!$G$34</c:f>
              <c:strCache>
                <c:ptCount val="1"/>
                <c:pt idx="0">
                  <c:v>Right Prop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27600174321119"/>
                  <c:y val="0.54971030337276483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Sheet1!$G$36:$G$265</c:f>
              <c:numCache>
                <c:formatCode>General</c:formatCode>
                <c:ptCount val="230"/>
                <c:pt idx="0">
                  <c:v>702</c:v>
                </c:pt>
                <c:pt idx="1">
                  <c:v>865</c:v>
                </c:pt>
                <c:pt idx="2">
                  <c:v>1030</c:v>
                </c:pt>
                <c:pt idx="3">
                  <c:v>1285</c:v>
                </c:pt>
                <c:pt idx="4">
                  <c:v>1517</c:v>
                </c:pt>
                <c:pt idx="5">
                  <c:v>1707</c:v>
                </c:pt>
                <c:pt idx="6">
                  <c:v>702</c:v>
                </c:pt>
                <c:pt idx="7">
                  <c:v>835</c:v>
                </c:pt>
                <c:pt idx="8">
                  <c:v>1025</c:v>
                </c:pt>
                <c:pt idx="9">
                  <c:v>1160</c:v>
                </c:pt>
                <c:pt idx="10">
                  <c:v>1325</c:v>
                </c:pt>
                <c:pt idx="11">
                  <c:v>1475</c:v>
                </c:pt>
                <c:pt idx="12">
                  <c:v>1655</c:v>
                </c:pt>
                <c:pt idx="13">
                  <c:v>1707</c:v>
                </c:pt>
                <c:pt idx="14">
                  <c:v>702</c:v>
                </c:pt>
                <c:pt idx="15">
                  <c:v>890</c:v>
                </c:pt>
                <c:pt idx="16">
                  <c:v>1025</c:v>
                </c:pt>
                <c:pt idx="17">
                  <c:v>1200</c:v>
                </c:pt>
                <c:pt idx="18">
                  <c:v>1350</c:v>
                </c:pt>
                <c:pt idx="19">
                  <c:v>1520</c:v>
                </c:pt>
                <c:pt idx="20">
                  <c:v>1707</c:v>
                </c:pt>
                <c:pt idx="21">
                  <c:v>702</c:v>
                </c:pt>
                <c:pt idx="22">
                  <c:v>855</c:v>
                </c:pt>
                <c:pt idx="23">
                  <c:v>945</c:v>
                </c:pt>
                <c:pt idx="24">
                  <c:v>1025</c:v>
                </c:pt>
                <c:pt idx="25">
                  <c:v>1130</c:v>
                </c:pt>
                <c:pt idx="26">
                  <c:v>1215</c:v>
                </c:pt>
                <c:pt idx="27">
                  <c:v>1330</c:v>
                </c:pt>
                <c:pt idx="28">
                  <c:v>1450</c:v>
                </c:pt>
                <c:pt idx="29">
                  <c:v>1599</c:v>
                </c:pt>
                <c:pt idx="30">
                  <c:v>1707</c:v>
                </c:pt>
                <c:pt idx="31">
                  <c:v>702</c:v>
                </c:pt>
                <c:pt idx="32">
                  <c:v>855</c:v>
                </c:pt>
                <c:pt idx="33">
                  <c:v>950</c:v>
                </c:pt>
                <c:pt idx="34">
                  <c:v>1050</c:v>
                </c:pt>
                <c:pt idx="35">
                  <c:v>1155</c:v>
                </c:pt>
                <c:pt idx="36">
                  <c:v>1250</c:v>
                </c:pt>
                <c:pt idx="37">
                  <c:v>1360</c:v>
                </c:pt>
                <c:pt idx="38">
                  <c:v>1460</c:v>
                </c:pt>
                <c:pt idx="39">
                  <c:v>1590</c:v>
                </c:pt>
                <c:pt idx="40">
                  <c:v>1707</c:v>
                </c:pt>
                <c:pt idx="41">
                  <c:v>702</c:v>
                </c:pt>
                <c:pt idx="42">
                  <c:v>855</c:v>
                </c:pt>
                <c:pt idx="43">
                  <c:v>975</c:v>
                </c:pt>
                <c:pt idx="44">
                  <c:v>1075</c:v>
                </c:pt>
                <c:pt idx="45">
                  <c:v>1180</c:v>
                </c:pt>
                <c:pt idx="46">
                  <c:v>1300</c:v>
                </c:pt>
                <c:pt idx="47">
                  <c:v>1400</c:v>
                </c:pt>
                <c:pt idx="48">
                  <c:v>1520</c:v>
                </c:pt>
                <c:pt idx="49">
                  <c:v>1645</c:v>
                </c:pt>
                <c:pt idx="50">
                  <c:v>1707</c:v>
                </c:pt>
                <c:pt idx="51">
                  <c:v>724</c:v>
                </c:pt>
                <c:pt idx="52">
                  <c:v>802</c:v>
                </c:pt>
                <c:pt idx="53">
                  <c:v>941</c:v>
                </c:pt>
                <c:pt idx="54">
                  <c:v>1041</c:v>
                </c:pt>
                <c:pt idx="55">
                  <c:v>1148</c:v>
                </c:pt>
                <c:pt idx="56">
                  <c:v>1240</c:v>
                </c:pt>
                <c:pt idx="57">
                  <c:v>1447</c:v>
                </c:pt>
                <c:pt idx="58">
                  <c:v>838</c:v>
                </c:pt>
                <c:pt idx="59">
                  <c:v>979</c:v>
                </c:pt>
                <c:pt idx="60">
                  <c:v>1049</c:v>
                </c:pt>
                <c:pt idx="61">
                  <c:v>1110</c:v>
                </c:pt>
                <c:pt idx="62">
                  <c:v>1262</c:v>
                </c:pt>
                <c:pt idx="63">
                  <c:v>1363</c:v>
                </c:pt>
                <c:pt idx="64">
                  <c:v>1465</c:v>
                </c:pt>
                <c:pt idx="65">
                  <c:v>824</c:v>
                </c:pt>
                <c:pt idx="66">
                  <c:v>907</c:v>
                </c:pt>
                <c:pt idx="67">
                  <c:v>1003</c:v>
                </c:pt>
                <c:pt idx="68">
                  <c:v>1079</c:v>
                </c:pt>
                <c:pt idx="69">
                  <c:v>1148</c:v>
                </c:pt>
                <c:pt idx="70">
                  <c:v>1222</c:v>
                </c:pt>
                <c:pt idx="71">
                  <c:v>1282</c:v>
                </c:pt>
                <c:pt idx="72">
                  <c:v>1367</c:v>
                </c:pt>
                <c:pt idx="73">
                  <c:v>1445</c:v>
                </c:pt>
                <c:pt idx="74">
                  <c:v>1465</c:v>
                </c:pt>
              </c:numCache>
            </c:numRef>
          </c:xVal>
          <c:yVal>
            <c:numRef>
              <c:f>Sheet1!$I$36:$I$265</c:f>
              <c:numCache>
                <c:formatCode>General</c:formatCode>
                <c:ptCount val="230"/>
                <c:pt idx="0">
                  <c:v>0</c:v>
                </c:pt>
                <c:pt idx="1">
                  <c:v>55</c:v>
                </c:pt>
                <c:pt idx="2">
                  <c:v>167</c:v>
                </c:pt>
                <c:pt idx="3">
                  <c:v>323</c:v>
                </c:pt>
                <c:pt idx="4">
                  <c:v>416</c:v>
                </c:pt>
                <c:pt idx="5">
                  <c:v>482</c:v>
                </c:pt>
                <c:pt idx="6">
                  <c:v>0</c:v>
                </c:pt>
                <c:pt idx="7">
                  <c:v>34</c:v>
                </c:pt>
                <c:pt idx="8">
                  <c:v>152</c:v>
                </c:pt>
                <c:pt idx="9">
                  <c:v>247</c:v>
                </c:pt>
                <c:pt idx="10">
                  <c:v>333</c:v>
                </c:pt>
                <c:pt idx="11">
                  <c:v>393</c:v>
                </c:pt>
                <c:pt idx="12">
                  <c:v>438</c:v>
                </c:pt>
                <c:pt idx="13">
                  <c:v>465</c:v>
                </c:pt>
                <c:pt idx="14">
                  <c:v>0</c:v>
                </c:pt>
                <c:pt idx="15">
                  <c:v>67</c:v>
                </c:pt>
                <c:pt idx="16">
                  <c:v>152</c:v>
                </c:pt>
                <c:pt idx="17">
                  <c:v>267</c:v>
                </c:pt>
                <c:pt idx="18">
                  <c:v>318</c:v>
                </c:pt>
                <c:pt idx="19">
                  <c:v>393</c:v>
                </c:pt>
                <c:pt idx="20">
                  <c:v>457</c:v>
                </c:pt>
                <c:pt idx="21">
                  <c:v>0</c:v>
                </c:pt>
                <c:pt idx="22">
                  <c:v>41</c:v>
                </c:pt>
                <c:pt idx="23">
                  <c:v>100</c:v>
                </c:pt>
                <c:pt idx="24">
                  <c:v>156</c:v>
                </c:pt>
                <c:pt idx="25">
                  <c:v>219</c:v>
                </c:pt>
                <c:pt idx="26">
                  <c:v>267</c:v>
                </c:pt>
                <c:pt idx="27">
                  <c:v>301</c:v>
                </c:pt>
                <c:pt idx="28">
                  <c:v>330</c:v>
                </c:pt>
                <c:pt idx="29">
                  <c:v>460</c:v>
                </c:pt>
                <c:pt idx="30">
                  <c:v>501</c:v>
                </c:pt>
                <c:pt idx="31">
                  <c:v>0</c:v>
                </c:pt>
                <c:pt idx="32">
                  <c:v>48</c:v>
                </c:pt>
                <c:pt idx="33">
                  <c:v>99</c:v>
                </c:pt>
                <c:pt idx="34">
                  <c:v>151</c:v>
                </c:pt>
                <c:pt idx="35">
                  <c:v>223</c:v>
                </c:pt>
                <c:pt idx="36">
                  <c:v>276</c:v>
                </c:pt>
                <c:pt idx="37">
                  <c:v>325</c:v>
                </c:pt>
                <c:pt idx="38">
                  <c:v>367</c:v>
                </c:pt>
                <c:pt idx="39">
                  <c:v>422</c:v>
                </c:pt>
                <c:pt idx="40">
                  <c:v>475</c:v>
                </c:pt>
                <c:pt idx="41">
                  <c:v>0</c:v>
                </c:pt>
                <c:pt idx="42">
                  <c:v>38</c:v>
                </c:pt>
                <c:pt idx="43">
                  <c:v>110</c:v>
                </c:pt>
                <c:pt idx="44">
                  <c:v>168</c:v>
                </c:pt>
                <c:pt idx="45">
                  <c:v>232</c:v>
                </c:pt>
                <c:pt idx="46">
                  <c:v>298</c:v>
                </c:pt>
                <c:pt idx="47">
                  <c:v>348</c:v>
                </c:pt>
                <c:pt idx="48">
                  <c:v>410</c:v>
                </c:pt>
                <c:pt idx="49">
                  <c:v>458</c:v>
                </c:pt>
                <c:pt idx="50">
                  <c:v>485</c:v>
                </c:pt>
                <c:pt idx="51">
                  <c:v>0</c:v>
                </c:pt>
                <c:pt idx="52">
                  <c:v>17</c:v>
                </c:pt>
                <c:pt idx="53">
                  <c:v>102</c:v>
                </c:pt>
                <c:pt idx="54">
                  <c:v>178</c:v>
                </c:pt>
                <c:pt idx="55">
                  <c:v>248</c:v>
                </c:pt>
                <c:pt idx="56">
                  <c:v>300</c:v>
                </c:pt>
                <c:pt idx="57">
                  <c:v>400</c:v>
                </c:pt>
                <c:pt idx="58">
                  <c:v>40</c:v>
                </c:pt>
                <c:pt idx="59">
                  <c:v>133</c:v>
                </c:pt>
                <c:pt idx="60">
                  <c:v>180</c:v>
                </c:pt>
                <c:pt idx="61">
                  <c:v>219</c:v>
                </c:pt>
                <c:pt idx="62">
                  <c:v>307</c:v>
                </c:pt>
                <c:pt idx="63">
                  <c:v>347</c:v>
                </c:pt>
                <c:pt idx="64">
                  <c:v>400</c:v>
                </c:pt>
                <c:pt idx="65">
                  <c:v>24</c:v>
                </c:pt>
                <c:pt idx="66">
                  <c:v>75</c:v>
                </c:pt>
                <c:pt idx="67">
                  <c:v>140</c:v>
                </c:pt>
                <c:pt idx="68">
                  <c:v>193</c:v>
                </c:pt>
                <c:pt idx="69">
                  <c:v>238</c:v>
                </c:pt>
                <c:pt idx="70">
                  <c:v>275</c:v>
                </c:pt>
                <c:pt idx="71">
                  <c:v>308</c:v>
                </c:pt>
                <c:pt idx="72">
                  <c:v>342</c:v>
                </c:pt>
                <c:pt idx="73">
                  <c:v>376</c:v>
                </c:pt>
                <c:pt idx="74">
                  <c:v>383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Sheet1!$M$34</c:f>
              <c:strCache>
                <c:ptCount val="1"/>
                <c:pt idx="0">
                  <c:v>Back Prop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84414010498488"/>
                  <c:y val="0.51034417919946518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Sheet1!$M$36:$M$265</c:f>
              <c:numCache>
                <c:formatCode>General</c:formatCode>
                <c:ptCount val="230"/>
                <c:pt idx="0">
                  <c:v>702</c:v>
                </c:pt>
                <c:pt idx="1">
                  <c:v>770</c:v>
                </c:pt>
                <c:pt idx="2">
                  <c:v>885</c:v>
                </c:pt>
                <c:pt idx="3">
                  <c:v>975</c:v>
                </c:pt>
                <c:pt idx="4">
                  <c:v>870</c:v>
                </c:pt>
                <c:pt idx="5">
                  <c:v>985</c:v>
                </c:pt>
                <c:pt idx="6">
                  <c:v>1080</c:v>
                </c:pt>
                <c:pt idx="7">
                  <c:v>1165</c:v>
                </c:pt>
                <c:pt idx="8">
                  <c:v>1240</c:v>
                </c:pt>
                <c:pt idx="9">
                  <c:v>1348</c:v>
                </c:pt>
                <c:pt idx="10">
                  <c:v>1445</c:v>
                </c:pt>
                <c:pt idx="11">
                  <c:v>702</c:v>
                </c:pt>
                <c:pt idx="12">
                  <c:v>865</c:v>
                </c:pt>
                <c:pt idx="13">
                  <c:v>995</c:v>
                </c:pt>
                <c:pt idx="14">
                  <c:v>1115</c:v>
                </c:pt>
                <c:pt idx="15">
                  <c:v>1335</c:v>
                </c:pt>
                <c:pt idx="16">
                  <c:v>1550</c:v>
                </c:pt>
                <c:pt idx="17">
                  <c:v>1707</c:v>
                </c:pt>
                <c:pt idx="18">
                  <c:v>702</c:v>
                </c:pt>
                <c:pt idx="19">
                  <c:v>908</c:v>
                </c:pt>
                <c:pt idx="20">
                  <c:v>1100</c:v>
                </c:pt>
                <c:pt idx="21">
                  <c:v>1300</c:v>
                </c:pt>
                <c:pt idx="22">
                  <c:v>1485</c:v>
                </c:pt>
                <c:pt idx="23">
                  <c:v>1707</c:v>
                </c:pt>
                <c:pt idx="24">
                  <c:v>702</c:v>
                </c:pt>
                <c:pt idx="25">
                  <c:v>860</c:v>
                </c:pt>
                <c:pt idx="26">
                  <c:v>950</c:v>
                </c:pt>
                <c:pt idx="27">
                  <c:v>1040</c:v>
                </c:pt>
                <c:pt idx="28">
                  <c:v>1135</c:v>
                </c:pt>
                <c:pt idx="29">
                  <c:v>1230</c:v>
                </c:pt>
                <c:pt idx="30">
                  <c:v>1335</c:v>
                </c:pt>
                <c:pt idx="31">
                  <c:v>1425</c:v>
                </c:pt>
                <c:pt idx="32">
                  <c:v>1599</c:v>
                </c:pt>
                <c:pt idx="33">
                  <c:v>1707</c:v>
                </c:pt>
                <c:pt idx="34">
                  <c:v>702</c:v>
                </c:pt>
                <c:pt idx="35">
                  <c:v>875</c:v>
                </c:pt>
                <c:pt idx="36">
                  <c:v>990</c:v>
                </c:pt>
                <c:pt idx="37">
                  <c:v>1100</c:v>
                </c:pt>
                <c:pt idx="38">
                  <c:v>1250</c:v>
                </c:pt>
                <c:pt idx="39">
                  <c:v>1410</c:v>
                </c:pt>
                <c:pt idx="40">
                  <c:v>1500</c:v>
                </c:pt>
                <c:pt idx="41">
                  <c:v>1625</c:v>
                </c:pt>
                <c:pt idx="42">
                  <c:v>1707</c:v>
                </c:pt>
                <c:pt idx="43">
                  <c:v>702</c:v>
                </c:pt>
                <c:pt idx="44">
                  <c:v>875</c:v>
                </c:pt>
                <c:pt idx="45">
                  <c:v>995</c:v>
                </c:pt>
                <c:pt idx="46">
                  <c:v>1100</c:v>
                </c:pt>
                <c:pt idx="47">
                  <c:v>1240</c:v>
                </c:pt>
                <c:pt idx="48">
                  <c:v>1370</c:v>
                </c:pt>
                <c:pt idx="49">
                  <c:v>1480</c:v>
                </c:pt>
                <c:pt idx="50">
                  <c:v>1605</c:v>
                </c:pt>
                <c:pt idx="51">
                  <c:v>1707</c:v>
                </c:pt>
                <c:pt idx="52">
                  <c:v>702</c:v>
                </c:pt>
                <c:pt idx="53">
                  <c:v>860</c:v>
                </c:pt>
                <c:pt idx="54">
                  <c:v>1010</c:v>
                </c:pt>
                <c:pt idx="55">
                  <c:v>1110</c:v>
                </c:pt>
                <c:pt idx="56">
                  <c:v>1265</c:v>
                </c:pt>
                <c:pt idx="57">
                  <c:v>1325</c:v>
                </c:pt>
                <c:pt idx="58">
                  <c:v>1455</c:v>
                </c:pt>
                <c:pt idx="59">
                  <c:v>1555</c:v>
                </c:pt>
                <c:pt idx="60">
                  <c:v>1670</c:v>
                </c:pt>
                <c:pt idx="61">
                  <c:v>1707</c:v>
                </c:pt>
                <c:pt idx="62">
                  <c:v>702</c:v>
                </c:pt>
                <c:pt idx="63">
                  <c:v>815</c:v>
                </c:pt>
                <c:pt idx="64">
                  <c:v>895</c:v>
                </c:pt>
                <c:pt idx="65">
                  <c:v>970</c:v>
                </c:pt>
                <c:pt idx="66">
                  <c:v>1035</c:v>
                </c:pt>
                <c:pt idx="67">
                  <c:v>1100</c:v>
                </c:pt>
                <c:pt idx="68">
                  <c:v>1150</c:v>
                </c:pt>
                <c:pt idx="69">
                  <c:v>1190</c:v>
                </c:pt>
                <c:pt idx="70">
                  <c:v>1275</c:v>
                </c:pt>
                <c:pt idx="71">
                  <c:v>1330</c:v>
                </c:pt>
                <c:pt idx="72">
                  <c:v>1375</c:v>
                </c:pt>
                <c:pt idx="73">
                  <c:v>1480</c:v>
                </c:pt>
                <c:pt idx="74">
                  <c:v>1555</c:v>
                </c:pt>
                <c:pt idx="75">
                  <c:v>1635</c:v>
                </c:pt>
                <c:pt idx="76">
                  <c:v>1700</c:v>
                </c:pt>
                <c:pt idx="77">
                  <c:v>1707</c:v>
                </c:pt>
                <c:pt idx="78">
                  <c:v>702</c:v>
                </c:pt>
                <c:pt idx="79">
                  <c:v>875</c:v>
                </c:pt>
                <c:pt idx="80">
                  <c:v>960</c:v>
                </c:pt>
                <c:pt idx="81">
                  <c:v>1010</c:v>
                </c:pt>
                <c:pt idx="82">
                  <c:v>1055</c:v>
                </c:pt>
                <c:pt idx="83">
                  <c:v>1120</c:v>
                </c:pt>
                <c:pt idx="84">
                  <c:v>1165</c:v>
                </c:pt>
                <c:pt idx="85">
                  <c:v>1215</c:v>
                </c:pt>
                <c:pt idx="86">
                  <c:v>1315</c:v>
                </c:pt>
                <c:pt idx="87">
                  <c:v>1375</c:v>
                </c:pt>
                <c:pt idx="88">
                  <c:v>1425</c:v>
                </c:pt>
                <c:pt idx="89">
                  <c:v>1495</c:v>
                </c:pt>
                <c:pt idx="90">
                  <c:v>1580</c:v>
                </c:pt>
                <c:pt idx="91">
                  <c:v>1655</c:v>
                </c:pt>
                <c:pt idx="92">
                  <c:v>1707</c:v>
                </c:pt>
              </c:numCache>
            </c:numRef>
          </c:xVal>
          <c:yVal>
            <c:numRef>
              <c:f>Sheet1!$O$36:$O$265</c:f>
              <c:numCache>
                <c:formatCode>General</c:formatCode>
                <c:ptCount val="230"/>
                <c:pt idx="52">
                  <c:v>0</c:v>
                </c:pt>
                <c:pt idx="53">
                  <c:v>40</c:v>
                </c:pt>
                <c:pt idx="54">
                  <c:v>112</c:v>
                </c:pt>
                <c:pt idx="55">
                  <c:v>165</c:v>
                </c:pt>
                <c:pt idx="56">
                  <c:v>236</c:v>
                </c:pt>
                <c:pt idx="57">
                  <c:v>262</c:v>
                </c:pt>
                <c:pt idx="58">
                  <c:v>315</c:v>
                </c:pt>
                <c:pt idx="59">
                  <c:v>335</c:v>
                </c:pt>
                <c:pt idx="60">
                  <c:v>383</c:v>
                </c:pt>
                <c:pt idx="61">
                  <c:v>423</c:v>
                </c:pt>
                <c:pt idx="62">
                  <c:v>0</c:v>
                </c:pt>
                <c:pt idx="63">
                  <c:v>20</c:v>
                </c:pt>
                <c:pt idx="64">
                  <c:v>60</c:v>
                </c:pt>
                <c:pt idx="65">
                  <c:v>100</c:v>
                </c:pt>
                <c:pt idx="66">
                  <c:v>138</c:v>
                </c:pt>
                <c:pt idx="67">
                  <c:v>170</c:v>
                </c:pt>
                <c:pt idx="68">
                  <c:v>190</c:v>
                </c:pt>
                <c:pt idx="69">
                  <c:v>212</c:v>
                </c:pt>
                <c:pt idx="70">
                  <c:v>244</c:v>
                </c:pt>
                <c:pt idx="71">
                  <c:v>264</c:v>
                </c:pt>
                <c:pt idx="72">
                  <c:v>290</c:v>
                </c:pt>
                <c:pt idx="73">
                  <c:v>317</c:v>
                </c:pt>
                <c:pt idx="74">
                  <c:v>340</c:v>
                </c:pt>
                <c:pt idx="75">
                  <c:v>367</c:v>
                </c:pt>
                <c:pt idx="76">
                  <c:v>388</c:v>
                </c:pt>
                <c:pt idx="77">
                  <c:v>390</c:v>
                </c:pt>
                <c:pt idx="78">
                  <c:v>0</c:v>
                </c:pt>
                <c:pt idx="79">
                  <c:v>52</c:v>
                </c:pt>
                <c:pt idx="80">
                  <c:v>98</c:v>
                </c:pt>
                <c:pt idx="81">
                  <c:v>116</c:v>
                </c:pt>
                <c:pt idx="82">
                  <c:v>143</c:v>
                </c:pt>
                <c:pt idx="83">
                  <c:v>173</c:v>
                </c:pt>
                <c:pt idx="84">
                  <c:v>195</c:v>
                </c:pt>
                <c:pt idx="85">
                  <c:v>211</c:v>
                </c:pt>
                <c:pt idx="86">
                  <c:v>257</c:v>
                </c:pt>
                <c:pt idx="87">
                  <c:v>280</c:v>
                </c:pt>
                <c:pt idx="88">
                  <c:v>297</c:v>
                </c:pt>
                <c:pt idx="89">
                  <c:v>309</c:v>
                </c:pt>
                <c:pt idx="90">
                  <c:v>339</c:v>
                </c:pt>
                <c:pt idx="91">
                  <c:v>361</c:v>
                </c:pt>
                <c:pt idx="92">
                  <c:v>376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26128"/>
        <c:axId val="406125736"/>
      </c:scatterChart>
      <c:valAx>
        <c:axId val="406126128"/>
        <c:scaling>
          <c:orientation val="minMax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Servo</a:t>
                </a:r>
                <a:r>
                  <a:rPr lang="en-SG" baseline="0"/>
                  <a:t> Signal</a:t>
                </a:r>
                <a:endParaRPr lang="en-S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5736"/>
        <c:crosses val="autoZero"/>
        <c:crossBetween val="midCat"/>
      </c:valAx>
      <c:valAx>
        <c:axId val="40612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Thrust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24786242210521"/>
          <c:y val="4.9090167319697724E-2"/>
          <c:w val="0.18018976538975573"/>
          <c:h val="0.56925067465158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Signal</a:t>
            </a:r>
            <a:r>
              <a:rPr lang="en-SG" baseline="0"/>
              <a:t> over Thrust (Inverse Graph)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Left Prop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7410742601357014"/>
                  <c:y val="0.5207761334795356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Sheet1!$C$36:$C$255</c:f>
              <c:numCache>
                <c:formatCode>General</c:formatCode>
                <c:ptCount val="220"/>
                <c:pt idx="64">
                  <c:v>0</c:v>
                </c:pt>
                <c:pt idx="65">
                  <c:v>24</c:v>
                </c:pt>
                <c:pt idx="66">
                  <c:v>86</c:v>
                </c:pt>
                <c:pt idx="67">
                  <c:v>112</c:v>
                </c:pt>
                <c:pt idx="68">
                  <c:v>154</c:v>
                </c:pt>
                <c:pt idx="69">
                  <c:v>189</c:v>
                </c:pt>
                <c:pt idx="70">
                  <c:v>221</c:v>
                </c:pt>
                <c:pt idx="71">
                  <c:v>249</c:v>
                </c:pt>
                <c:pt idx="72">
                  <c:v>276</c:v>
                </c:pt>
                <c:pt idx="73">
                  <c:v>318</c:v>
                </c:pt>
                <c:pt idx="74">
                  <c:v>364</c:v>
                </c:pt>
                <c:pt idx="75">
                  <c:v>0</c:v>
                </c:pt>
                <c:pt idx="76">
                  <c:v>32</c:v>
                </c:pt>
                <c:pt idx="77">
                  <c:v>134</c:v>
                </c:pt>
                <c:pt idx="78">
                  <c:v>237</c:v>
                </c:pt>
                <c:pt idx="79">
                  <c:v>300</c:v>
                </c:pt>
                <c:pt idx="80">
                  <c:v>387</c:v>
                </c:pt>
                <c:pt idx="81">
                  <c:v>0</c:v>
                </c:pt>
                <c:pt idx="82">
                  <c:v>17</c:v>
                </c:pt>
                <c:pt idx="83">
                  <c:v>46</c:v>
                </c:pt>
                <c:pt idx="84">
                  <c:v>82</c:v>
                </c:pt>
                <c:pt idx="85">
                  <c:v>115</c:v>
                </c:pt>
                <c:pt idx="86">
                  <c:v>149</c:v>
                </c:pt>
                <c:pt idx="87">
                  <c:v>193</c:v>
                </c:pt>
                <c:pt idx="88">
                  <c:v>215</c:v>
                </c:pt>
                <c:pt idx="89">
                  <c:v>242</c:v>
                </c:pt>
                <c:pt idx="90">
                  <c:v>262</c:v>
                </c:pt>
                <c:pt idx="91">
                  <c:v>285</c:v>
                </c:pt>
                <c:pt idx="92">
                  <c:v>320</c:v>
                </c:pt>
                <c:pt idx="93">
                  <c:v>350</c:v>
                </c:pt>
                <c:pt idx="94">
                  <c:v>369</c:v>
                </c:pt>
                <c:pt idx="95">
                  <c:v>0</c:v>
                </c:pt>
                <c:pt idx="96">
                  <c:v>27</c:v>
                </c:pt>
                <c:pt idx="97">
                  <c:v>56</c:v>
                </c:pt>
                <c:pt idx="98">
                  <c:v>93</c:v>
                </c:pt>
                <c:pt idx="99">
                  <c:v>129</c:v>
                </c:pt>
                <c:pt idx="100">
                  <c:v>157</c:v>
                </c:pt>
                <c:pt idx="101">
                  <c:v>185</c:v>
                </c:pt>
                <c:pt idx="102">
                  <c:v>216</c:v>
                </c:pt>
                <c:pt idx="103">
                  <c:v>242</c:v>
                </c:pt>
                <c:pt idx="104">
                  <c:v>265</c:v>
                </c:pt>
                <c:pt idx="105">
                  <c:v>285</c:v>
                </c:pt>
                <c:pt idx="106">
                  <c:v>307</c:v>
                </c:pt>
                <c:pt idx="107">
                  <c:v>347</c:v>
                </c:pt>
                <c:pt idx="108">
                  <c:v>371</c:v>
                </c:pt>
                <c:pt idx="109">
                  <c:v>0</c:v>
                </c:pt>
                <c:pt idx="110">
                  <c:v>4</c:v>
                </c:pt>
                <c:pt idx="111">
                  <c:v>57</c:v>
                </c:pt>
                <c:pt idx="112">
                  <c:v>131</c:v>
                </c:pt>
                <c:pt idx="113">
                  <c:v>193</c:v>
                </c:pt>
                <c:pt idx="114">
                  <c:v>220</c:v>
                </c:pt>
                <c:pt idx="115">
                  <c:v>300</c:v>
                </c:pt>
                <c:pt idx="116">
                  <c:v>363</c:v>
                </c:pt>
                <c:pt idx="117">
                  <c:v>409</c:v>
                </c:pt>
                <c:pt idx="118">
                  <c:v>18</c:v>
                </c:pt>
                <c:pt idx="119">
                  <c:v>77</c:v>
                </c:pt>
                <c:pt idx="120">
                  <c:v>140</c:v>
                </c:pt>
                <c:pt idx="121">
                  <c:v>189</c:v>
                </c:pt>
                <c:pt idx="122">
                  <c:v>245</c:v>
                </c:pt>
                <c:pt idx="123">
                  <c:v>310</c:v>
                </c:pt>
                <c:pt idx="124">
                  <c:v>331</c:v>
                </c:pt>
                <c:pt idx="125">
                  <c:v>360</c:v>
                </c:pt>
                <c:pt idx="126">
                  <c:v>411</c:v>
                </c:pt>
                <c:pt idx="127">
                  <c:v>473</c:v>
                </c:pt>
                <c:pt idx="128">
                  <c:v>48</c:v>
                </c:pt>
                <c:pt idx="129">
                  <c:v>81</c:v>
                </c:pt>
                <c:pt idx="130">
                  <c:v>139</c:v>
                </c:pt>
                <c:pt idx="131">
                  <c:v>204</c:v>
                </c:pt>
                <c:pt idx="132">
                  <c:v>266</c:v>
                </c:pt>
                <c:pt idx="133">
                  <c:v>327</c:v>
                </c:pt>
                <c:pt idx="134">
                  <c:v>371</c:v>
                </c:pt>
                <c:pt idx="135">
                  <c:v>428</c:v>
                </c:pt>
                <c:pt idx="136">
                  <c:v>460</c:v>
                </c:pt>
              </c:numCache>
            </c:numRef>
          </c:xVal>
          <c:yVal>
            <c:numRef>
              <c:f>Sheet1!$A$36:$A$255</c:f>
              <c:numCache>
                <c:formatCode>General</c:formatCode>
                <c:ptCount val="220"/>
                <c:pt idx="0">
                  <c:v>710</c:v>
                </c:pt>
                <c:pt idx="1">
                  <c:v>702</c:v>
                </c:pt>
                <c:pt idx="2">
                  <c:v>781</c:v>
                </c:pt>
                <c:pt idx="3">
                  <c:v>940</c:v>
                </c:pt>
                <c:pt idx="4">
                  <c:v>1110</c:v>
                </c:pt>
                <c:pt idx="5">
                  <c:v>1295</c:v>
                </c:pt>
                <c:pt idx="6">
                  <c:v>1498</c:v>
                </c:pt>
                <c:pt idx="7">
                  <c:v>1610</c:v>
                </c:pt>
                <c:pt idx="8">
                  <c:v>702</c:v>
                </c:pt>
                <c:pt idx="9">
                  <c:v>1035</c:v>
                </c:pt>
                <c:pt idx="10">
                  <c:v>1192</c:v>
                </c:pt>
                <c:pt idx="11">
                  <c:v>1403</c:v>
                </c:pt>
                <c:pt idx="12">
                  <c:v>1551</c:v>
                </c:pt>
                <c:pt idx="13">
                  <c:v>1610</c:v>
                </c:pt>
                <c:pt idx="14">
                  <c:v>702</c:v>
                </c:pt>
                <c:pt idx="15">
                  <c:v>885</c:v>
                </c:pt>
                <c:pt idx="16">
                  <c:v>980</c:v>
                </c:pt>
                <c:pt idx="17">
                  <c:v>1060</c:v>
                </c:pt>
                <c:pt idx="18">
                  <c:v>1185</c:v>
                </c:pt>
                <c:pt idx="19">
                  <c:v>1320</c:v>
                </c:pt>
                <c:pt idx="20">
                  <c:v>1440</c:v>
                </c:pt>
                <c:pt idx="21">
                  <c:v>1625</c:v>
                </c:pt>
                <c:pt idx="22">
                  <c:v>1707</c:v>
                </c:pt>
                <c:pt idx="23">
                  <c:v>702</c:v>
                </c:pt>
                <c:pt idx="24">
                  <c:v>925</c:v>
                </c:pt>
                <c:pt idx="25">
                  <c:v>1050</c:v>
                </c:pt>
                <c:pt idx="26">
                  <c:v>1203</c:v>
                </c:pt>
                <c:pt idx="27">
                  <c:v>1328</c:v>
                </c:pt>
                <c:pt idx="28">
                  <c:v>1450</c:v>
                </c:pt>
                <c:pt idx="29">
                  <c:v>1578</c:v>
                </c:pt>
                <c:pt idx="30">
                  <c:v>1707</c:v>
                </c:pt>
                <c:pt idx="31">
                  <c:v>702</c:v>
                </c:pt>
                <c:pt idx="32">
                  <c:v>898</c:v>
                </c:pt>
                <c:pt idx="33">
                  <c:v>1020</c:v>
                </c:pt>
                <c:pt idx="34">
                  <c:v>1170</c:v>
                </c:pt>
                <c:pt idx="35">
                  <c:v>1340</c:v>
                </c:pt>
                <c:pt idx="36">
                  <c:v>1450</c:v>
                </c:pt>
                <c:pt idx="37">
                  <c:v>1580</c:v>
                </c:pt>
                <c:pt idx="38">
                  <c:v>1707</c:v>
                </c:pt>
                <c:pt idx="39">
                  <c:v>702</c:v>
                </c:pt>
                <c:pt idx="40">
                  <c:v>870</c:v>
                </c:pt>
                <c:pt idx="41">
                  <c:v>978</c:v>
                </c:pt>
                <c:pt idx="42">
                  <c:v>1080</c:v>
                </c:pt>
                <c:pt idx="43">
                  <c:v>1205</c:v>
                </c:pt>
                <c:pt idx="44">
                  <c:v>1365</c:v>
                </c:pt>
                <c:pt idx="45">
                  <c:v>1520</c:v>
                </c:pt>
                <c:pt idx="46">
                  <c:v>1707</c:v>
                </c:pt>
                <c:pt idx="47">
                  <c:v>702</c:v>
                </c:pt>
                <c:pt idx="48">
                  <c:v>950</c:v>
                </c:pt>
                <c:pt idx="49">
                  <c:v>1085</c:v>
                </c:pt>
                <c:pt idx="50">
                  <c:v>1225</c:v>
                </c:pt>
                <c:pt idx="51">
                  <c:v>1365</c:v>
                </c:pt>
                <c:pt idx="52">
                  <c:v>1488</c:v>
                </c:pt>
                <c:pt idx="53">
                  <c:v>1600</c:v>
                </c:pt>
                <c:pt idx="54">
                  <c:v>1707</c:v>
                </c:pt>
                <c:pt idx="55">
                  <c:v>702</c:v>
                </c:pt>
                <c:pt idx="56">
                  <c:v>885</c:v>
                </c:pt>
                <c:pt idx="57">
                  <c:v>990</c:v>
                </c:pt>
                <c:pt idx="58">
                  <c:v>1110</c:v>
                </c:pt>
                <c:pt idx="59">
                  <c:v>1235</c:v>
                </c:pt>
                <c:pt idx="60">
                  <c:v>1350</c:v>
                </c:pt>
                <c:pt idx="61">
                  <c:v>1435</c:v>
                </c:pt>
                <c:pt idx="62">
                  <c:v>1599</c:v>
                </c:pt>
                <c:pt idx="63">
                  <c:v>1707</c:v>
                </c:pt>
                <c:pt idx="64">
                  <c:v>702</c:v>
                </c:pt>
                <c:pt idx="65">
                  <c:v>855</c:v>
                </c:pt>
                <c:pt idx="66">
                  <c:v>1010</c:v>
                </c:pt>
                <c:pt idx="67">
                  <c:v>1055</c:v>
                </c:pt>
                <c:pt idx="68">
                  <c:v>1169</c:v>
                </c:pt>
                <c:pt idx="69">
                  <c:v>1255</c:v>
                </c:pt>
                <c:pt idx="70">
                  <c:v>1345</c:v>
                </c:pt>
                <c:pt idx="71">
                  <c:v>1415</c:v>
                </c:pt>
                <c:pt idx="72">
                  <c:v>1500</c:v>
                </c:pt>
                <c:pt idx="73">
                  <c:v>1615</c:v>
                </c:pt>
                <c:pt idx="74">
                  <c:v>1707</c:v>
                </c:pt>
                <c:pt idx="75">
                  <c:v>702</c:v>
                </c:pt>
                <c:pt idx="76">
                  <c:v>850</c:v>
                </c:pt>
                <c:pt idx="77">
                  <c:v>1050</c:v>
                </c:pt>
                <c:pt idx="78">
                  <c:v>1290</c:v>
                </c:pt>
                <c:pt idx="79">
                  <c:v>1520</c:v>
                </c:pt>
                <c:pt idx="80">
                  <c:v>1707</c:v>
                </c:pt>
                <c:pt idx="81">
                  <c:v>702</c:v>
                </c:pt>
                <c:pt idx="82">
                  <c:v>820</c:v>
                </c:pt>
                <c:pt idx="83">
                  <c:v>890</c:v>
                </c:pt>
                <c:pt idx="84">
                  <c:v>960</c:v>
                </c:pt>
                <c:pt idx="85">
                  <c:v>1025</c:v>
                </c:pt>
                <c:pt idx="86">
                  <c:v>1100</c:v>
                </c:pt>
                <c:pt idx="87">
                  <c:v>1205</c:v>
                </c:pt>
                <c:pt idx="88">
                  <c:v>1280</c:v>
                </c:pt>
                <c:pt idx="89">
                  <c:v>1345</c:v>
                </c:pt>
                <c:pt idx="90">
                  <c:v>1415</c:v>
                </c:pt>
                <c:pt idx="91">
                  <c:v>1490</c:v>
                </c:pt>
                <c:pt idx="92">
                  <c:v>1585</c:v>
                </c:pt>
                <c:pt idx="93">
                  <c:v>1660</c:v>
                </c:pt>
                <c:pt idx="94">
                  <c:v>1707</c:v>
                </c:pt>
                <c:pt idx="95">
                  <c:v>702</c:v>
                </c:pt>
                <c:pt idx="96">
                  <c:v>855</c:v>
                </c:pt>
                <c:pt idx="97">
                  <c:v>920</c:v>
                </c:pt>
                <c:pt idx="98">
                  <c:v>999</c:v>
                </c:pt>
                <c:pt idx="99">
                  <c:v>1070</c:v>
                </c:pt>
                <c:pt idx="100">
                  <c:v>1135</c:v>
                </c:pt>
                <c:pt idx="101">
                  <c:v>1200</c:v>
                </c:pt>
                <c:pt idx="102">
                  <c:v>1280</c:v>
                </c:pt>
                <c:pt idx="103">
                  <c:v>1350</c:v>
                </c:pt>
                <c:pt idx="104">
                  <c:v>1415</c:v>
                </c:pt>
                <c:pt idx="105">
                  <c:v>1485</c:v>
                </c:pt>
                <c:pt idx="106">
                  <c:v>1565</c:v>
                </c:pt>
                <c:pt idx="107">
                  <c:v>1655</c:v>
                </c:pt>
                <c:pt idx="108">
                  <c:v>1707</c:v>
                </c:pt>
                <c:pt idx="109">
                  <c:v>742</c:v>
                </c:pt>
                <c:pt idx="110">
                  <c:v>807</c:v>
                </c:pt>
                <c:pt idx="111">
                  <c:v>921</c:v>
                </c:pt>
                <c:pt idx="112">
                  <c:v>1033</c:v>
                </c:pt>
                <c:pt idx="113">
                  <c:v>1134</c:v>
                </c:pt>
                <c:pt idx="114">
                  <c:v>1220</c:v>
                </c:pt>
                <c:pt idx="115">
                  <c:v>1337</c:v>
                </c:pt>
                <c:pt idx="116">
                  <c:v>1486</c:v>
                </c:pt>
                <c:pt idx="117">
                  <c:v>1574</c:v>
                </c:pt>
                <c:pt idx="118">
                  <c:v>841</c:v>
                </c:pt>
                <c:pt idx="119">
                  <c:v>945</c:v>
                </c:pt>
                <c:pt idx="120">
                  <c:v>1049</c:v>
                </c:pt>
                <c:pt idx="121">
                  <c:v>1150</c:v>
                </c:pt>
                <c:pt idx="122">
                  <c:v>1231</c:v>
                </c:pt>
                <c:pt idx="123">
                  <c:v>1371</c:v>
                </c:pt>
                <c:pt idx="124">
                  <c:v>1441</c:v>
                </c:pt>
                <c:pt idx="125">
                  <c:v>1504</c:v>
                </c:pt>
                <c:pt idx="126">
                  <c:v>1608</c:v>
                </c:pt>
                <c:pt idx="127">
                  <c:v>1709</c:v>
                </c:pt>
                <c:pt idx="128">
                  <c:v>903</c:v>
                </c:pt>
                <c:pt idx="129">
                  <c:v>960</c:v>
                </c:pt>
                <c:pt idx="130">
                  <c:v>1056</c:v>
                </c:pt>
                <c:pt idx="131">
                  <c:v>1186</c:v>
                </c:pt>
                <c:pt idx="132">
                  <c:v>1301</c:v>
                </c:pt>
                <c:pt idx="133">
                  <c:v>1423</c:v>
                </c:pt>
                <c:pt idx="134">
                  <c:v>1532</c:v>
                </c:pt>
                <c:pt idx="135">
                  <c:v>1652</c:v>
                </c:pt>
                <c:pt idx="136">
                  <c:v>1709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Sheet1!$G$34</c:f>
              <c:strCache>
                <c:ptCount val="1"/>
                <c:pt idx="0">
                  <c:v>Right Prop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3817699387503719"/>
                  <c:y val="0.577582394634368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Sheet1!$I$36:$I$265</c:f>
              <c:numCache>
                <c:formatCode>General</c:formatCode>
                <c:ptCount val="230"/>
                <c:pt idx="0">
                  <c:v>0</c:v>
                </c:pt>
                <c:pt idx="1">
                  <c:v>55</c:v>
                </c:pt>
                <c:pt idx="2">
                  <c:v>167</c:v>
                </c:pt>
                <c:pt idx="3">
                  <c:v>323</c:v>
                </c:pt>
                <c:pt idx="4">
                  <c:v>416</c:v>
                </c:pt>
                <c:pt idx="5">
                  <c:v>482</c:v>
                </c:pt>
                <c:pt idx="6">
                  <c:v>0</c:v>
                </c:pt>
                <c:pt idx="7">
                  <c:v>34</c:v>
                </c:pt>
                <c:pt idx="8">
                  <c:v>152</c:v>
                </c:pt>
                <c:pt idx="9">
                  <c:v>247</c:v>
                </c:pt>
                <c:pt idx="10">
                  <c:v>333</c:v>
                </c:pt>
                <c:pt idx="11">
                  <c:v>393</c:v>
                </c:pt>
                <c:pt idx="12">
                  <c:v>438</c:v>
                </c:pt>
                <c:pt idx="13">
                  <c:v>465</c:v>
                </c:pt>
                <c:pt idx="14">
                  <c:v>0</c:v>
                </c:pt>
                <c:pt idx="15">
                  <c:v>67</c:v>
                </c:pt>
                <c:pt idx="16">
                  <c:v>152</c:v>
                </c:pt>
                <c:pt idx="17">
                  <c:v>267</c:v>
                </c:pt>
                <c:pt idx="18">
                  <c:v>318</c:v>
                </c:pt>
                <c:pt idx="19">
                  <c:v>393</c:v>
                </c:pt>
                <c:pt idx="20">
                  <c:v>457</c:v>
                </c:pt>
                <c:pt idx="21">
                  <c:v>0</c:v>
                </c:pt>
                <c:pt idx="22">
                  <c:v>41</c:v>
                </c:pt>
                <c:pt idx="23">
                  <c:v>100</c:v>
                </c:pt>
                <c:pt idx="24">
                  <c:v>156</c:v>
                </c:pt>
                <c:pt idx="25">
                  <c:v>219</c:v>
                </c:pt>
                <c:pt idx="26">
                  <c:v>267</c:v>
                </c:pt>
                <c:pt idx="27">
                  <c:v>301</c:v>
                </c:pt>
                <c:pt idx="28">
                  <c:v>330</c:v>
                </c:pt>
                <c:pt idx="29">
                  <c:v>460</c:v>
                </c:pt>
                <c:pt idx="30">
                  <c:v>501</c:v>
                </c:pt>
                <c:pt idx="31">
                  <c:v>0</c:v>
                </c:pt>
                <c:pt idx="32">
                  <c:v>48</c:v>
                </c:pt>
                <c:pt idx="33">
                  <c:v>99</c:v>
                </c:pt>
                <c:pt idx="34">
                  <c:v>151</c:v>
                </c:pt>
                <c:pt idx="35">
                  <c:v>223</c:v>
                </c:pt>
                <c:pt idx="36">
                  <c:v>276</c:v>
                </c:pt>
                <c:pt idx="37">
                  <c:v>325</c:v>
                </c:pt>
                <c:pt idx="38">
                  <c:v>367</c:v>
                </c:pt>
                <c:pt idx="39">
                  <c:v>422</c:v>
                </c:pt>
                <c:pt idx="40">
                  <c:v>475</c:v>
                </c:pt>
                <c:pt idx="41">
                  <c:v>0</c:v>
                </c:pt>
                <c:pt idx="42">
                  <c:v>38</c:v>
                </c:pt>
                <c:pt idx="43">
                  <c:v>110</c:v>
                </c:pt>
                <c:pt idx="44">
                  <c:v>168</c:v>
                </c:pt>
                <c:pt idx="45">
                  <c:v>232</c:v>
                </c:pt>
                <c:pt idx="46">
                  <c:v>298</c:v>
                </c:pt>
                <c:pt idx="47">
                  <c:v>348</c:v>
                </c:pt>
                <c:pt idx="48">
                  <c:v>410</c:v>
                </c:pt>
                <c:pt idx="49">
                  <c:v>458</c:v>
                </c:pt>
                <c:pt idx="50">
                  <c:v>485</c:v>
                </c:pt>
                <c:pt idx="51">
                  <c:v>0</c:v>
                </c:pt>
                <c:pt idx="52">
                  <c:v>17</c:v>
                </c:pt>
                <c:pt idx="53">
                  <c:v>102</c:v>
                </c:pt>
                <c:pt idx="54">
                  <c:v>178</c:v>
                </c:pt>
                <c:pt idx="55">
                  <c:v>248</c:v>
                </c:pt>
                <c:pt idx="56">
                  <c:v>300</c:v>
                </c:pt>
                <c:pt idx="57">
                  <c:v>400</c:v>
                </c:pt>
                <c:pt idx="58">
                  <c:v>40</c:v>
                </c:pt>
                <c:pt idx="59">
                  <c:v>133</c:v>
                </c:pt>
                <c:pt idx="60">
                  <c:v>180</c:v>
                </c:pt>
                <c:pt idx="61">
                  <c:v>219</c:v>
                </c:pt>
                <c:pt idx="62">
                  <c:v>307</c:v>
                </c:pt>
                <c:pt idx="63">
                  <c:v>347</c:v>
                </c:pt>
                <c:pt idx="64">
                  <c:v>400</c:v>
                </c:pt>
                <c:pt idx="65">
                  <c:v>24</c:v>
                </c:pt>
                <c:pt idx="66">
                  <c:v>75</c:v>
                </c:pt>
                <c:pt idx="67">
                  <c:v>140</c:v>
                </c:pt>
                <c:pt idx="68">
                  <c:v>193</c:v>
                </c:pt>
                <c:pt idx="69">
                  <c:v>238</c:v>
                </c:pt>
                <c:pt idx="70">
                  <c:v>275</c:v>
                </c:pt>
                <c:pt idx="71">
                  <c:v>308</c:v>
                </c:pt>
                <c:pt idx="72">
                  <c:v>342</c:v>
                </c:pt>
                <c:pt idx="73">
                  <c:v>376</c:v>
                </c:pt>
                <c:pt idx="74">
                  <c:v>383</c:v>
                </c:pt>
              </c:numCache>
            </c:numRef>
          </c:xVal>
          <c:yVal>
            <c:numRef>
              <c:f>Sheet1!$G$36:$G$265</c:f>
              <c:numCache>
                <c:formatCode>General</c:formatCode>
                <c:ptCount val="230"/>
                <c:pt idx="0">
                  <c:v>702</c:v>
                </c:pt>
                <c:pt idx="1">
                  <c:v>865</c:v>
                </c:pt>
                <c:pt idx="2">
                  <c:v>1030</c:v>
                </c:pt>
                <c:pt idx="3">
                  <c:v>1285</c:v>
                </c:pt>
                <c:pt idx="4">
                  <c:v>1517</c:v>
                </c:pt>
                <c:pt idx="5">
                  <c:v>1707</c:v>
                </c:pt>
                <c:pt idx="6">
                  <c:v>702</c:v>
                </c:pt>
                <c:pt idx="7">
                  <c:v>835</c:v>
                </c:pt>
                <c:pt idx="8">
                  <c:v>1025</c:v>
                </c:pt>
                <c:pt idx="9">
                  <c:v>1160</c:v>
                </c:pt>
                <c:pt idx="10">
                  <c:v>1325</c:v>
                </c:pt>
                <c:pt idx="11">
                  <c:v>1475</c:v>
                </c:pt>
                <c:pt idx="12">
                  <c:v>1655</c:v>
                </c:pt>
                <c:pt idx="13">
                  <c:v>1707</c:v>
                </c:pt>
                <c:pt idx="14">
                  <c:v>702</c:v>
                </c:pt>
                <c:pt idx="15">
                  <c:v>890</c:v>
                </c:pt>
                <c:pt idx="16">
                  <c:v>1025</c:v>
                </c:pt>
                <c:pt idx="17">
                  <c:v>1200</c:v>
                </c:pt>
                <c:pt idx="18">
                  <c:v>1350</c:v>
                </c:pt>
                <c:pt idx="19">
                  <c:v>1520</c:v>
                </c:pt>
                <c:pt idx="20">
                  <c:v>1707</c:v>
                </c:pt>
                <c:pt idx="21">
                  <c:v>702</c:v>
                </c:pt>
                <c:pt idx="22">
                  <c:v>855</c:v>
                </c:pt>
                <c:pt idx="23">
                  <c:v>945</c:v>
                </c:pt>
                <c:pt idx="24">
                  <c:v>1025</c:v>
                </c:pt>
                <c:pt idx="25">
                  <c:v>1130</c:v>
                </c:pt>
                <c:pt idx="26">
                  <c:v>1215</c:v>
                </c:pt>
                <c:pt idx="27">
                  <c:v>1330</c:v>
                </c:pt>
                <c:pt idx="28">
                  <c:v>1450</c:v>
                </c:pt>
                <c:pt idx="29">
                  <c:v>1599</c:v>
                </c:pt>
                <c:pt idx="30">
                  <c:v>1707</c:v>
                </c:pt>
                <c:pt idx="31">
                  <c:v>702</c:v>
                </c:pt>
                <c:pt idx="32">
                  <c:v>855</c:v>
                </c:pt>
                <c:pt idx="33">
                  <c:v>950</c:v>
                </c:pt>
                <c:pt idx="34">
                  <c:v>1050</c:v>
                </c:pt>
                <c:pt idx="35">
                  <c:v>1155</c:v>
                </c:pt>
                <c:pt idx="36">
                  <c:v>1250</c:v>
                </c:pt>
                <c:pt idx="37">
                  <c:v>1360</c:v>
                </c:pt>
                <c:pt idx="38">
                  <c:v>1460</c:v>
                </c:pt>
                <c:pt idx="39">
                  <c:v>1590</c:v>
                </c:pt>
                <c:pt idx="40">
                  <c:v>1707</c:v>
                </c:pt>
                <c:pt idx="41">
                  <c:v>702</c:v>
                </c:pt>
                <c:pt idx="42">
                  <c:v>855</c:v>
                </c:pt>
                <c:pt idx="43">
                  <c:v>975</c:v>
                </c:pt>
                <c:pt idx="44">
                  <c:v>1075</c:v>
                </c:pt>
                <c:pt idx="45">
                  <c:v>1180</c:v>
                </c:pt>
                <c:pt idx="46">
                  <c:v>1300</c:v>
                </c:pt>
                <c:pt idx="47">
                  <c:v>1400</c:v>
                </c:pt>
                <c:pt idx="48">
                  <c:v>1520</c:v>
                </c:pt>
                <c:pt idx="49">
                  <c:v>1645</c:v>
                </c:pt>
                <c:pt idx="50">
                  <c:v>1707</c:v>
                </c:pt>
                <c:pt idx="51">
                  <c:v>724</c:v>
                </c:pt>
                <c:pt idx="52">
                  <c:v>802</c:v>
                </c:pt>
                <c:pt idx="53">
                  <c:v>941</c:v>
                </c:pt>
                <c:pt idx="54">
                  <c:v>1041</c:v>
                </c:pt>
                <c:pt idx="55">
                  <c:v>1148</c:v>
                </c:pt>
                <c:pt idx="56">
                  <c:v>1240</c:v>
                </c:pt>
                <c:pt idx="57">
                  <c:v>1447</c:v>
                </c:pt>
                <c:pt idx="58">
                  <c:v>838</c:v>
                </c:pt>
                <c:pt idx="59">
                  <c:v>979</c:v>
                </c:pt>
                <c:pt idx="60">
                  <c:v>1049</c:v>
                </c:pt>
                <c:pt idx="61">
                  <c:v>1110</c:v>
                </c:pt>
                <c:pt idx="62">
                  <c:v>1262</c:v>
                </c:pt>
                <c:pt idx="63">
                  <c:v>1363</c:v>
                </c:pt>
                <c:pt idx="64">
                  <c:v>1465</c:v>
                </c:pt>
                <c:pt idx="65">
                  <c:v>824</c:v>
                </c:pt>
                <c:pt idx="66">
                  <c:v>907</c:v>
                </c:pt>
                <c:pt idx="67">
                  <c:v>1003</c:v>
                </c:pt>
                <c:pt idx="68">
                  <c:v>1079</c:v>
                </c:pt>
                <c:pt idx="69">
                  <c:v>1148</c:v>
                </c:pt>
                <c:pt idx="70">
                  <c:v>1222</c:v>
                </c:pt>
                <c:pt idx="71">
                  <c:v>1282</c:v>
                </c:pt>
                <c:pt idx="72">
                  <c:v>1367</c:v>
                </c:pt>
                <c:pt idx="73">
                  <c:v>1445</c:v>
                </c:pt>
                <c:pt idx="74">
                  <c:v>1465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Sheet1!$M$34</c:f>
              <c:strCache>
                <c:ptCount val="1"/>
                <c:pt idx="0">
                  <c:v>Back Prop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436636062664252"/>
                  <c:y val="0.7162972450878608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Sheet1!$O$36:$O$265</c:f>
              <c:numCache>
                <c:formatCode>General</c:formatCode>
                <c:ptCount val="230"/>
                <c:pt idx="52">
                  <c:v>0</c:v>
                </c:pt>
                <c:pt idx="53">
                  <c:v>40</c:v>
                </c:pt>
                <c:pt idx="54">
                  <c:v>112</c:v>
                </c:pt>
                <c:pt idx="55">
                  <c:v>165</c:v>
                </c:pt>
                <c:pt idx="56">
                  <c:v>236</c:v>
                </c:pt>
                <c:pt idx="57">
                  <c:v>262</c:v>
                </c:pt>
                <c:pt idx="58">
                  <c:v>315</c:v>
                </c:pt>
                <c:pt idx="59">
                  <c:v>335</c:v>
                </c:pt>
                <c:pt idx="60">
                  <c:v>383</c:v>
                </c:pt>
                <c:pt idx="61">
                  <c:v>423</c:v>
                </c:pt>
                <c:pt idx="62">
                  <c:v>0</c:v>
                </c:pt>
                <c:pt idx="63">
                  <c:v>20</c:v>
                </c:pt>
                <c:pt idx="64">
                  <c:v>60</c:v>
                </c:pt>
                <c:pt idx="65">
                  <c:v>100</c:v>
                </c:pt>
                <c:pt idx="66">
                  <c:v>138</c:v>
                </c:pt>
                <c:pt idx="67">
                  <c:v>170</c:v>
                </c:pt>
                <c:pt idx="68">
                  <c:v>190</c:v>
                </c:pt>
                <c:pt idx="69">
                  <c:v>212</c:v>
                </c:pt>
                <c:pt idx="70">
                  <c:v>244</c:v>
                </c:pt>
                <c:pt idx="71">
                  <c:v>264</c:v>
                </c:pt>
                <c:pt idx="72">
                  <c:v>290</c:v>
                </c:pt>
                <c:pt idx="73">
                  <c:v>317</c:v>
                </c:pt>
                <c:pt idx="74">
                  <c:v>340</c:v>
                </c:pt>
                <c:pt idx="75">
                  <c:v>367</c:v>
                </c:pt>
                <c:pt idx="76">
                  <c:v>388</c:v>
                </c:pt>
                <c:pt idx="77">
                  <c:v>390</c:v>
                </c:pt>
                <c:pt idx="78">
                  <c:v>0</c:v>
                </c:pt>
                <c:pt idx="79">
                  <c:v>52</c:v>
                </c:pt>
                <c:pt idx="80">
                  <c:v>98</c:v>
                </c:pt>
                <c:pt idx="81">
                  <c:v>116</c:v>
                </c:pt>
                <c:pt idx="82">
                  <c:v>143</c:v>
                </c:pt>
                <c:pt idx="83">
                  <c:v>173</c:v>
                </c:pt>
                <c:pt idx="84">
                  <c:v>195</c:v>
                </c:pt>
                <c:pt idx="85">
                  <c:v>211</c:v>
                </c:pt>
                <c:pt idx="86">
                  <c:v>257</c:v>
                </c:pt>
                <c:pt idx="87">
                  <c:v>280</c:v>
                </c:pt>
                <c:pt idx="88">
                  <c:v>297</c:v>
                </c:pt>
                <c:pt idx="89">
                  <c:v>309</c:v>
                </c:pt>
                <c:pt idx="90">
                  <c:v>339</c:v>
                </c:pt>
                <c:pt idx="91">
                  <c:v>361</c:v>
                </c:pt>
                <c:pt idx="92">
                  <c:v>376</c:v>
                </c:pt>
              </c:numCache>
            </c:numRef>
          </c:xVal>
          <c:yVal>
            <c:numRef>
              <c:f>Sheet1!$M$36:$M$265</c:f>
              <c:numCache>
                <c:formatCode>General</c:formatCode>
                <c:ptCount val="230"/>
                <c:pt idx="0">
                  <c:v>702</c:v>
                </c:pt>
                <c:pt idx="1">
                  <c:v>770</c:v>
                </c:pt>
                <c:pt idx="2">
                  <c:v>885</c:v>
                </c:pt>
                <c:pt idx="3">
                  <c:v>975</c:v>
                </c:pt>
                <c:pt idx="4">
                  <c:v>870</c:v>
                </c:pt>
                <c:pt idx="5">
                  <c:v>985</c:v>
                </c:pt>
                <c:pt idx="6">
                  <c:v>1080</c:v>
                </c:pt>
                <c:pt idx="7">
                  <c:v>1165</c:v>
                </c:pt>
                <c:pt idx="8">
                  <c:v>1240</c:v>
                </c:pt>
                <c:pt idx="9">
                  <c:v>1348</c:v>
                </c:pt>
                <c:pt idx="10">
                  <c:v>1445</c:v>
                </c:pt>
                <c:pt idx="11">
                  <c:v>702</c:v>
                </c:pt>
                <c:pt idx="12">
                  <c:v>865</c:v>
                </c:pt>
                <c:pt idx="13">
                  <c:v>995</c:v>
                </c:pt>
                <c:pt idx="14">
                  <c:v>1115</c:v>
                </c:pt>
                <c:pt idx="15">
                  <c:v>1335</c:v>
                </c:pt>
                <c:pt idx="16">
                  <c:v>1550</c:v>
                </c:pt>
                <c:pt idx="17">
                  <c:v>1707</c:v>
                </c:pt>
                <c:pt idx="18">
                  <c:v>702</c:v>
                </c:pt>
                <c:pt idx="19">
                  <c:v>908</c:v>
                </c:pt>
                <c:pt idx="20">
                  <c:v>1100</c:v>
                </c:pt>
                <c:pt idx="21">
                  <c:v>1300</c:v>
                </c:pt>
                <c:pt idx="22">
                  <c:v>1485</c:v>
                </c:pt>
                <c:pt idx="23">
                  <c:v>1707</c:v>
                </c:pt>
                <c:pt idx="24">
                  <c:v>702</c:v>
                </c:pt>
                <c:pt idx="25">
                  <c:v>860</c:v>
                </c:pt>
                <c:pt idx="26">
                  <c:v>950</c:v>
                </c:pt>
                <c:pt idx="27">
                  <c:v>1040</c:v>
                </c:pt>
                <c:pt idx="28">
                  <c:v>1135</c:v>
                </c:pt>
                <c:pt idx="29">
                  <c:v>1230</c:v>
                </c:pt>
                <c:pt idx="30">
                  <c:v>1335</c:v>
                </c:pt>
                <c:pt idx="31">
                  <c:v>1425</c:v>
                </c:pt>
                <c:pt idx="32">
                  <c:v>1599</c:v>
                </c:pt>
                <c:pt idx="33">
                  <c:v>1707</c:v>
                </c:pt>
                <c:pt idx="34">
                  <c:v>702</c:v>
                </c:pt>
                <c:pt idx="35">
                  <c:v>875</c:v>
                </c:pt>
                <c:pt idx="36">
                  <c:v>990</c:v>
                </c:pt>
                <c:pt idx="37">
                  <c:v>1100</c:v>
                </c:pt>
                <c:pt idx="38">
                  <c:v>1250</c:v>
                </c:pt>
                <c:pt idx="39">
                  <c:v>1410</c:v>
                </c:pt>
                <c:pt idx="40">
                  <c:v>1500</c:v>
                </c:pt>
                <c:pt idx="41">
                  <c:v>1625</c:v>
                </c:pt>
                <c:pt idx="42">
                  <c:v>1707</c:v>
                </c:pt>
                <c:pt idx="43">
                  <c:v>702</c:v>
                </c:pt>
                <c:pt idx="44">
                  <c:v>875</c:v>
                </c:pt>
                <c:pt idx="45">
                  <c:v>995</c:v>
                </c:pt>
                <c:pt idx="46">
                  <c:v>1100</c:v>
                </c:pt>
                <c:pt idx="47">
                  <c:v>1240</c:v>
                </c:pt>
                <c:pt idx="48">
                  <c:v>1370</c:v>
                </c:pt>
                <c:pt idx="49">
                  <c:v>1480</c:v>
                </c:pt>
                <c:pt idx="50">
                  <c:v>1605</c:v>
                </c:pt>
                <c:pt idx="51">
                  <c:v>1707</c:v>
                </c:pt>
                <c:pt idx="52">
                  <c:v>702</c:v>
                </c:pt>
                <c:pt idx="53">
                  <c:v>860</c:v>
                </c:pt>
                <c:pt idx="54">
                  <c:v>1010</c:v>
                </c:pt>
                <c:pt idx="55">
                  <c:v>1110</c:v>
                </c:pt>
                <c:pt idx="56">
                  <c:v>1265</c:v>
                </c:pt>
                <c:pt idx="57">
                  <c:v>1325</c:v>
                </c:pt>
                <c:pt idx="58">
                  <c:v>1455</c:v>
                </c:pt>
                <c:pt idx="59">
                  <c:v>1555</c:v>
                </c:pt>
                <c:pt idx="60">
                  <c:v>1670</c:v>
                </c:pt>
                <c:pt idx="61">
                  <c:v>1707</c:v>
                </c:pt>
                <c:pt idx="62">
                  <c:v>702</c:v>
                </c:pt>
                <c:pt idx="63">
                  <c:v>815</c:v>
                </c:pt>
                <c:pt idx="64">
                  <c:v>895</c:v>
                </c:pt>
                <c:pt idx="65">
                  <c:v>970</c:v>
                </c:pt>
                <c:pt idx="66">
                  <c:v>1035</c:v>
                </c:pt>
                <c:pt idx="67">
                  <c:v>1100</c:v>
                </c:pt>
                <c:pt idx="68">
                  <c:v>1150</c:v>
                </c:pt>
                <c:pt idx="69">
                  <c:v>1190</c:v>
                </c:pt>
                <c:pt idx="70">
                  <c:v>1275</c:v>
                </c:pt>
                <c:pt idx="71">
                  <c:v>1330</c:v>
                </c:pt>
                <c:pt idx="72">
                  <c:v>1375</c:v>
                </c:pt>
                <c:pt idx="73">
                  <c:v>1480</c:v>
                </c:pt>
                <c:pt idx="74">
                  <c:v>1555</c:v>
                </c:pt>
                <c:pt idx="75">
                  <c:v>1635</c:v>
                </c:pt>
                <c:pt idx="76">
                  <c:v>1700</c:v>
                </c:pt>
                <c:pt idx="77">
                  <c:v>1707</c:v>
                </c:pt>
                <c:pt idx="78">
                  <c:v>702</c:v>
                </c:pt>
                <c:pt idx="79">
                  <c:v>875</c:v>
                </c:pt>
                <c:pt idx="80">
                  <c:v>960</c:v>
                </c:pt>
                <c:pt idx="81">
                  <c:v>1010</c:v>
                </c:pt>
                <c:pt idx="82">
                  <c:v>1055</c:v>
                </c:pt>
                <c:pt idx="83">
                  <c:v>1120</c:v>
                </c:pt>
                <c:pt idx="84">
                  <c:v>1165</c:v>
                </c:pt>
                <c:pt idx="85">
                  <c:v>1215</c:v>
                </c:pt>
                <c:pt idx="86">
                  <c:v>1315</c:v>
                </c:pt>
                <c:pt idx="87">
                  <c:v>1375</c:v>
                </c:pt>
                <c:pt idx="88">
                  <c:v>1425</c:v>
                </c:pt>
                <c:pt idx="89">
                  <c:v>1495</c:v>
                </c:pt>
                <c:pt idx="90">
                  <c:v>1580</c:v>
                </c:pt>
                <c:pt idx="91">
                  <c:v>1655</c:v>
                </c:pt>
                <c:pt idx="92">
                  <c:v>1707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26520"/>
        <c:axId val="406123384"/>
      </c:scatterChart>
      <c:valAx>
        <c:axId val="40612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Thrust</a:t>
                </a:r>
                <a:r>
                  <a:rPr lang="en-SG" baseline="0"/>
                  <a:t> (grams)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3384"/>
        <c:crosses val="autoZero"/>
        <c:crossBetween val="midCat"/>
      </c:valAx>
      <c:valAx>
        <c:axId val="406123384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Servo SIgnal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43122983860148"/>
          <c:y val="5.7073637136838544E-2"/>
          <c:w val="0.18018976538975573"/>
          <c:h val="0.56925067465158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%Thrust Over</a:t>
            </a:r>
            <a:r>
              <a:rPr lang="en-US" baseline="0"/>
              <a:t> Servo Angle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Sheet1!$X$35</c:f>
              <c:strCache>
                <c:ptCount val="1"/>
                <c:pt idx="0">
                  <c:v>Percentage of Theoretical Thrust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8480889555889971E-2"/>
                  <c:y val="0.30615459506872811"/>
                </c:manualLayout>
              </c:layout>
              <c:numFmt formatCode="0.0000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Sheet1!$T$36:$T$250</c:f>
              <c:numCache>
                <c:formatCode>General</c:formatCode>
                <c:ptCount val="215"/>
                <c:pt idx="0">
                  <c:v>1350</c:v>
                </c:pt>
                <c:pt idx="1">
                  <c:v>1351</c:v>
                </c:pt>
                <c:pt idx="2">
                  <c:v>1475</c:v>
                </c:pt>
                <c:pt idx="3">
                  <c:v>1566</c:v>
                </c:pt>
                <c:pt idx="4">
                  <c:v>1666</c:v>
                </c:pt>
                <c:pt idx="5">
                  <c:v>1133</c:v>
                </c:pt>
                <c:pt idx="6">
                  <c:v>1041</c:v>
                </c:pt>
                <c:pt idx="7">
                  <c:v>1351</c:v>
                </c:pt>
                <c:pt idx="8">
                  <c:v>1511</c:v>
                </c:pt>
                <c:pt idx="9">
                  <c:v>1593</c:v>
                </c:pt>
                <c:pt idx="10">
                  <c:v>1665</c:v>
                </c:pt>
                <c:pt idx="11">
                  <c:v>1300</c:v>
                </c:pt>
                <c:pt idx="12">
                  <c:v>1275</c:v>
                </c:pt>
                <c:pt idx="13">
                  <c:v>1136</c:v>
                </c:pt>
                <c:pt idx="14">
                  <c:v>1031</c:v>
                </c:pt>
                <c:pt idx="15">
                  <c:v>1350</c:v>
                </c:pt>
                <c:pt idx="16">
                  <c:v>1474</c:v>
                </c:pt>
                <c:pt idx="17">
                  <c:v>1534</c:v>
                </c:pt>
                <c:pt idx="18">
                  <c:v>1611</c:v>
                </c:pt>
                <c:pt idx="19">
                  <c:v>1666</c:v>
                </c:pt>
                <c:pt idx="20">
                  <c:v>1203</c:v>
                </c:pt>
                <c:pt idx="21">
                  <c:v>1152</c:v>
                </c:pt>
                <c:pt idx="22">
                  <c:v>1077</c:v>
                </c:pt>
                <c:pt idx="23">
                  <c:v>1031</c:v>
                </c:pt>
                <c:pt idx="24">
                  <c:v>1350</c:v>
                </c:pt>
                <c:pt idx="25">
                  <c:v>1350</c:v>
                </c:pt>
                <c:pt idx="26">
                  <c:v>1436</c:v>
                </c:pt>
                <c:pt idx="27">
                  <c:v>1466</c:v>
                </c:pt>
                <c:pt idx="28">
                  <c:v>1511</c:v>
                </c:pt>
                <c:pt idx="29">
                  <c:v>1564</c:v>
                </c:pt>
                <c:pt idx="30">
                  <c:v>1664</c:v>
                </c:pt>
                <c:pt idx="31">
                  <c:v>1216</c:v>
                </c:pt>
                <c:pt idx="32">
                  <c:v>1141</c:v>
                </c:pt>
                <c:pt idx="33">
                  <c:v>1045</c:v>
                </c:pt>
                <c:pt idx="34">
                  <c:v>1351</c:v>
                </c:pt>
                <c:pt idx="35">
                  <c:v>1351</c:v>
                </c:pt>
                <c:pt idx="36">
                  <c:v>1216</c:v>
                </c:pt>
                <c:pt idx="37">
                  <c:v>1107</c:v>
                </c:pt>
                <c:pt idx="38">
                  <c:v>1053</c:v>
                </c:pt>
                <c:pt idx="39">
                  <c:v>1449</c:v>
                </c:pt>
                <c:pt idx="40">
                  <c:v>1624</c:v>
                </c:pt>
                <c:pt idx="41">
                  <c:v>1152</c:v>
                </c:pt>
                <c:pt idx="42">
                  <c:v>1149</c:v>
                </c:pt>
                <c:pt idx="43">
                  <c:v>1351</c:v>
                </c:pt>
                <c:pt idx="44">
                  <c:v>1585</c:v>
                </c:pt>
                <c:pt idx="45">
                  <c:v>1353</c:v>
                </c:pt>
                <c:pt idx="46">
                  <c:v>1519</c:v>
                </c:pt>
                <c:pt idx="47">
                  <c:v>1640</c:v>
                </c:pt>
                <c:pt idx="48">
                  <c:v>1351</c:v>
                </c:pt>
                <c:pt idx="49">
                  <c:v>1536</c:v>
                </c:pt>
                <c:pt idx="50">
                  <c:v>1350</c:v>
                </c:pt>
                <c:pt idx="51">
                  <c:v>1473</c:v>
                </c:pt>
                <c:pt idx="52">
                  <c:v>1579</c:v>
                </c:pt>
                <c:pt idx="53">
                  <c:v>1190</c:v>
                </c:pt>
                <c:pt idx="54">
                  <c:v>1047</c:v>
                </c:pt>
                <c:pt idx="55">
                  <c:v>1504</c:v>
                </c:pt>
                <c:pt idx="56">
                  <c:v>1579</c:v>
                </c:pt>
                <c:pt idx="57">
                  <c:v>1351</c:v>
                </c:pt>
                <c:pt idx="58">
                  <c:v>1503</c:v>
                </c:pt>
                <c:pt idx="59">
                  <c:v>1664</c:v>
                </c:pt>
                <c:pt idx="60">
                  <c:v>1662</c:v>
                </c:pt>
                <c:pt idx="61">
                  <c:v>1031</c:v>
                </c:pt>
                <c:pt idx="62">
                  <c:v>1090</c:v>
                </c:pt>
                <c:pt idx="63">
                  <c:v>1179</c:v>
                </c:pt>
                <c:pt idx="64">
                  <c:v>1347</c:v>
                </c:pt>
                <c:pt idx="65">
                  <c:v>1217</c:v>
                </c:pt>
                <c:pt idx="66">
                  <c:v>1351</c:v>
                </c:pt>
                <c:pt idx="67">
                  <c:v>1452</c:v>
                </c:pt>
                <c:pt idx="68">
                  <c:v>1536</c:v>
                </c:pt>
                <c:pt idx="69">
                  <c:v>1592</c:v>
                </c:pt>
                <c:pt idx="70">
                  <c:v>1666</c:v>
                </c:pt>
                <c:pt idx="71">
                  <c:v>1031</c:v>
                </c:pt>
                <c:pt idx="72">
                  <c:v>1090</c:v>
                </c:pt>
                <c:pt idx="73">
                  <c:v>1136</c:v>
                </c:pt>
                <c:pt idx="74">
                  <c:v>1175</c:v>
                </c:pt>
                <c:pt idx="75">
                  <c:v>1251</c:v>
                </c:pt>
                <c:pt idx="76">
                  <c:v>1351</c:v>
                </c:pt>
                <c:pt idx="77">
                  <c:v>1490</c:v>
                </c:pt>
                <c:pt idx="78">
                  <c:v>1554</c:v>
                </c:pt>
                <c:pt idx="79">
                  <c:v>1592</c:v>
                </c:pt>
                <c:pt idx="80">
                  <c:v>1651</c:v>
                </c:pt>
                <c:pt idx="81">
                  <c:v>1664</c:v>
                </c:pt>
                <c:pt idx="82">
                  <c:v>1351</c:v>
                </c:pt>
                <c:pt idx="83">
                  <c:v>1353</c:v>
                </c:pt>
                <c:pt idx="84">
                  <c:v>1351</c:v>
                </c:pt>
                <c:pt idx="85">
                  <c:v>1356</c:v>
                </c:pt>
                <c:pt idx="86">
                  <c:v>1353</c:v>
                </c:pt>
                <c:pt idx="87">
                  <c:v>1656</c:v>
                </c:pt>
                <c:pt idx="88">
                  <c:v>1555</c:v>
                </c:pt>
                <c:pt idx="89">
                  <c:v>1350</c:v>
                </c:pt>
              </c:numCache>
            </c:numRef>
          </c:xVal>
          <c:yVal>
            <c:numRef>
              <c:f>Sheet1!$X$36:$X$250</c:f>
              <c:numCache>
                <c:formatCode>0.00%</c:formatCode>
                <c:ptCount val="215"/>
                <c:pt idx="1">
                  <c:v>1</c:v>
                </c:pt>
                <c:pt idx="2">
                  <c:v>0.80555555555555558</c:v>
                </c:pt>
                <c:pt idx="3">
                  <c:v>0.69444444444444442</c:v>
                </c:pt>
                <c:pt idx="4">
                  <c:v>0.66666666666666663</c:v>
                </c:pt>
                <c:pt idx="5">
                  <c:v>0.97222222222222221</c:v>
                </c:pt>
                <c:pt idx="6">
                  <c:v>0.91666666666666663</c:v>
                </c:pt>
                <c:pt idx="7">
                  <c:v>1</c:v>
                </c:pt>
                <c:pt idx="8">
                  <c:v>0.84892086330935257</c:v>
                </c:pt>
                <c:pt idx="9">
                  <c:v>0.71942446043165464</c:v>
                </c:pt>
                <c:pt idx="10">
                  <c:v>0.70503597122302153</c:v>
                </c:pt>
                <c:pt idx="11">
                  <c:v>0.9928057553956835</c:v>
                </c:pt>
                <c:pt idx="12">
                  <c:v>0.98561151079136688</c:v>
                </c:pt>
                <c:pt idx="13">
                  <c:v>0.94964028776978415</c:v>
                </c:pt>
                <c:pt idx="14">
                  <c:v>0.8920863309352518</c:v>
                </c:pt>
                <c:pt idx="15">
                  <c:v>1</c:v>
                </c:pt>
                <c:pt idx="16">
                  <c:v>0.87850467289719625</c:v>
                </c:pt>
                <c:pt idx="17">
                  <c:v>0.78971962616822433</c:v>
                </c:pt>
                <c:pt idx="18">
                  <c:v>0.72429906542056077</c:v>
                </c:pt>
                <c:pt idx="19">
                  <c:v>0.73831775700934577</c:v>
                </c:pt>
                <c:pt idx="20">
                  <c:v>1.0186915887850467</c:v>
                </c:pt>
                <c:pt idx="21">
                  <c:v>1.0046728971962617</c:v>
                </c:pt>
                <c:pt idx="22">
                  <c:v>0.96261682242990654</c:v>
                </c:pt>
                <c:pt idx="23">
                  <c:v>0.92990654205607481</c:v>
                </c:pt>
                <c:pt idx="25">
                  <c:v>1</c:v>
                </c:pt>
                <c:pt idx="26">
                  <c:v>0.95155709342560557</c:v>
                </c:pt>
                <c:pt idx="27">
                  <c:v>0.91349480968858132</c:v>
                </c:pt>
                <c:pt idx="28">
                  <c:v>0.83044982698961933</c:v>
                </c:pt>
                <c:pt idx="29">
                  <c:v>0.76816608996539792</c:v>
                </c:pt>
                <c:pt idx="30">
                  <c:v>0.7197231833910035</c:v>
                </c:pt>
                <c:pt idx="31">
                  <c:v>0.96539792387543255</c:v>
                </c:pt>
                <c:pt idx="32">
                  <c:v>0.95155709342560557</c:v>
                </c:pt>
                <c:pt idx="33">
                  <c:v>0.90657439446366783</c:v>
                </c:pt>
                <c:pt idx="35">
                  <c:v>1</c:v>
                </c:pt>
                <c:pt idx="36">
                  <c:v>0.9821428571428571</c:v>
                </c:pt>
                <c:pt idx="37">
                  <c:v>0.9642857142857143</c:v>
                </c:pt>
                <c:pt idx="38">
                  <c:v>0.9107142857142857</c:v>
                </c:pt>
                <c:pt idx="39">
                  <c:v>1.0342764450740296</c:v>
                </c:pt>
                <c:pt idx="40">
                  <c:v>0.83568860414540747</c:v>
                </c:pt>
                <c:pt idx="41">
                  <c:v>0.78755419150960015</c:v>
                </c:pt>
                <c:pt idx="42">
                  <c:v>1.0942207525456862</c:v>
                </c:pt>
                <c:pt idx="43">
                  <c:v>1</c:v>
                </c:pt>
                <c:pt idx="44">
                  <c:v>0.8208333333333333</c:v>
                </c:pt>
                <c:pt idx="45">
                  <c:v>1</c:v>
                </c:pt>
                <c:pt idx="46">
                  <c:v>0.87187499999999996</c:v>
                </c:pt>
                <c:pt idx="47">
                  <c:v>0.80625000000000002</c:v>
                </c:pt>
                <c:pt idx="48">
                  <c:v>1</c:v>
                </c:pt>
                <c:pt idx="49">
                  <c:v>0.89444795912438146</c:v>
                </c:pt>
                <c:pt idx="50">
                  <c:v>1</c:v>
                </c:pt>
                <c:pt idx="51">
                  <c:v>0.93169398907103829</c:v>
                </c:pt>
                <c:pt idx="52">
                  <c:v>0.84972677595628421</c:v>
                </c:pt>
                <c:pt idx="53">
                  <c:v>1</c:v>
                </c:pt>
                <c:pt idx="54">
                  <c:v>0.91266876001796582</c:v>
                </c:pt>
                <c:pt idx="55">
                  <c:v>0.90274844740907489</c:v>
                </c:pt>
                <c:pt idx="56">
                  <c:v>0.84818672806017481</c:v>
                </c:pt>
                <c:pt idx="57">
                  <c:v>0.8497858964433912</c:v>
                </c:pt>
                <c:pt idx="58">
                  <c:v>0.79527479527638612</c:v>
                </c:pt>
                <c:pt idx="59">
                  <c:v>0.7827224966969113</c:v>
                </c:pt>
                <c:pt idx="60">
                  <c:v>0.77056028208670824</c:v>
                </c:pt>
                <c:pt idx="61">
                  <c:v>0.87994319086759787</c:v>
                </c:pt>
                <c:pt idx="62">
                  <c:v>0.8497858964433912</c:v>
                </c:pt>
                <c:pt idx="63">
                  <c:v>0.85565084653816514</c:v>
                </c:pt>
                <c:pt idx="64">
                  <c:v>0.82710865147378398</c:v>
                </c:pt>
                <c:pt idx="65">
                  <c:v>0.90235930864839242</c:v>
                </c:pt>
                <c:pt idx="66">
                  <c:v>0.92213280095532968</c:v>
                </c:pt>
                <c:pt idx="67">
                  <c:v>0.91028420893571405</c:v>
                </c:pt>
                <c:pt idx="68">
                  <c:v>0.92730572249634424</c:v>
                </c:pt>
                <c:pt idx="69">
                  <c:v>0.90529894102656383</c:v>
                </c:pt>
                <c:pt idx="70">
                  <c:v>0.86730005589748871</c:v>
                </c:pt>
                <c:pt idx="71">
                  <c:v>0.96708992969256224</c:v>
                </c:pt>
                <c:pt idx="72">
                  <c:v>0.98047434368273045</c:v>
                </c:pt>
                <c:pt idx="73">
                  <c:v>1.0104408856716454</c:v>
                </c:pt>
                <c:pt idx="74">
                  <c:v>0.98047434368273045</c:v>
                </c:pt>
                <c:pt idx="75">
                  <c:v>0.99026372703578436</c:v>
                </c:pt>
                <c:pt idx="76">
                  <c:v>0.92213280095532968</c:v>
                </c:pt>
                <c:pt idx="77">
                  <c:v>0.94497594091254467</c:v>
                </c:pt>
                <c:pt idx="78">
                  <c:v>0.878049465794705</c:v>
                </c:pt>
                <c:pt idx="79">
                  <c:v>0.87495111210661103</c:v>
                </c:pt>
                <c:pt idx="80">
                  <c:v>0.85681065941005186</c:v>
                </c:pt>
                <c:pt idx="81">
                  <c:v>0.84512922448407002</c:v>
                </c:pt>
                <c:pt idx="82">
                  <c:v>0</c:v>
                </c:pt>
                <c:pt idx="83">
                  <c:v>0.90897522133546682</c:v>
                </c:pt>
                <c:pt idx="84">
                  <c:v>0.8926140649198212</c:v>
                </c:pt>
                <c:pt idx="85">
                  <c:v>0.84920882044894885</c:v>
                </c:pt>
                <c:pt idx="86">
                  <c:v>0.90673859489878417</c:v>
                </c:pt>
                <c:pt idx="87">
                  <c:v>0.78873076867584613</c:v>
                </c:pt>
                <c:pt idx="88">
                  <c:v>0.86568011196129457</c:v>
                </c:pt>
                <c:pt idx="89">
                  <c:v>0.90673859489878417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26912"/>
        <c:axId val="4061229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Sheet1!$V$35</c15:sqref>
                        </c15:formulaRef>
                      </c:ext>
                    </c:extLst>
                    <c:strCache>
                      <c:ptCount val="1"/>
                      <c:pt idx="0">
                        <c:v>VertThrust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Sheet1!$T$36:$T$250</c15:sqref>
                        </c15:formulaRef>
                      </c:ext>
                    </c:extLst>
                    <c:numCache>
                      <c:formatCode>General</c:formatCode>
                      <c:ptCount val="215"/>
                      <c:pt idx="0">
                        <c:v>1350</c:v>
                      </c:pt>
                      <c:pt idx="1">
                        <c:v>1351</c:v>
                      </c:pt>
                      <c:pt idx="2">
                        <c:v>1475</c:v>
                      </c:pt>
                      <c:pt idx="3">
                        <c:v>1566</c:v>
                      </c:pt>
                      <c:pt idx="4">
                        <c:v>1666</c:v>
                      </c:pt>
                      <c:pt idx="5">
                        <c:v>1133</c:v>
                      </c:pt>
                      <c:pt idx="6">
                        <c:v>1041</c:v>
                      </c:pt>
                      <c:pt idx="7">
                        <c:v>1351</c:v>
                      </c:pt>
                      <c:pt idx="8">
                        <c:v>1511</c:v>
                      </c:pt>
                      <c:pt idx="9">
                        <c:v>1593</c:v>
                      </c:pt>
                      <c:pt idx="10">
                        <c:v>1665</c:v>
                      </c:pt>
                      <c:pt idx="11">
                        <c:v>1300</c:v>
                      </c:pt>
                      <c:pt idx="12">
                        <c:v>1275</c:v>
                      </c:pt>
                      <c:pt idx="13">
                        <c:v>1136</c:v>
                      </c:pt>
                      <c:pt idx="14">
                        <c:v>1031</c:v>
                      </c:pt>
                      <c:pt idx="15">
                        <c:v>1350</c:v>
                      </c:pt>
                      <c:pt idx="16">
                        <c:v>1474</c:v>
                      </c:pt>
                      <c:pt idx="17">
                        <c:v>1534</c:v>
                      </c:pt>
                      <c:pt idx="18">
                        <c:v>1611</c:v>
                      </c:pt>
                      <c:pt idx="19">
                        <c:v>1666</c:v>
                      </c:pt>
                      <c:pt idx="20">
                        <c:v>1203</c:v>
                      </c:pt>
                      <c:pt idx="21">
                        <c:v>1152</c:v>
                      </c:pt>
                      <c:pt idx="22">
                        <c:v>1077</c:v>
                      </c:pt>
                      <c:pt idx="23">
                        <c:v>1031</c:v>
                      </c:pt>
                      <c:pt idx="24">
                        <c:v>1350</c:v>
                      </c:pt>
                      <c:pt idx="25">
                        <c:v>1350</c:v>
                      </c:pt>
                      <c:pt idx="26">
                        <c:v>1436</c:v>
                      </c:pt>
                      <c:pt idx="27">
                        <c:v>1466</c:v>
                      </c:pt>
                      <c:pt idx="28">
                        <c:v>1511</c:v>
                      </c:pt>
                      <c:pt idx="29">
                        <c:v>1564</c:v>
                      </c:pt>
                      <c:pt idx="30">
                        <c:v>1664</c:v>
                      </c:pt>
                      <c:pt idx="31">
                        <c:v>1216</c:v>
                      </c:pt>
                      <c:pt idx="32">
                        <c:v>1141</c:v>
                      </c:pt>
                      <c:pt idx="33">
                        <c:v>1045</c:v>
                      </c:pt>
                      <c:pt idx="34">
                        <c:v>1351</c:v>
                      </c:pt>
                      <c:pt idx="35">
                        <c:v>1351</c:v>
                      </c:pt>
                      <c:pt idx="36">
                        <c:v>1216</c:v>
                      </c:pt>
                      <c:pt idx="37">
                        <c:v>1107</c:v>
                      </c:pt>
                      <c:pt idx="38">
                        <c:v>1053</c:v>
                      </c:pt>
                      <c:pt idx="39">
                        <c:v>1449</c:v>
                      </c:pt>
                      <c:pt idx="40">
                        <c:v>1624</c:v>
                      </c:pt>
                      <c:pt idx="41">
                        <c:v>1152</c:v>
                      </c:pt>
                      <c:pt idx="42">
                        <c:v>1149</c:v>
                      </c:pt>
                      <c:pt idx="43">
                        <c:v>1351</c:v>
                      </c:pt>
                      <c:pt idx="44">
                        <c:v>1585</c:v>
                      </c:pt>
                      <c:pt idx="45">
                        <c:v>1353</c:v>
                      </c:pt>
                      <c:pt idx="46">
                        <c:v>1519</c:v>
                      </c:pt>
                      <c:pt idx="47">
                        <c:v>1640</c:v>
                      </c:pt>
                      <c:pt idx="48">
                        <c:v>1351</c:v>
                      </c:pt>
                      <c:pt idx="49">
                        <c:v>1536</c:v>
                      </c:pt>
                      <c:pt idx="50">
                        <c:v>1350</c:v>
                      </c:pt>
                      <c:pt idx="51">
                        <c:v>1473</c:v>
                      </c:pt>
                      <c:pt idx="52">
                        <c:v>1579</c:v>
                      </c:pt>
                      <c:pt idx="53">
                        <c:v>1190</c:v>
                      </c:pt>
                      <c:pt idx="54">
                        <c:v>1047</c:v>
                      </c:pt>
                      <c:pt idx="55">
                        <c:v>1504</c:v>
                      </c:pt>
                      <c:pt idx="56">
                        <c:v>1579</c:v>
                      </c:pt>
                      <c:pt idx="57">
                        <c:v>1351</c:v>
                      </c:pt>
                      <c:pt idx="58">
                        <c:v>1503</c:v>
                      </c:pt>
                      <c:pt idx="59">
                        <c:v>1664</c:v>
                      </c:pt>
                      <c:pt idx="60">
                        <c:v>1662</c:v>
                      </c:pt>
                      <c:pt idx="61">
                        <c:v>1031</c:v>
                      </c:pt>
                      <c:pt idx="62">
                        <c:v>1090</c:v>
                      </c:pt>
                      <c:pt idx="63">
                        <c:v>1179</c:v>
                      </c:pt>
                      <c:pt idx="64">
                        <c:v>1347</c:v>
                      </c:pt>
                      <c:pt idx="65">
                        <c:v>1217</c:v>
                      </c:pt>
                      <c:pt idx="66">
                        <c:v>1351</c:v>
                      </c:pt>
                      <c:pt idx="67">
                        <c:v>1452</c:v>
                      </c:pt>
                      <c:pt idx="68">
                        <c:v>1536</c:v>
                      </c:pt>
                      <c:pt idx="69">
                        <c:v>1592</c:v>
                      </c:pt>
                      <c:pt idx="70">
                        <c:v>1666</c:v>
                      </c:pt>
                      <c:pt idx="71">
                        <c:v>1031</c:v>
                      </c:pt>
                      <c:pt idx="72">
                        <c:v>1090</c:v>
                      </c:pt>
                      <c:pt idx="73">
                        <c:v>1136</c:v>
                      </c:pt>
                      <c:pt idx="74">
                        <c:v>1175</c:v>
                      </c:pt>
                      <c:pt idx="75">
                        <c:v>1251</c:v>
                      </c:pt>
                      <c:pt idx="76">
                        <c:v>1351</c:v>
                      </c:pt>
                      <c:pt idx="77">
                        <c:v>1490</c:v>
                      </c:pt>
                      <c:pt idx="78">
                        <c:v>1554</c:v>
                      </c:pt>
                      <c:pt idx="79">
                        <c:v>1592</c:v>
                      </c:pt>
                      <c:pt idx="80">
                        <c:v>1651</c:v>
                      </c:pt>
                      <c:pt idx="81">
                        <c:v>1664</c:v>
                      </c:pt>
                      <c:pt idx="82">
                        <c:v>1351</c:v>
                      </c:pt>
                      <c:pt idx="83">
                        <c:v>1353</c:v>
                      </c:pt>
                      <c:pt idx="84">
                        <c:v>1351</c:v>
                      </c:pt>
                      <c:pt idx="85">
                        <c:v>1356</c:v>
                      </c:pt>
                      <c:pt idx="86">
                        <c:v>1353</c:v>
                      </c:pt>
                      <c:pt idx="87">
                        <c:v>1656</c:v>
                      </c:pt>
                      <c:pt idx="88">
                        <c:v>1555</c:v>
                      </c:pt>
                      <c:pt idx="89">
                        <c:v>1350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Sheet1!$V$36:$V$250</c15:sqref>
                        </c15:formulaRef>
                      </c:ext>
                    </c:extLst>
                    <c:numCache>
                      <c:formatCode>General</c:formatCode>
                      <c:ptCount val="215"/>
                      <c:pt idx="0">
                        <c:v>0</c:v>
                      </c:pt>
                      <c:pt idx="1">
                        <c:v>36</c:v>
                      </c:pt>
                      <c:pt idx="2">
                        <c:v>29</c:v>
                      </c:pt>
                      <c:pt idx="3">
                        <c:v>25</c:v>
                      </c:pt>
                      <c:pt idx="4">
                        <c:v>24</c:v>
                      </c:pt>
                      <c:pt idx="5">
                        <c:v>35</c:v>
                      </c:pt>
                      <c:pt idx="6">
                        <c:v>33</c:v>
                      </c:pt>
                      <c:pt idx="7">
                        <c:v>139</c:v>
                      </c:pt>
                      <c:pt idx="8">
                        <c:v>118</c:v>
                      </c:pt>
                      <c:pt idx="9">
                        <c:v>100</c:v>
                      </c:pt>
                      <c:pt idx="10">
                        <c:v>98</c:v>
                      </c:pt>
                      <c:pt idx="11">
                        <c:v>138</c:v>
                      </c:pt>
                      <c:pt idx="12">
                        <c:v>137</c:v>
                      </c:pt>
                      <c:pt idx="13">
                        <c:v>132</c:v>
                      </c:pt>
                      <c:pt idx="14">
                        <c:v>124</c:v>
                      </c:pt>
                      <c:pt idx="15">
                        <c:v>214</c:v>
                      </c:pt>
                      <c:pt idx="16">
                        <c:v>188</c:v>
                      </c:pt>
                      <c:pt idx="17">
                        <c:v>169</c:v>
                      </c:pt>
                      <c:pt idx="18">
                        <c:v>155</c:v>
                      </c:pt>
                      <c:pt idx="19">
                        <c:v>158</c:v>
                      </c:pt>
                      <c:pt idx="20">
                        <c:v>218</c:v>
                      </c:pt>
                      <c:pt idx="21">
                        <c:v>215</c:v>
                      </c:pt>
                      <c:pt idx="22">
                        <c:v>206</c:v>
                      </c:pt>
                      <c:pt idx="23">
                        <c:v>199</c:v>
                      </c:pt>
                      <c:pt idx="24">
                        <c:v>0</c:v>
                      </c:pt>
                      <c:pt idx="25">
                        <c:v>289</c:v>
                      </c:pt>
                      <c:pt idx="26">
                        <c:v>275</c:v>
                      </c:pt>
                      <c:pt idx="27">
                        <c:v>264</c:v>
                      </c:pt>
                      <c:pt idx="28">
                        <c:v>240</c:v>
                      </c:pt>
                      <c:pt idx="29">
                        <c:v>222</c:v>
                      </c:pt>
                      <c:pt idx="30">
                        <c:v>208</c:v>
                      </c:pt>
                      <c:pt idx="31">
                        <c:v>279</c:v>
                      </c:pt>
                      <c:pt idx="32">
                        <c:v>275</c:v>
                      </c:pt>
                      <c:pt idx="33">
                        <c:v>262</c:v>
                      </c:pt>
                      <c:pt idx="34">
                        <c:v>0</c:v>
                      </c:pt>
                      <c:pt idx="35">
                        <c:v>112</c:v>
                      </c:pt>
                      <c:pt idx="36">
                        <c:v>110</c:v>
                      </c:pt>
                      <c:pt idx="37">
                        <c:v>108</c:v>
                      </c:pt>
                      <c:pt idx="38">
                        <c:v>102</c:v>
                      </c:pt>
                      <c:pt idx="39">
                        <c:v>158</c:v>
                      </c:pt>
                      <c:pt idx="40">
                        <c:v>128</c:v>
                      </c:pt>
                      <c:pt idx="41">
                        <c:v>167</c:v>
                      </c:pt>
                      <c:pt idx="42">
                        <c:v>236</c:v>
                      </c:pt>
                      <c:pt idx="43">
                        <c:v>240</c:v>
                      </c:pt>
                      <c:pt idx="44">
                        <c:v>197</c:v>
                      </c:pt>
                      <c:pt idx="45">
                        <c:v>320</c:v>
                      </c:pt>
                      <c:pt idx="46">
                        <c:v>279</c:v>
                      </c:pt>
                      <c:pt idx="47">
                        <c:v>258</c:v>
                      </c:pt>
                      <c:pt idx="48">
                        <c:v>339</c:v>
                      </c:pt>
                      <c:pt idx="49">
                        <c:v>137</c:v>
                      </c:pt>
                      <c:pt idx="50">
                        <c:v>366</c:v>
                      </c:pt>
                      <c:pt idx="51">
                        <c:v>341</c:v>
                      </c:pt>
                      <c:pt idx="52">
                        <c:v>311</c:v>
                      </c:pt>
                      <c:pt idx="53">
                        <c:v>370</c:v>
                      </c:pt>
                      <c:pt idx="54">
                        <c:v>368</c:v>
                      </c:pt>
                      <c:pt idx="55">
                        <c:v>364</c:v>
                      </c:pt>
                      <c:pt idx="56">
                        <c:v>342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100</c:v>
                      </c:pt>
                      <c:pt idx="63">
                        <c:v>100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200</c:v>
                      </c:pt>
                      <c:pt idx="67">
                        <c:v>200</c:v>
                      </c:pt>
                      <c:pt idx="68">
                        <c:v>200</c:v>
                      </c:pt>
                      <c:pt idx="69">
                        <c:v>200</c:v>
                      </c:pt>
                      <c:pt idx="70">
                        <c:v>200</c:v>
                      </c:pt>
                      <c:pt idx="71">
                        <c:v>200</c:v>
                      </c:pt>
                      <c:pt idx="72">
                        <c:v>200</c:v>
                      </c:pt>
                      <c:pt idx="73">
                        <c:v>200</c:v>
                      </c:pt>
                      <c:pt idx="74">
                        <c:v>200</c:v>
                      </c:pt>
                      <c:pt idx="75">
                        <c:v>200</c:v>
                      </c:pt>
                      <c:pt idx="76">
                        <c:v>200</c:v>
                      </c:pt>
                      <c:pt idx="77">
                        <c:v>200</c:v>
                      </c:pt>
                      <c:pt idx="78">
                        <c:v>200</c:v>
                      </c:pt>
                      <c:pt idx="79">
                        <c:v>200</c:v>
                      </c:pt>
                      <c:pt idx="80">
                        <c:v>200</c:v>
                      </c:pt>
                      <c:pt idx="81">
                        <c:v>200</c:v>
                      </c:pt>
                      <c:pt idx="82">
                        <c:v>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90</c:v>
                      </c:pt>
                      <c:pt idx="86">
                        <c:v>95</c:v>
                      </c:pt>
                      <c:pt idx="87">
                        <c:v>82</c:v>
                      </c:pt>
                      <c:pt idx="88">
                        <c:v>90</c:v>
                      </c:pt>
                      <c:pt idx="89">
                        <c:v>95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06126912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Servo SIgnal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2992"/>
        <c:crosses val="autoZero"/>
        <c:crossBetween val="midCat"/>
      </c:valAx>
      <c:valAx>
        <c:axId val="4061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% Vertical Thrust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Inverse</a:t>
            </a:r>
            <a:r>
              <a:rPr lang="en-SG" baseline="0"/>
              <a:t> </a:t>
            </a:r>
            <a:r>
              <a:rPr lang="en-SG"/>
              <a:t>%Thrust Over</a:t>
            </a:r>
            <a:r>
              <a:rPr lang="en-SG" baseline="0"/>
              <a:t> Servo Angle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Sheet1!$Y$35</c:f>
              <c:strCache>
                <c:ptCount val="1"/>
                <c:pt idx="0">
                  <c:v>Inverse of %Thrust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8480889555889971E-2"/>
                  <c:y val="0.30615459506872811"/>
                </c:manualLayout>
              </c:layout>
              <c:numFmt formatCode="0.0000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Sheet1!$T$36:$T$250</c:f>
              <c:numCache>
                <c:formatCode>General</c:formatCode>
                <c:ptCount val="215"/>
                <c:pt idx="0">
                  <c:v>1350</c:v>
                </c:pt>
                <c:pt idx="1">
                  <c:v>1351</c:v>
                </c:pt>
                <c:pt idx="2">
                  <c:v>1475</c:v>
                </c:pt>
                <c:pt idx="3">
                  <c:v>1566</c:v>
                </c:pt>
                <c:pt idx="4">
                  <c:v>1666</c:v>
                </c:pt>
                <c:pt idx="5">
                  <c:v>1133</c:v>
                </c:pt>
                <c:pt idx="6">
                  <c:v>1041</c:v>
                </c:pt>
                <c:pt idx="7">
                  <c:v>1351</c:v>
                </c:pt>
                <c:pt idx="8">
                  <c:v>1511</c:v>
                </c:pt>
                <c:pt idx="9">
                  <c:v>1593</c:v>
                </c:pt>
                <c:pt idx="10">
                  <c:v>1665</c:v>
                </c:pt>
                <c:pt idx="11">
                  <c:v>1300</c:v>
                </c:pt>
                <c:pt idx="12">
                  <c:v>1275</c:v>
                </c:pt>
                <c:pt idx="13">
                  <c:v>1136</c:v>
                </c:pt>
                <c:pt idx="14">
                  <c:v>1031</c:v>
                </c:pt>
                <c:pt idx="15">
                  <c:v>1350</c:v>
                </c:pt>
                <c:pt idx="16">
                  <c:v>1474</c:v>
                </c:pt>
                <c:pt idx="17">
                  <c:v>1534</c:v>
                </c:pt>
                <c:pt idx="18">
                  <c:v>1611</c:v>
                </c:pt>
                <c:pt idx="19">
                  <c:v>1666</c:v>
                </c:pt>
                <c:pt idx="20">
                  <c:v>1203</c:v>
                </c:pt>
                <c:pt idx="21">
                  <c:v>1152</c:v>
                </c:pt>
                <c:pt idx="22">
                  <c:v>1077</c:v>
                </c:pt>
                <c:pt idx="23">
                  <c:v>1031</c:v>
                </c:pt>
                <c:pt idx="24">
                  <c:v>1350</c:v>
                </c:pt>
                <c:pt idx="25">
                  <c:v>1350</c:v>
                </c:pt>
                <c:pt idx="26">
                  <c:v>1436</c:v>
                </c:pt>
                <c:pt idx="27">
                  <c:v>1466</c:v>
                </c:pt>
                <c:pt idx="28">
                  <c:v>1511</c:v>
                </c:pt>
                <c:pt idx="29">
                  <c:v>1564</c:v>
                </c:pt>
                <c:pt idx="30">
                  <c:v>1664</c:v>
                </c:pt>
                <c:pt idx="31">
                  <c:v>1216</c:v>
                </c:pt>
                <c:pt idx="32">
                  <c:v>1141</c:v>
                </c:pt>
                <c:pt idx="33">
                  <c:v>1045</c:v>
                </c:pt>
                <c:pt idx="34">
                  <c:v>1351</c:v>
                </c:pt>
                <c:pt idx="35">
                  <c:v>1351</c:v>
                </c:pt>
                <c:pt idx="36">
                  <c:v>1216</c:v>
                </c:pt>
                <c:pt idx="37">
                  <c:v>1107</c:v>
                </c:pt>
                <c:pt idx="38">
                  <c:v>1053</c:v>
                </c:pt>
                <c:pt idx="39">
                  <c:v>1449</c:v>
                </c:pt>
                <c:pt idx="40">
                  <c:v>1624</c:v>
                </c:pt>
                <c:pt idx="41">
                  <c:v>1152</c:v>
                </c:pt>
                <c:pt idx="42">
                  <c:v>1149</c:v>
                </c:pt>
                <c:pt idx="43">
                  <c:v>1351</c:v>
                </c:pt>
                <c:pt idx="44">
                  <c:v>1585</c:v>
                </c:pt>
                <c:pt idx="45">
                  <c:v>1353</c:v>
                </c:pt>
                <c:pt idx="46">
                  <c:v>1519</c:v>
                </c:pt>
                <c:pt idx="47">
                  <c:v>1640</c:v>
                </c:pt>
                <c:pt idx="48">
                  <c:v>1351</c:v>
                </c:pt>
                <c:pt idx="49">
                  <c:v>1536</c:v>
                </c:pt>
                <c:pt idx="50">
                  <c:v>1350</c:v>
                </c:pt>
                <c:pt idx="51">
                  <c:v>1473</c:v>
                </c:pt>
                <c:pt idx="52">
                  <c:v>1579</c:v>
                </c:pt>
                <c:pt idx="53">
                  <c:v>1190</c:v>
                </c:pt>
                <c:pt idx="54">
                  <c:v>1047</c:v>
                </c:pt>
                <c:pt idx="55">
                  <c:v>1504</c:v>
                </c:pt>
                <c:pt idx="56">
                  <c:v>1579</c:v>
                </c:pt>
                <c:pt idx="57">
                  <c:v>1351</c:v>
                </c:pt>
                <c:pt idx="58">
                  <c:v>1503</c:v>
                </c:pt>
                <c:pt idx="59">
                  <c:v>1664</c:v>
                </c:pt>
                <c:pt idx="60">
                  <c:v>1662</c:v>
                </c:pt>
                <c:pt idx="61">
                  <c:v>1031</c:v>
                </c:pt>
                <c:pt idx="62">
                  <c:v>1090</c:v>
                </c:pt>
                <c:pt idx="63">
                  <c:v>1179</c:v>
                </c:pt>
                <c:pt idx="64">
                  <c:v>1347</c:v>
                </c:pt>
                <c:pt idx="65">
                  <c:v>1217</c:v>
                </c:pt>
                <c:pt idx="66">
                  <c:v>1351</c:v>
                </c:pt>
                <c:pt idx="67">
                  <c:v>1452</c:v>
                </c:pt>
                <c:pt idx="68">
                  <c:v>1536</c:v>
                </c:pt>
                <c:pt idx="69">
                  <c:v>1592</c:v>
                </c:pt>
                <c:pt idx="70">
                  <c:v>1666</c:v>
                </c:pt>
                <c:pt idx="71">
                  <c:v>1031</c:v>
                </c:pt>
                <c:pt idx="72">
                  <c:v>1090</c:v>
                </c:pt>
                <c:pt idx="73">
                  <c:v>1136</c:v>
                </c:pt>
                <c:pt idx="74">
                  <c:v>1175</c:v>
                </c:pt>
                <c:pt idx="75">
                  <c:v>1251</c:v>
                </c:pt>
                <c:pt idx="76">
                  <c:v>1351</c:v>
                </c:pt>
                <c:pt idx="77">
                  <c:v>1490</c:v>
                </c:pt>
                <c:pt idx="78">
                  <c:v>1554</c:v>
                </c:pt>
                <c:pt idx="79">
                  <c:v>1592</c:v>
                </c:pt>
                <c:pt idx="80">
                  <c:v>1651</c:v>
                </c:pt>
                <c:pt idx="81">
                  <c:v>1664</c:v>
                </c:pt>
                <c:pt idx="82">
                  <c:v>1351</c:v>
                </c:pt>
                <c:pt idx="83">
                  <c:v>1353</c:v>
                </c:pt>
                <c:pt idx="84">
                  <c:v>1351</c:v>
                </c:pt>
                <c:pt idx="85">
                  <c:v>1356</c:v>
                </c:pt>
                <c:pt idx="86">
                  <c:v>1353</c:v>
                </c:pt>
                <c:pt idx="87">
                  <c:v>1656</c:v>
                </c:pt>
                <c:pt idx="88">
                  <c:v>1555</c:v>
                </c:pt>
                <c:pt idx="89">
                  <c:v>1350</c:v>
                </c:pt>
              </c:numCache>
            </c:numRef>
          </c:xVal>
          <c:yVal>
            <c:numRef>
              <c:f>Sheet1!$Y$36:$Y$250</c:f>
              <c:numCache>
                <c:formatCode>General</c:formatCode>
                <c:ptCount val="215"/>
                <c:pt idx="1">
                  <c:v>1</c:v>
                </c:pt>
                <c:pt idx="2">
                  <c:v>1.2413793103448276</c:v>
                </c:pt>
                <c:pt idx="3">
                  <c:v>1.44</c:v>
                </c:pt>
                <c:pt idx="4">
                  <c:v>1.5</c:v>
                </c:pt>
                <c:pt idx="5">
                  <c:v>1.0285714285714287</c:v>
                </c:pt>
                <c:pt idx="6">
                  <c:v>1.0909090909090911</c:v>
                </c:pt>
                <c:pt idx="7">
                  <c:v>1</c:v>
                </c:pt>
                <c:pt idx="8">
                  <c:v>1.1779661016949152</c:v>
                </c:pt>
                <c:pt idx="9">
                  <c:v>1.3900000000000001</c:v>
                </c:pt>
                <c:pt idx="10">
                  <c:v>1.4183673469387756</c:v>
                </c:pt>
                <c:pt idx="11">
                  <c:v>1.0072463768115942</c:v>
                </c:pt>
                <c:pt idx="12">
                  <c:v>1.0145985401459854</c:v>
                </c:pt>
                <c:pt idx="13">
                  <c:v>1.053030303030303</c:v>
                </c:pt>
                <c:pt idx="14">
                  <c:v>1.1209677419354838</c:v>
                </c:pt>
                <c:pt idx="15">
                  <c:v>1</c:v>
                </c:pt>
                <c:pt idx="16">
                  <c:v>1.1382978723404256</c:v>
                </c:pt>
                <c:pt idx="17">
                  <c:v>1.2662721893491125</c:v>
                </c:pt>
                <c:pt idx="18">
                  <c:v>1.3806451612903226</c:v>
                </c:pt>
                <c:pt idx="19">
                  <c:v>1.3544303797468356</c:v>
                </c:pt>
                <c:pt idx="20">
                  <c:v>0.98165137614678899</c:v>
                </c:pt>
                <c:pt idx="21">
                  <c:v>0.99534883720930223</c:v>
                </c:pt>
                <c:pt idx="22">
                  <c:v>1.0388349514563107</c:v>
                </c:pt>
                <c:pt idx="23">
                  <c:v>1.0753768844221105</c:v>
                </c:pt>
                <c:pt idx="25">
                  <c:v>1</c:v>
                </c:pt>
                <c:pt idx="26">
                  <c:v>1.0509090909090908</c:v>
                </c:pt>
                <c:pt idx="27">
                  <c:v>1.0946969696969697</c:v>
                </c:pt>
                <c:pt idx="28">
                  <c:v>1.2041666666666668</c:v>
                </c:pt>
                <c:pt idx="29">
                  <c:v>1.3018018018018018</c:v>
                </c:pt>
                <c:pt idx="30">
                  <c:v>1.3894230769230769</c:v>
                </c:pt>
                <c:pt idx="31">
                  <c:v>1.0358422939068099</c:v>
                </c:pt>
                <c:pt idx="32">
                  <c:v>1.0509090909090908</c:v>
                </c:pt>
                <c:pt idx="33">
                  <c:v>1.1030534351145038</c:v>
                </c:pt>
                <c:pt idx="35">
                  <c:v>1</c:v>
                </c:pt>
                <c:pt idx="36">
                  <c:v>1.0181818181818183</c:v>
                </c:pt>
                <c:pt idx="37">
                  <c:v>1.037037037037037</c:v>
                </c:pt>
                <c:pt idx="38">
                  <c:v>1.0980392156862746</c:v>
                </c:pt>
                <c:pt idx="39">
                  <c:v>0.96685949367088586</c:v>
                </c:pt>
                <c:pt idx="40">
                  <c:v>1.1966179687499996</c:v>
                </c:pt>
                <c:pt idx="41">
                  <c:v>1.2697538922155684</c:v>
                </c:pt>
                <c:pt idx="42">
                  <c:v>0.91389237288135583</c:v>
                </c:pt>
                <c:pt idx="43">
                  <c:v>1</c:v>
                </c:pt>
                <c:pt idx="44">
                  <c:v>1.218274111675127</c:v>
                </c:pt>
                <c:pt idx="45">
                  <c:v>1</c:v>
                </c:pt>
                <c:pt idx="46">
                  <c:v>1.1469534050179213</c:v>
                </c:pt>
                <c:pt idx="47">
                  <c:v>1.2403100775193798</c:v>
                </c:pt>
                <c:pt idx="48">
                  <c:v>1</c:v>
                </c:pt>
                <c:pt idx="49">
                  <c:v>1.11800802919708</c:v>
                </c:pt>
                <c:pt idx="50">
                  <c:v>1</c:v>
                </c:pt>
                <c:pt idx="51">
                  <c:v>1.0733137829912023</c:v>
                </c:pt>
                <c:pt idx="52">
                  <c:v>1.1768488745980707</c:v>
                </c:pt>
                <c:pt idx="53">
                  <c:v>1</c:v>
                </c:pt>
                <c:pt idx="54">
                  <c:v>1.0956877717391302</c:v>
                </c:pt>
                <c:pt idx="55">
                  <c:v>1.1077282967032964</c:v>
                </c:pt>
                <c:pt idx="56">
                  <c:v>1.1789856725146197</c:v>
                </c:pt>
                <c:pt idx="57">
                  <c:v>1.1767669999999999</c:v>
                </c:pt>
                <c:pt idx="58">
                  <c:v>1.2574269999999996</c:v>
                </c:pt>
                <c:pt idx="59">
                  <c:v>1.2775919999999996</c:v>
                </c:pt>
                <c:pt idx="60">
                  <c:v>1.2977569999999996</c:v>
                </c:pt>
                <c:pt idx="61">
                  <c:v>1.1364369999999997</c:v>
                </c:pt>
                <c:pt idx="62">
                  <c:v>1.1767669999999999</c:v>
                </c:pt>
                <c:pt idx="63">
                  <c:v>1.1687009999999998</c:v>
                </c:pt>
                <c:pt idx="64">
                  <c:v>1.2090309999999993</c:v>
                </c:pt>
                <c:pt idx="65">
                  <c:v>1.1082059999999996</c:v>
                </c:pt>
                <c:pt idx="66">
                  <c:v>1.0844425</c:v>
                </c:pt>
                <c:pt idx="67">
                  <c:v>1.0985579999999999</c:v>
                </c:pt>
                <c:pt idx="68">
                  <c:v>1.0783929999999999</c:v>
                </c:pt>
                <c:pt idx="69">
                  <c:v>1.1046075</c:v>
                </c:pt>
                <c:pt idx="70">
                  <c:v>1.1530034999999998</c:v>
                </c:pt>
                <c:pt idx="71">
                  <c:v>1.0340299999999998</c:v>
                </c:pt>
                <c:pt idx="72">
                  <c:v>1.0199144999999998</c:v>
                </c:pt>
                <c:pt idx="73">
                  <c:v>0.98966699999999974</c:v>
                </c:pt>
                <c:pt idx="74">
                  <c:v>1.0199144999999998</c:v>
                </c:pt>
                <c:pt idx="75">
                  <c:v>1.0098319999999998</c:v>
                </c:pt>
                <c:pt idx="76">
                  <c:v>1.0844425</c:v>
                </c:pt>
                <c:pt idx="77">
                  <c:v>1.0582279999999997</c:v>
                </c:pt>
                <c:pt idx="78">
                  <c:v>1.1388880000000001</c:v>
                </c:pt>
                <c:pt idx="79">
                  <c:v>1.1429210000000001</c:v>
                </c:pt>
                <c:pt idx="80">
                  <c:v>1.1671189999999996</c:v>
                </c:pt>
                <c:pt idx="81">
                  <c:v>1.1832509999999996</c:v>
                </c:pt>
                <c:pt idx="83">
                  <c:v>1.1001399999999995</c:v>
                </c:pt>
                <c:pt idx="84">
                  <c:v>1.1203049999999997</c:v>
                </c:pt>
                <c:pt idx="85">
                  <c:v>1.177566666666666</c:v>
                </c:pt>
                <c:pt idx="86">
                  <c:v>1.1028536842105263</c:v>
                </c:pt>
                <c:pt idx="87">
                  <c:v>1.2678597560975609</c:v>
                </c:pt>
                <c:pt idx="88">
                  <c:v>1.1551611111111111</c:v>
                </c:pt>
                <c:pt idx="89">
                  <c:v>1.1028536842105263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28088"/>
        <c:axId val="4061241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Sheet1!$V$35</c15:sqref>
                        </c15:formulaRef>
                      </c:ext>
                    </c:extLst>
                    <c:strCache>
                      <c:ptCount val="1"/>
                      <c:pt idx="0">
                        <c:v>VertThrust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Sheet1!$T$36:$T$250</c15:sqref>
                        </c15:formulaRef>
                      </c:ext>
                    </c:extLst>
                    <c:numCache>
                      <c:formatCode>General</c:formatCode>
                      <c:ptCount val="215"/>
                      <c:pt idx="0">
                        <c:v>1350</c:v>
                      </c:pt>
                      <c:pt idx="1">
                        <c:v>1351</c:v>
                      </c:pt>
                      <c:pt idx="2">
                        <c:v>1475</c:v>
                      </c:pt>
                      <c:pt idx="3">
                        <c:v>1566</c:v>
                      </c:pt>
                      <c:pt idx="4">
                        <c:v>1666</c:v>
                      </c:pt>
                      <c:pt idx="5">
                        <c:v>1133</c:v>
                      </c:pt>
                      <c:pt idx="6">
                        <c:v>1041</c:v>
                      </c:pt>
                      <c:pt idx="7">
                        <c:v>1351</c:v>
                      </c:pt>
                      <c:pt idx="8">
                        <c:v>1511</c:v>
                      </c:pt>
                      <c:pt idx="9">
                        <c:v>1593</c:v>
                      </c:pt>
                      <c:pt idx="10">
                        <c:v>1665</c:v>
                      </c:pt>
                      <c:pt idx="11">
                        <c:v>1300</c:v>
                      </c:pt>
                      <c:pt idx="12">
                        <c:v>1275</c:v>
                      </c:pt>
                      <c:pt idx="13">
                        <c:v>1136</c:v>
                      </c:pt>
                      <c:pt idx="14">
                        <c:v>1031</c:v>
                      </c:pt>
                      <c:pt idx="15">
                        <c:v>1350</c:v>
                      </c:pt>
                      <c:pt idx="16">
                        <c:v>1474</c:v>
                      </c:pt>
                      <c:pt idx="17">
                        <c:v>1534</c:v>
                      </c:pt>
                      <c:pt idx="18">
                        <c:v>1611</c:v>
                      </c:pt>
                      <c:pt idx="19">
                        <c:v>1666</c:v>
                      </c:pt>
                      <c:pt idx="20">
                        <c:v>1203</c:v>
                      </c:pt>
                      <c:pt idx="21">
                        <c:v>1152</c:v>
                      </c:pt>
                      <c:pt idx="22">
                        <c:v>1077</c:v>
                      </c:pt>
                      <c:pt idx="23">
                        <c:v>1031</c:v>
                      </c:pt>
                      <c:pt idx="24">
                        <c:v>1350</c:v>
                      </c:pt>
                      <c:pt idx="25">
                        <c:v>1350</c:v>
                      </c:pt>
                      <c:pt idx="26">
                        <c:v>1436</c:v>
                      </c:pt>
                      <c:pt idx="27">
                        <c:v>1466</c:v>
                      </c:pt>
                      <c:pt idx="28">
                        <c:v>1511</c:v>
                      </c:pt>
                      <c:pt idx="29">
                        <c:v>1564</c:v>
                      </c:pt>
                      <c:pt idx="30">
                        <c:v>1664</c:v>
                      </c:pt>
                      <c:pt idx="31">
                        <c:v>1216</c:v>
                      </c:pt>
                      <c:pt idx="32">
                        <c:v>1141</c:v>
                      </c:pt>
                      <c:pt idx="33">
                        <c:v>1045</c:v>
                      </c:pt>
                      <c:pt idx="34">
                        <c:v>1351</c:v>
                      </c:pt>
                      <c:pt idx="35">
                        <c:v>1351</c:v>
                      </c:pt>
                      <c:pt idx="36">
                        <c:v>1216</c:v>
                      </c:pt>
                      <c:pt idx="37">
                        <c:v>1107</c:v>
                      </c:pt>
                      <c:pt idx="38">
                        <c:v>1053</c:v>
                      </c:pt>
                      <c:pt idx="39">
                        <c:v>1449</c:v>
                      </c:pt>
                      <c:pt idx="40">
                        <c:v>1624</c:v>
                      </c:pt>
                      <c:pt idx="41">
                        <c:v>1152</c:v>
                      </c:pt>
                      <c:pt idx="42">
                        <c:v>1149</c:v>
                      </c:pt>
                      <c:pt idx="43">
                        <c:v>1351</c:v>
                      </c:pt>
                      <c:pt idx="44">
                        <c:v>1585</c:v>
                      </c:pt>
                      <c:pt idx="45">
                        <c:v>1353</c:v>
                      </c:pt>
                      <c:pt idx="46">
                        <c:v>1519</c:v>
                      </c:pt>
                      <c:pt idx="47">
                        <c:v>1640</c:v>
                      </c:pt>
                      <c:pt idx="48">
                        <c:v>1351</c:v>
                      </c:pt>
                      <c:pt idx="49">
                        <c:v>1536</c:v>
                      </c:pt>
                      <c:pt idx="50">
                        <c:v>1350</c:v>
                      </c:pt>
                      <c:pt idx="51">
                        <c:v>1473</c:v>
                      </c:pt>
                      <c:pt idx="52">
                        <c:v>1579</c:v>
                      </c:pt>
                      <c:pt idx="53">
                        <c:v>1190</c:v>
                      </c:pt>
                      <c:pt idx="54">
                        <c:v>1047</c:v>
                      </c:pt>
                      <c:pt idx="55">
                        <c:v>1504</c:v>
                      </c:pt>
                      <c:pt idx="56">
                        <c:v>1579</c:v>
                      </c:pt>
                      <c:pt idx="57">
                        <c:v>1351</c:v>
                      </c:pt>
                      <c:pt idx="58">
                        <c:v>1503</c:v>
                      </c:pt>
                      <c:pt idx="59">
                        <c:v>1664</c:v>
                      </c:pt>
                      <c:pt idx="60">
                        <c:v>1662</c:v>
                      </c:pt>
                      <c:pt idx="61">
                        <c:v>1031</c:v>
                      </c:pt>
                      <c:pt idx="62">
                        <c:v>1090</c:v>
                      </c:pt>
                      <c:pt idx="63">
                        <c:v>1179</c:v>
                      </c:pt>
                      <c:pt idx="64">
                        <c:v>1347</c:v>
                      </c:pt>
                      <c:pt idx="65">
                        <c:v>1217</c:v>
                      </c:pt>
                      <c:pt idx="66">
                        <c:v>1351</c:v>
                      </c:pt>
                      <c:pt idx="67">
                        <c:v>1452</c:v>
                      </c:pt>
                      <c:pt idx="68">
                        <c:v>1536</c:v>
                      </c:pt>
                      <c:pt idx="69">
                        <c:v>1592</c:v>
                      </c:pt>
                      <c:pt idx="70">
                        <c:v>1666</c:v>
                      </c:pt>
                      <c:pt idx="71">
                        <c:v>1031</c:v>
                      </c:pt>
                      <c:pt idx="72">
                        <c:v>1090</c:v>
                      </c:pt>
                      <c:pt idx="73">
                        <c:v>1136</c:v>
                      </c:pt>
                      <c:pt idx="74">
                        <c:v>1175</c:v>
                      </c:pt>
                      <c:pt idx="75">
                        <c:v>1251</c:v>
                      </c:pt>
                      <c:pt idx="76">
                        <c:v>1351</c:v>
                      </c:pt>
                      <c:pt idx="77">
                        <c:v>1490</c:v>
                      </c:pt>
                      <c:pt idx="78">
                        <c:v>1554</c:v>
                      </c:pt>
                      <c:pt idx="79">
                        <c:v>1592</c:v>
                      </c:pt>
                      <c:pt idx="80">
                        <c:v>1651</c:v>
                      </c:pt>
                      <c:pt idx="81">
                        <c:v>1664</c:v>
                      </c:pt>
                      <c:pt idx="82">
                        <c:v>1351</c:v>
                      </c:pt>
                      <c:pt idx="83">
                        <c:v>1353</c:v>
                      </c:pt>
                      <c:pt idx="84">
                        <c:v>1351</c:v>
                      </c:pt>
                      <c:pt idx="85">
                        <c:v>1356</c:v>
                      </c:pt>
                      <c:pt idx="86">
                        <c:v>1353</c:v>
                      </c:pt>
                      <c:pt idx="87">
                        <c:v>1656</c:v>
                      </c:pt>
                      <c:pt idx="88">
                        <c:v>1555</c:v>
                      </c:pt>
                      <c:pt idx="89">
                        <c:v>1350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Sheet1!$V$36:$V$250</c15:sqref>
                        </c15:formulaRef>
                      </c:ext>
                    </c:extLst>
                    <c:numCache>
                      <c:formatCode>General</c:formatCode>
                      <c:ptCount val="215"/>
                      <c:pt idx="0">
                        <c:v>0</c:v>
                      </c:pt>
                      <c:pt idx="1">
                        <c:v>36</c:v>
                      </c:pt>
                      <c:pt idx="2">
                        <c:v>29</c:v>
                      </c:pt>
                      <c:pt idx="3">
                        <c:v>25</c:v>
                      </c:pt>
                      <c:pt idx="4">
                        <c:v>24</c:v>
                      </c:pt>
                      <c:pt idx="5">
                        <c:v>35</c:v>
                      </c:pt>
                      <c:pt idx="6">
                        <c:v>33</c:v>
                      </c:pt>
                      <c:pt idx="7">
                        <c:v>139</c:v>
                      </c:pt>
                      <c:pt idx="8">
                        <c:v>118</c:v>
                      </c:pt>
                      <c:pt idx="9">
                        <c:v>100</c:v>
                      </c:pt>
                      <c:pt idx="10">
                        <c:v>98</c:v>
                      </c:pt>
                      <c:pt idx="11">
                        <c:v>138</c:v>
                      </c:pt>
                      <c:pt idx="12">
                        <c:v>137</c:v>
                      </c:pt>
                      <c:pt idx="13">
                        <c:v>132</c:v>
                      </c:pt>
                      <c:pt idx="14">
                        <c:v>124</c:v>
                      </c:pt>
                      <c:pt idx="15">
                        <c:v>214</c:v>
                      </c:pt>
                      <c:pt idx="16">
                        <c:v>188</c:v>
                      </c:pt>
                      <c:pt idx="17">
                        <c:v>169</c:v>
                      </c:pt>
                      <c:pt idx="18">
                        <c:v>155</c:v>
                      </c:pt>
                      <c:pt idx="19">
                        <c:v>158</c:v>
                      </c:pt>
                      <c:pt idx="20">
                        <c:v>218</c:v>
                      </c:pt>
                      <c:pt idx="21">
                        <c:v>215</c:v>
                      </c:pt>
                      <c:pt idx="22">
                        <c:v>206</c:v>
                      </c:pt>
                      <c:pt idx="23">
                        <c:v>199</c:v>
                      </c:pt>
                      <c:pt idx="24">
                        <c:v>0</c:v>
                      </c:pt>
                      <c:pt idx="25">
                        <c:v>289</c:v>
                      </c:pt>
                      <c:pt idx="26">
                        <c:v>275</c:v>
                      </c:pt>
                      <c:pt idx="27">
                        <c:v>264</c:v>
                      </c:pt>
                      <c:pt idx="28">
                        <c:v>240</c:v>
                      </c:pt>
                      <c:pt idx="29">
                        <c:v>222</c:v>
                      </c:pt>
                      <c:pt idx="30">
                        <c:v>208</c:v>
                      </c:pt>
                      <c:pt idx="31">
                        <c:v>279</c:v>
                      </c:pt>
                      <c:pt idx="32">
                        <c:v>275</c:v>
                      </c:pt>
                      <c:pt idx="33">
                        <c:v>262</c:v>
                      </c:pt>
                      <c:pt idx="34">
                        <c:v>0</c:v>
                      </c:pt>
                      <c:pt idx="35">
                        <c:v>112</c:v>
                      </c:pt>
                      <c:pt idx="36">
                        <c:v>110</c:v>
                      </c:pt>
                      <c:pt idx="37">
                        <c:v>108</c:v>
                      </c:pt>
                      <c:pt idx="38">
                        <c:v>102</c:v>
                      </c:pt>
                      <c:pt idx="39">
                        <c:v>158</c:v>
                      </c:pt>
                      <c:pt idx="40">
                        <c:v>128</c:v>
                      </c:pt>
                      <c:pt idx="41">
                        <c:v>167</c:v>
                      </c:pt>
                      <c:pt idx="42">
                        <c:v>236</c:v>
                      </c:pt>
                      <c:pt idx="43">
                        <c:v>240</c:v>
                      </c:pt>
                      <c:pt idx="44">
                        <c:v>197</c:v>
                      </c:pt>
                      <c:pt idx="45">
                        <c:v>320</c:v>
                      </c:pt>
                      <c:pt idx="46">
                        <c:v>279</c:v>
                      </c:pt>
                      <c:pt idx="47">
                        <c:v>258</c:v>
                      </c:pt>
                      <c:pt idx="48">
                        <c:v>339</c:v>
                      </c:pt>
                      <c:pt idx="49">
                        <c:v>137</c:v>
                      </c:pt>
                      <c:pt idx="50">
                        <c:v>366</c:v>
                      </c:pt>
                      <c:pt idx="51">
                        <c:v>341</c:v>
                      </c:pt>
                      <c:pt idx="52">
                        <c:v>311</c:v>
                      </c:pt>
                      <c:pt idx="53">
                        <c:v>370</c:v>
                      </c:pt>
                      <c:pt idx="54">
                        <c:v>368</c:v>
                      </c:pt>
                      <c:pt idx="55">
                        <c:v>364</c:v>
                      </c:pt>
                      <c:pt idx="56">
                        <c:v>342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100</c:v>
                      </c:pt>
                      <c:pt idx="63">
                        <c:v>100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200</c:v>
                      </c:pt>
                      <c:pt idx="67">
                        <c:v>200</c:v>
                      </c:pt>
                      <c:pt idx="68">
                        <c:v>200</c:v>
                      </c:pt>
                      <c:pt idx="69">
                        <c:v>200</c:v>
                      </c:pt>
                      <c:pt idx="70">
                        <c:v>200</c:v>
                      </c:pt>
                      <c:pt idx="71">
                        <c:v>200</c:v>
                      </c:pt>
                      <c:pt idx="72">
                        <c:v>200</c:v>
                      </c:pt>
                      <c:pt idx="73">
                        <c:v>200</c:v>
                      </c:pt>
                      <c:pt idx="74">
                        <c:v>200</c:v>
                      </c:pt>
                      <c:pt idx="75">
                        <c:v>200</c:v>
                      </c:pt>
                      <c:pt idx="76">
                        <c:v>200</c:v>
                      </c:pt>
                      <c:pt idx="77">
                        <c:v>200</c:v>
                      </c:pt>
                      <c:pt idx="78">
                        <c:v>200</c:v>
                      </c:pt>
                      <c:pt idx="79">
                        <c:v>200</c:v>
                      </c:pt>
                      <c:pt idx="80">
                        <c:v>200</c:v>
                      </c:pt>
                      <c:pt idx="81">
                        <c:v>200</c:v>
                      </c:pt>
                      <c:pt idx="82">
                        <c:v>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90</c:v>
                      </c:pt>
                      <c:pt idx="86">
                        <c:v>95</c:v>
                      </c:pt>
                      <c:pt idx="87">
                        <c:v>82</c:v>
                      </c:pt>
                      <c:pt idx="88">
                        <c:v>90</c:v>
                      </c:pt>
                      <c:pt idx="89">
                        <c:v>95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0612808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Servo SIgnal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4168"/>
        <c:crosses val="autoZero"/>
        <c:crossBetween val="midCat"/>
      </c:valAx>
      <c:valAx>
        <c:axId val="40612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Multiplying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8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Prop Signal Over Servo Signal for 100g Thrust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200G Thrust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Sheet1!$AE$102:$AE$117</c:f>
              <c:numCache>
                <c:formatCode>General</c:formatCode>
                <c:ptCount val="16"/>
                <c:pt idx="0">
                  <c:v>1351</c:v>
                </c:pt>
                <c:pt idx="1">
                  <c:v>1452</c:v>
                </c:pt>
                <c:pt idx="2">
                  <c:v>1536</c:v>
                </c:pt>
                <c:pt idx="3">
                  <c:v>1592</c:v>
                </c:pt>
                <c:pt idx="4">
                  <c:v>1666</c:v>
                </c:pt>
                <c:pt idx="5">
                  <c:v>1031</c:v>
                </c:pt>
                <c:pt idx="6">
                  <c:v>1090</c:v>
                </c:pt>
                <c:pt idx="7">
                  <c:v>1136</c:v>
                </c:pt>
                <c:pt idx="8">
                  <c:v>1175</c:v>
                </c:pt>
                <c:pt idx="9">
                  <c:v>1251</c:v>
                </c:pt>
                <c:pt idx="10">
                  <c:v>1351</c:v>
                </c:pt>
                <c:pt idx="11">
                  <c:v>1490</c:v>
                </c:pt>
                <c:pt idx="12">
                  <c:v>1554</c:v>
                </c:pt>
                <c:pt idx="13">
                  <c:v>1592</c:v>
                </c:pt>
                <c:pt idx="14">
                  <c:v>1651</c:v>
                </c:pt>
                <c:pt idx="15">
                  <c:v>1664</c:v>
                </c:pt>
              </c:numCache>
            </c:numRef>
          </c:xVal>
          <c:yVal>
            <c:numRef>
              <c:f>Sheet1!$AF$102:$AF$117</c:f>
              <c:numCache>
                <c:formatCode>General</c:formatCode>
                <c:ptCount val="16"/>
                <c:pt idx="0">
                  <c:v>1245</c:v>
                </c:pt>
                <c:pt idx="1">
                  <c:v>1252</c:v>
                </c:pt>
                <c:pt idx="2">
                  <c:v>1242</c:v>
                </c:pt>
                <c:pt idx="3">
                  <c:v>1255</c:v>
                </c:pt>
                <c:pt idx="4">
                  <c:v>1279</c:v>
                </c:pt>
                <c:pt idx="5">
                  <c:v>1220</c:v>
                </c:pt>
                <c:pt idx="6">
                  <c:v>1213</c:v>
                </c:pt>
                <c:pt idx="7">
                  <c:v>1198</c:v>
                </c:pt>
                <c:pt idx="8">
                  <c:v>1213</c:v>
                </c:pt>
                <c:pt idx="9">
                  <c:v>1208</c:v>
                </c:pt>
                <c:pt idx="10">
                  <c:v>1245</c:v>
                </c:pt>
                <c:pt idx="11">
                  <c:v>1232</c:v>
                </c:pt>
                <c:pt idx="12">
                  <c:v>1272</c:v>
                </c:pt>
                <c:pt idx="13">
                  <c:v>1274</c:v>
                </c:pt>
                <c:pt idx="14">
                  <c:v>1286</c:v>
                </c:pt>
                <c:pt idx="15">
                  <c:v>1294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04048"/>
        <c:axId val="4795075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100G Thrust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Sheet1!$AE$93:$AE$101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1351</c:v>
                      </c:pt>
                      <c:pt idx="1">
                        <c:v>1503</c:v>
                      </c:pt>
                      <c:pt idx="2">
                        <c:v>1664</c:v>
                      </c:pt>
                      <c:pt idx="3">
                        <c:v>1662</c:v>
                      </c:pt>
                      <c:pt idx="4">
                        <c:v>1031</c:v>
                      </c:pt>
                      <c:pt idx="5">
                        <c:v>1090</c:v>
                      </c:pt>
                      <c:pt idx="6">
                        <c:v>1179</c:v>
                      </c:pt>
                      <c:pt idx="7">
                        <c:v>1347</c:v>
                      </c:pt>
                      <c:pt idx="8">
                        <c:v>1217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Sheet1!$AF$93:$AF$101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999</c:v>
                      </c:pt>
                      <c:pt idx="1">
                        <c:v>1019</c:v>
                      </c:pt>
                      <c:pt idx="2">
                        <c:v>1024</c:v>
                      </c:pt>
                      <c:pt idx="3">
                        <c:v>1029</c:v>
                      </c:pt>
                      <c:pt idx="4">
                        <c:v>989</c:v>
                      </c:pt>
                      <c:pt idx="5">
                        <c:v>999</c:v>
                      </c:pt>
                      <c:pt idx="6">
                        <c:v>997</c:v>
                      </c:pt>
                      <c:pt idx="7">
                        <c:v>1007</c:v>
                      </c:pt>
                      <c:pt idx="8">
                        <c:v>982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7950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Servo Signal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07576"/>
        <c:crosses val="autoZero"/>
        <c:crossBetween val="midCat"/>
      </c:valAx>
      <c:valAx>
        <c:axId val="47950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Prop Signal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0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</xdr:row>
      <xdr:rowOff>68580</xdr:rowOff>
    </xdr:from>
    <xdr:to>
      <xdr:col>12</xdr:col>
      <xdr:colOff>259080</xdr:colOff>
      <xdr:row>28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1</xdr:row>
      <xdr:rowOff>83820</xdr:rowOff>
    </xdr:from>
    <xdr:to>
      <xdr:col>24</xdr:col>
      <xdr:colOff>525780</xdr:colOff>
      <xdr:row>28</xdr:row>
      <xdr:rowOff>15240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448234</xdr:colOff>
      <xdr:row>1</xdr:row>
      <xdr:rowOff>131097</xdr:rowOff>
    </xdr:from>
    <xdr:to>
      <xdr:col>40</xdr:col>
      <xdr:colOff>530087</xdr:colOff>
      <xdr:row>28</xdr:row>
      <xdr:rowOff>80683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397565</xdr:colOff>
      <xdr:row>29</xdr:row>
      <xdr:rowOff>55217</xdr:rowOff>
    </xdr:from>
    <xdr:to>
      <xdr:col>40</xdr:col>
      <xdr:colOff>479418</xdr:colOff>
      <xdr:row>56</xdr:row>
      <xdr:rowOff>4804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158151</xdr:colOff>
      <xdr:row>83</xdr:row>
      <xdr:rowOff>0</xdr:rowOff>
    </xdr:from>
    <xdr:to>
      <xdr:col>43</xdr:col>
      <xdr:colOff>215661</xdr:colOff>
      <xdr:row>103</xdr:row>
      <xdr:rowOff>163903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8535"/>
  <sheetViews>
    <sheetView tabSelected="1" topLeftCell="O1" zoomScale="53" zoomScaleNormal="90" workbookViewId="0">
      <selection activeCell="AS39" sqref="AS39"/>
    </sheetView>
  </sheetViews>
  <sheetFormatPr defaultRowHeight="14.4" x14ac:dyDescent="0.3"/>
  <sheetData>
    <row r="1" spans="1:1" x14ac:dyDescent="0.3">
      <c r="A1" t="s">
        <v>4</v>
      </c>
    </row>
    <row r="33" spans="1:25" x14ac:dyDescent="0.3">
      <c r="A33" t="s">
        <v>20</v>
      </c>
      <c r="D33">
        <v>480</v>
      </c>
      <c r="U33" t="s">
        <v>18</v>
      </c>
      <c r="V33">
        <v>1245</v>
      </c>
    </row>
    <row r="34" spans="1:25" x14ac:dyDescent="0.3">
      <c r="A34" t="s">
        <v>5</v>
      </c>
      <c r="G34" t="s">
        <v>6</v>
      </c>
      <c r="M34" t="s">
        <v>7</v>
      </c>
      <c r="S34" t="s">
        <v>10</v>
      </c>
    </row>
    <row r="35" spans="1:25" x14ac:dyDescent="0.3">
      <c r="A35" t="s">
        <v>0</v>
      </c>
      <c r="B35" t="s">
        <v>1</v>
      </c>
      <c r="C35" t="s">
        <v>8</v>
      </c>
      <c r="D35" t="s">
        <v>9</v>
      </c>
      <c r="G35" t="s">
        <v>0</v>
      </c>
      <c r="H35" t="s">
        <v>1</v>
      </c>
      <c r="I35" t="s">
        <v>8</v>
      </c>
      <c r="M35" t="s">
        <v>0</v>
      </c>
      <c r="N35" t="s">
        <v>1</v>
      </c>
      <c r="O35" t="s">
        <v>8</v>
      </c>
      <c r="P35" t="s">
        <v>9</v>
      </c>
      <c r="R35" t="s">
        <v>17</v>
      </c>
      <c r="S35" t="s">
        <v>11</v>
      </c>
      <c r="T35" t="s">
        <v>12</v>
      </c>
      <c r="U35" t="s">
        <v>13</v>
      </c>
      <c r="V35" t="s">
        <v>14</v>
      </c>
      <c r="W35" t="s">
        <v>15</v>
      </c>
      <c r="X35" t="s">
        <v>16</v>
      </c>
      <c r="Y35" t="s">
        <v>19</v>
      </c>
    </row>
    <row r="36" spans="1:25" x14ac:dyDescent="0.3">
      <c r="A36">
        <v>710</v>
      </c>
      <c r="B36">
        <v>1936</v>
      </c>
      <c r="D36">
        <f t="shared" ref="D36:D43" si="0">1936-B36</f>
        <v>0</v>
      </c>
      <c r="G36">
        <v>702</v>
      </c>
      <c r="H36">
        <v>1900</v>
      </c>
      <c r="I36">
        <f>1900-H36</f>
        <v>0</v>
      </c>
      <c r="M36">
        <v>702</v>
      </c>
      <c r="N36">
        <v>1786</v>
      </c>
      <c r="P36">
        <f t="shared" ref="P36:P46" si="1">1786-N36</f>
        <v>0</v>
      </c>
      <c r="R36">
        <v>1</v>
      </c>
      <c r="S36">
        <v>702</v>
      </c>
      <c r="T36">
        <v>1350</v>
      </c>
      <c r="U36">
        <v>1833</v>
      </c>
      <c r="V36">
        <v>0</v>
      </c>
      <c r="W36">
        <v>0</v>
      </c>
      <c r="X36" s="2"/>
    </row>
    <row r="37" spans="1:25" x14ac:dyDescent="0.3">
      <c r="A37">
        <v>702</v>
      </c>
      <c r="B37">
        <v>1908</v>
      </c>
      <c r="D37">
        <f t="shared" si="0"/>
        <v>28</v>
      </c>
      <c r="G37">
        <v>865</v>
      </c>
      <c r="H37">
        <v>1845</v>
      </c>
      <c r="I37">
        <f t="shared" ref="I37:I41" si="2">1900-H37</f>
        <v>55</v>
      </c>
      <c r="M37">
        <v>770</v>
      </c>
      <c r="N37">
        <v>1781</v>
      </c>
      <c r="P37">
        <f t="shared" si="1"/>
        <v>5</v>
      </c>
      <c r="R37">
        <v>2</v>
      </c>
      <c r="S37">
        <v>870</v>
      </c>
      <c r="T37">
        <v>1351</v>
      </c>
      <c r="U37">
        <v>1797</v>
      </c>
      <c r="V37">
        <f>1833-U37</f>
        <v>36</v>
      </c>
      <c r="W37">
        <v>36</v>
      </c>
      <c r="X37" s="2">
        <f>V37/W37</f>
        <v>1</v>
      </c>
      <c r="Y37">
        <f>1/X37</f>
        <v>1</v>
      </c>
    </row>
    <row r="38" spans="1:25" x14ac:dyDescent="0.3">
      <c r="A38">
        <v>781</v>
      </c>
      <c r="B38">
        <v>1907</v>
      </c>
      <c r="D38">
        <f t="shared" si="0"/>
        <v>29</v>
      </c>
      <c r="G38">
        <v>1030</v>
      </c>
      <c r="H38">
        <v>1733</v>
      </c>
      <c r="I38">
        <f t="shared" si="2"/>
        <v>167</v>
      </c>
      <c r="M38">
        <v>885</v>
      </c>
      <c r="N38">
        <v>1706</v>
      </c>
      <c r="P38">
        <f t="shared" si="1"/>
        <v>80</v>
      </c>
      <c r="R38">
        <v>3</v>
      </c>
      <c r="S38">
        <v>870</v>
      </c>
      <c r="T38">
        <v>1475</v>
      </c>
      <c r="U38">
        <v>1804</v>
      </c>
      <c r="V38">
        <f>1833-U38</f>
        <v>29</v>
      </c>
      <c r="W38">
        <v>36</v>
      </c>
      <c r="X38" s="2">
        <f>V38/W38</f>
        <v>0.80555555555555558</v>
      </c>
      <c r="Y38">
        <f t="shared" ref="Y38:Y101" si="3">1/X38</f>
        <v>1.2413793103448276</v>
      </c>
    </row>
    <row r="39" spans="1:25" x14ac:dyDescent="0.3">
      <c r="A39">
        <v>940</v>
      </c>
      <c r="B39">
        <v>1868</v>
      </c>
      <c r="D39">
        <f t="shared" si="0"/>
        <v>68</v>
      </c>
      <c r="G39">
        <v>1285</v>
      </c>
      <c r="H39">
        <v>1577</v>
      </c>
      <c r="I39">
        <f t="shared" si="2"/>
        <v>323</v>
      </c>
      <c r="M39">
        <v>975</v>
      </c>
      <c r="N39">
        <v>1686</v>
      </c>
      <c r="P39">
        <f t="shared" si="1"/>
        <v>100</v>
      </c>
      <c r="R39">
        <v>4</v>
      </c>
      <c r="S39">
        <v>870</v>
      </c>
      <c r="T39">
        <v>1566</v>
      </c>
      <c r="U39">
        <v>1808</v>
      </c>
      <c r="V39">
        <f>1833-U39</f>
        <v>25</v>
      </c>
      <c r="W39">
        <v>36</v>
      </c>
      <c r="X39" s="2">
        <f>V39/W39</f>
        <v>0.69444444444444442</v>
      </c>
      <c r="Y39">
        <f t="shared" si="3"/>
        <v>1.44</v>
      </c>
    </row>
    <row r="40" spans="1:25" x14ac:dyDescent="0.3">
      <c r="A40">
        <v>1110</v>
      </c>
      <c r="B40">
        <v>1816</v>
      </c>
      <c r="D40">
        <f t="shared" si="0"/>
        <v>120</v>
      </c>
      <c r="G40">
        <v>1517</v>
      </c>
      <c r="H40">
        <v>1484</v>
      </c>
      <c r="I40">
        <f t="shared" si="2"/>
        <v>416</v>
      </c>
      <c r="M40">
        <v>870</v>
      </c>
      <c r="N40">
        <v>1719</v>
      </c>
      <c r="P40">
        <f t="shared" si="1"/>
        <v>67</v>
      </c>
      <c r="R40">
        <v>5</v>
      </c>
      <c r="S40">
        <v>870</v>
      </c>
      <c r="T40">
        <v>1666</v>
      </c>
      <c r="U40">
        <v>1809</v>
      </c>
      <c r="V40">
        <f>1833-U40</f>
        <v>24</v>
      </c>
      <c r="W40">
        <v>36</v>
      </c>
      <c r="X40" s="2">
        <f>V40/W40</f>
        <v>0.66666666666666663</v>
      </c>
      <c r="Y40">
        <f t="shared" si="3"/>
        <v>1.5</v>
      </c>
    </row>
    <row r="41" spans="1:25" x14ac:dyDescent="0.3">
      <c r="A41">
        <v>1295</v>
      </c>
      <c r="B41">
        <v>1757</v>
      </c>
      <c r="D41">
        <f t="shared" si="0"/>
        <v>179</v>
      </c>
      <c r="G41">
        <v>1707</v>
      </c>
      <c r="H41">
        <v>1418</v>
      </c>
      <c r="I41">
        <f t="shared" si="2"/>
        <v>482</v>
      </c>
      <c r="M41">
        <v>985</v>
      </c>
      <c r="N41">
        <v>1630</v>
      </c>
      <c r="P41">
        <f t="shared" si="1"/>
        <v>156</v>
      </c>
      <c r="R41">
        <v>6</v>
      </c>
      <c r="S41">
        <v>870</v>
      </c>
      <c r="T41">
        <v>1133</v>
      </c>
      <c r="U41">
        <v>1798</v>
      </c>
      <c r="V41">
        <f>1833-U41</f>
        <v>35</v>
      </c>
      <c r="W41">
        <v>36</v>
      </c>
      <c r="X41" s="2">
        <f>V41/W41</f>
        <v>0.97222222222222221</v>
      </c>
      <c r="Y41">
        <f t="shared" si="3"/>
        <v>1.0285714285714287</v>
      </c>
    </row>
    <row r="42" spans="1:25" x14ac:dyDescent="0.3">
      <c r="A42">
        <v>1498</v>
      </c>
      <c r="B42">
        <v>1700</v>
      </c>
      <c r="D42">
        <f t="shared" si="0"/>
        <v>236</v>
      </c>
      <c r="G42">
        <v>702</v>
      </c>
      <c r="H42">
        <v>1890</v>
      </c>
      <c r="I42">
        <f>1890-H42</f>
        <v>0</v>
      </c>
      <c r="M42">
        <v>1080</v>
      </c>
      <c r="N42">
        <v>1560</v>
      </c>
      <c r="P42">
        <f t="shared" si="1"/>
        <v>226</v>
      </c>
      <c r="R42">
        <v>7</v>
      </c>
      <c r="S42">
        <v>870</v>
      </c>
      <c r="T42">
        <v>1041</v>
      </c>
      <c r="U42">
        <v>1800</v>
      </c>
      <c r="V42">
        <f>1833-U42</f>
        <v>33</v>
      </c>
      <c r="W42">
        <v>36</v>
      </c>
      <c r="X42" s="2">
        <f>V42/W42</f>
        <v>0.91666666666666663</v>
      </c>
      <c r="Y42">
        <f t="shared" si="3"/>
        <v>1.0909090909090911</v>
      </c>
    </row>
    <row r="43" spans="1:25" x14ac:dyDescent="0.3">
      <c r="A43">
        <v>1610</v>
      </c>
      <c r="B43">
        <v>1650</v>
      </c>
      <c r="D43">
        <f t="shared" si="0"/>
        <v>286</v>
      </c>
      <c r="G43">
        <v>835</v>
      </c>
      <c r="H43">
        <v>1856</v>
      </c>
      <c r="I43">
        <f t="shared" ref="I43:I49" si="4">1890-H43</f>
        <v>34</v>
      </c>
      <c r="M43">
        <v>1165</v>
      </c>
      <c r="N43">
        <v>1504</v>
      </c>
      <c r="P43">
        <f t="shared" si="1"/>
        <v>282</v>
      </c>
      <c r="R43">
        <v>8</v>
      </c>
      <c r="S43">
        <v>1095</v>
      </c>
      <c r="T43">
        <v>1351</v>
      </c>
      <c r="U43">
        <v>1694</v>
      </c>
      <c r="V43">
        <f>1833-U43</f>
        <v>139</v>
      </c>
      <c r="W43">
        <v>139</v>
      </c>
      <c r="X43" s="2">
        <f>V43/W43</f>
        <v>1</v>
      </c>
      <c r="Y43">
        <f t="shared" si="3"/>
        <v>1</v>
      </c>
    </row>
    <row r="44" spans="1:25" x14ac:dyDescent="0.3">
      <c r="A44">
        <v>702</v>
      </c>
      <c r="B44">
        <v>1947</v>
      </c>
      <c r="D44">
        <f t="shared" ref="D44:D49" si="5">1947-B44</f>
        <v>0</v>
      </c>
      <c r="G44">
        <v>1025</v>
      </c>
      <c r="H44">
        <v>1738</v>
      </c>
      <c r="I44">
        <f t="shared" si="4"/>
        <v>152</v>
      </c>
      <c r="M44">
        <v>1240</v>
      </c>
      <c r="N44">
        <v>1455</v>
      </c>
      <c r="P44">
        <f t="shared" si="1"/>
        <v>331</v>
      </c>
      <c r="R44">
        <v>9</v>
      </c>
      <c r="S44">
        <v>1095</v>
      </c>
      <c r="T44">
        <v>1511</v>
      </c>
      <c r="U44">
        <v>1715</v>
      </c>
      <c r="V44">
        <f>1833-U44</f>
        <v>118</v>
      </c>
      <c r="W44">
        <v>139</v>
      </c>
      <c r="X44" s="2">
        <f>V44/W44</f>
        <v>0.84892086330935257</v>
      </c>
      <c r="Y44">
        <f t="shared" si="3"/>
        <v>1.1779661016949152</v>
      </c>
    </row>
    <row r="45" spans="1:25" x14ac:dyDescent="0.3">
      <c r="A45">
        <v>1035</v>
      </c>
      <c r="B45">
        <v>1880</v>
      </c>
      <c r="D45">
        <f t="shared" si="5"/>
        <v>67</v>
      </c>
      <c r="G45">
        <v>1160</v>
      </c>
      <c r="H45">
        <v>1643</v>
      </c>
      <c r="I45">
        <f t="shared" si="4"/>
        <v>247</v>
      </c>
      <c r="M45">
        <v>1348</v>
      </c>
      <c r="N45">
        <v>1405</v>
      </c>
      <c r="P45">
        <f t="shared" si="1"/>
        <v>381</v>
      </c>
      <c r="R45">
        <v>10</v>
      </c>
      <c r="S45">
        <v>1095</v>
      </c>
      <c r="T45">
        <v>1593</v>
      </c>
      <c r="U45">
        <v>1733</v>
      </c>
      <c r="V45">
        <f>1833-U45</f>
        <v>100</v>
      </c>
      <c r="W45">
        <v>139</v>
      </c>
      <c r="X45" s="2">
        <f>V45/W45</f>
        <v>0.71942446043165464</v>
      </c>
      <c r="Y45">
        <f t="shared" si="3"/>
        <v>1.3900000000000001</v>
      </c>
    </row>
    <row r="46" spans="1:25" x14ac:dyDescent="0.3">
      <c r="A46">
        <v>1192</v>
      </c>
      <c r="B46">
        <v>1825</v>
      </c>
      <c r="D46">
        <f t="shared" si="5"/>
        <v>122</v>
      </c>
      <c r="G46">
        <v>1325</v>
      </c>
      <c r="H46">
        <v>1557</v>
      </c>
      <c r="I46">
        <f t="shared" si="4"/>
        <v>333</v>
      </c>
      <c r="M46">
        <v>1445</v>
      </c>
      <c r="N46">
        <v>1321</v>
      </c>
      <c r="P46">
        <f t="shared" si="1"/>
        <v>465</v>
      </c>
      <c r="R46">
        <v>11</v>
      </c>
      <c r="S46">
        <v>1095</v>
      </c>
      <c r="T46">
        <v>1665</v>
      </c>
      <c r="U46">
        <v>1735</v>
      </c>
      <c r="V46">
        <f>1833-U46</f>
        <v>98</v>
      </c>
      <c r="W46">
        <v>139</v>
      </c>
      <c r="X46" s="2">
        <f>V46/W46</f>
        <v>0.70503597122302153</v>
      </c>
      <c r="Y46">
        <f t="shared" si="3"/>
        <v>1.4183673469387756</v>
      </c>
    </row>
    <row r="47" spans="1:25" x14ac:dyDescent="0.3">
      <c r="A47">
        <v>1403</v>
      </c>
      <c r="B47">
        <v>1762</v>
      </c>
      <c r="D47">
        <f t="shared" si="5"/>
        <v>185</v>
      </c>
      <c r="G47">
        <v>1475</v>
      </c>
      <c r="H47">
        <v>1497</v>
      </c>
      <c r="I47">
        <f t="shared" si="4"/>
        <v>393</v>
      </c>
      <c r="M47">
        <v>702</v>
      </c>
      <c r="N47">
        <v>1766</v>
      </c>
      <c r="P47">
        <f t="shared" ref="P47:P53" si="6">1766-N47</f>
        <v>0</v>
      </c>
      <c r="R47">
        <v>12</v>
      </c>
      <c r="S47">
        <v>1095</v>
      </c>
      <c r="T47">
        <v>1300</v>
      </c>
      <c r="U47">
        <v>1695</v>
      </c>
      <c r="V47">
        <f>1833-U47</f>
        <v>138</v>
      </c>
      <c r="W47">
        <v>139</v>
      </c>
      <c r="X47" s="2">
        <f>V47/W47</f>
        <v>0.9928057553956835</v>
      </c>
      <c r="Y47">
        <f t="shared" si="3"/>
        <v>1.0072463768115942</v>
      </c>
    </row>
    <row r="48" spans="1:25" x14ac:dyDescent="0.3">
      <c r="A48">
        <v>1551</v>
      </c>
      <c r="B48">
        <v>1727</v>
      </c>
      <c r="D48">
        <f t="shared" si="5"/>
        <v>220</v>
      </c>
      <c r="G48">
        <v>1655</v>
      </c>
      <c r="H48">
        <v>1452</v>
      </c>
      <c r="I48">
        <f t="shared" si="4"/>
        <v>438</v>
      </c>
      <c r="M48">
        <v>865</v>
      </c>
      <c r="N48">
        <v>1703</v>
      </c>
      <c r="P48">
        <f t="shared" si="6"/>
        <v>63</v>
      </c>
      <c r="R48">
        <v>13</v>
      </c>
      <c r="S48">
        <v>1095</v>
      </c>
      <c r="T48">
        <v>1275</v>
      </c>
      <c r="U48">
        <v>1696</v>
      </c>
      <c r="V48">
        <f>1833-U48</f>
        <v>137</v>
      </c>
      <c r="W48">
        <v>139</v>
      </c>
      <c r="X48" s="2">
        <f>V48/W48</f>
        <v>0.98561151079136688</v>
      </c>
      <c r="Y48">
        <f t="shared" si="3"/>
        <v>1.0145985401459854</v>
      </c>
    </row>
    <row r="49" spans="1:25" x14ac:dyDescent="0.3">
      <c r="A49" s="1">
        <v>1610</v>
      </c>
      <c r="B49" s="1">
        <v>1610</v>
      </c>
      <c r="D49">
        <f t="shared" si="5"/>
        <v>337</v>
      </c>
      <c r="G49">
        <v>1707</v>
      </c>
      <c r="H49">
        <v>1425</v>
      </c>
      <c r="I49">
        <f t="shared" si="4"/>
        <v>465</v>
      </c>
      <c r="M49">
        <v>995</v>
      </c>
      <c r="N49">
        <v>1606</v>
      </c>
      <c r="P49">
        <f t="shared" si="6"/>
        <v>160</v>
      </c>
      <c r="R49">
        <v>14</v>
      </c>
      <c r="S49">
        <v>1095</v>
      </c>
      <c r="T49">
        <v>1136</v>
      </c>
      <c r="U49">
        <v>1701</v>
      </c>
      <c r="V49">
        <f>1833-U49</f>
        <v>132</v>
      </c>
      <c r="W49">
        <v>139</v>
      </c>
      <c r="X49" s="2">
        <f>V49/W49</f>
        <v>0.94964028776978415</v>
      </c>
      <c r="Y49">
        <f t="shared" si="3"/>
        <v>1.053030303030303</v>
      </c>
    </row>
    <row r="50" spans="1:25" x14ac:dyDescent="0.3">
      <c r="A50">
        <v>702</v>
      </c>
      <c r="B50">
        <v>1822</v>
      </c>
      <c r="D50">
        <f t="shared" ref="D50:D58" si="7">1822-B50</f>
        <v>0</v>
      </c>
      <c r="G50">
        <v>702</v>
      </c>
      <c r="H50">
        <v>1887</v>
      </c>
      <c r="I50">
        <f>1887-H50</f>
        <v>0</v>
      </c>
      <c r="M50">
        <v>1115</v>
      </c>
      <c r="N50">
        <v>1526</v>
      </c>
      <c r="P50">
        <f t="shared" si="6"/>
        <v>240</v>
      </c>
      <c r="R50">
        <v>15</v>
      </c>
      <c r="S50">
        <v>1095</v>
      </c>
      <c r="T50">
        <v>1031</v>
      </c>
      <c r="U50">
        <v>1709</v>
      </c>
      <c r="V50">
        <f>1833-U50</f>
        <v>124</v>
      </c>
      <c r="W50">
        <v>139</v>
      </c>
      <c r="X50" s="2">
        <f>V50/W50</f>
        <v>0.8920863309352518</v>
      </c>
      <c r="Y50">
        <f t="shared" si="3"/>
        <v>1.1209677419354838</v>
      </c>
    </row>
    <row r="51" spans="1:25" x14ac:dyDescent="0.3">
      <c r="A51">
        <v>885</v>
      </c>
      <c r="B51">
        <v>1787</v>
      </c>
      <c r="D51">
        <f t="shared" si="7"/>
        <v>35</v>
      </c>
      <c r="G51">
        <v>890</v>
      </c>
      <c r="H51">
        <v>1820</v>
      </c>
      <c r="I51">
        <f t="shared" ref="I51:I56" si="8">1887-H51</f>
        <v>67</v>
      </c>
      <c r="M51">
        <v>1335</v>
      </c>
      <c r="N51">
        <v>1385</v>
      </c>
      <c r="P51">
        <f t="shared" si="6"/>
        <v>381</v>
      </c>
      <c r="R51">
        <v>16</v>
      </c>
      <c r="S51">
        <v>1314</v>
      </c>
      <c r="T51">
        <v>1350</v>
      </c>
      <c r="U51">
        <v>1619</v>
      </c>
      <c r="V51">
        <f>1833-U51</f>
        <v>214</v>
      </c>
      <c r="W51">
        <v>214</v>
      </c>
      <c r="X51" s="2">
        <f>V51/W51</f>
        <v>1</v>
      </c>
      <c r="Y51">
        <f t="shared" si="3"/>
        <v>1</v>
      </c>
    </row>
    <row r="52" spans="1:25" x14ac:dyDescent="0.3">
      <c r="A52">
        <v>980</v>
      </c>
      <c r="B52">
        <v>1755</v>
      </c>
      <c r="D52">
        <f t="shared" si="7"/>
        <v>67</v>
      </c>
      <c r="G52">
        <v>1025</v>
      </c>
      <c r="H52">
        <v>1735</v>
      </c>
      <c r="I52">
        <f t="shared" si="8"/>
        <v>152</v>
      </c>
      <c r="M52">
        <v>1550</v>
      </c>
      <c r="N52">
        <v>1265</v>
      </c>
      <c r="P52">
        <f t="shared" si="6"/>
        <v>501</v>
      </c>
      <c r="R52">
        <v>17</v>
      </c>
      <c r="S52">
        <v>1314</v>
      </c>
      <c r="T52">
        <v>1474</v>
      </c>
      <c r="U52">
        <v>1645</v>
      </c>
      <c r="V52">
        <f>1833-U52</f>
        <v>188</v>
      </c>
      <c r="W52">
        <v>214</v>
      </c>
      <c r="X52" s="2">
        <f>V52/W52</f>
        <v>0.87850467289719625</v>
      </c>
      <c r="Y52">
        <f t="shared" si="3"/>
        <v>1.1382978723404256</v>
      </c>
    </row>
    <row r="53" spans="1:25" x14ac:dyDescent="0.3">
      <c r="A53">
        <v>1060</v>
      </c>
      <c r="B53">
        <v>1720</v>
      </c>
      <c r="D53">
        <f t="shared" si="7"/>
        <v>102</v>
      </c>
      <c r="G53">
        <v>1200</v>
      </c>
      <c r="H53">
        <v>1620</v>
      </c>
      <c r="I53">
        <f t="shared" si="8"/>
        <v>267</v>
      </c>
      <c r="M53">
        <v>1707</v>
      </c>
      <c r="N53">
        <v>1218</v>
      </c>
      <c r="P53">
        <f t="shared" si="6"/>
        <v>548</v>
      </c>
      <c r="R53">
        <v>18</v>
      </c>
      <c r="S53">
        <v>1314</v>
      </c>
      <c r="T53">
        <v>1534</v>
      </c>
      <c r="U53">
        <v>1664</v>
      </c>
      <c r="V53">
        <f>1833-U53</f>
        <v>169</v>
      </c>
      <c r="W53">
        <v>214</v>
      </c>
      <c r="X53" s="2">
        <f>V53/W53</f>
        <v>0.78971962616822433</v>
      </c>
      <c r="Y53">
        <f t="shared" si="3"/>
        <v>1.2662721893491125</v>
      </c>
    </row>
    <row r="54" spans="1:25" x14ac:dyDescent="0.3">
      <c r="A54">
        <v>1185</v>
      </c>
      <c r="B54">
        <v>1675</v>
      </c>
      <c r="D54">
        <f t="shared" si="7"/>
        <v>147</v>
      </c>
      <c r="G54">
        <v>1350</v>
      </c>
      <c r="H54">
        <v>1569</v>
      </c>
      <c r="I54">
        <f t="shared" si="8"/>
        <v>318</v>
      </c>
      <c r="M54">
        <v>702</v>
      </c>
      <c r="N54">
        <v>1830</v>
      </c>
      <c r="P54">
        <f t="shared" ref="P54:P59" si="9">1830-N54</f>
        <v>0</v>
      </c>
      <c r="R54">
        <v>19</v>
      </c>
      <c r="S54">
        <v>1314</v>
      </c>
      <c r="T54">
        <v>1611</v>
      </c>
      <c r="U54">
        <v>1678</v>
      </c>
      <c r="V54">
        <f>1833-U54</f>
        <v>155</v>
      </c>
      <c r="W54">
        <v>214</v>
      </c>
      <c r="X54" s="2">
        <f>V54/W54</f>
        <v>0.72429906542056077</v>
      </c>
      <c r="Y54">
        <f t="shared" si="3"/>
        <v>1.3806451612903226</v>
      </c>
    </row>
    <row r="55" spans="1:25" x14ac:dyDescent="0.3">
      <c r="A55">
        <v>1320</v>
      </c>
      <c r="B55">
        <v>1626</v>
      </c>
      <c r="D55">
        <f t="shared" si="7"/>
        <v>196</v>
      </c>
      <c r="G55">
        <v>1520</v>
      </c>
      <c r="H55">
        <v>1494</v>
      </c>
      <c r="I55">
        <f t="shared" si="8"/>
        <v>393</v>
      </c>
      <c r="M55">
        <v>908</v>
      </c>
      <c r="N55">
        <v>1740</v>
      </c>
      <c r="P55">
        <f t="shared" si="9"/>
        <v>90</v>
      </c>
      <c r="R55">
        <v>20</v>
      </c>
      <c r="S55">
        <v>1314</v>
      </c>
      <c r="T55">
        <v>1666</v>
      </c>
      <c r="U55">
        <v>1675</v>
      </c>
      <c r="V55">
        <f>1833-U55</f>
        <v>158</v>
      </c>
      <c r="W55">
        <v>214</v>
      </c>
      <c r="X55" s="2">
        <f>V55/W55</f>
        <v>0.73831775700934577</v>
      </c>
      <c r="Y55">
        <f t="shared" si="3"/>
        <v>1.3544303797468356</v>
      </c>
    </row>
    <row r="56" spans="1:25" x14ac:dyDescent="0.3">
      <c r="A56">
        <v>1440</v>
      </c>
      <c r="B56">
        <v>1594</v>
      </c>
      <c r="D56">
        <f t="shared" si="7"/>
        <v>228</v>
      </c>
      <c r="G56">
        <v>1707</v>
      </c>
      <c r="H56">
        <v>1430</v>
      </c>
      <c r="I56">
        <f t="shared" si="8"/>
        <v>457</v>
      </c>
      <c r="M56">
        <v>1100</v>
      </c>
      <c r="N56">
        <v>1615</v>
      </c>
      <c r="P56">
        <f t="shared" si="9"/>
        <v>215</v>
      </c>
      <c r="R56">
        <v>21</v>
      </c>
      <c r="S56">
        <v>1314</v>
      </c>
      <c r="T56">
        <v>1203</v>
      </c>
      <c r="U56">
        <v>1615</v>
      </c>
      <c r="V56">
        <f>1833-U56</f>
        <v>218</v>
      </c>
      <c r="W56">
        <v>214</v>
      </c>
      <c r="X56" s="2">
        <f>V56/W56</f>
        <v>1.0186915887850467</v>
      </c>
      <c r="Y56">
        <f t="shared" si="3"/>
        <v>0.98165137614678899</v>
      </c>
    </row>
    <row r="57" spans="1:25" x14ac:dyDescent="0.3">
      <c r="A57">
        <v>1625</v>
      </c>
      <c r="B57">
        <v>1504</v>
      </c>
      <c r="D57">
        <f t="shared" si="7"/>
        <v>318</v>
      </c>
      <c r="G57">
        <v>702</v>
      </c>
      <c r="H57">
        <v>1831</v>
      </c>
      <c r="I57">
        <f>1831-H57</f>
        <v>0</v>
      </c>
      <c r="M57">
        <v>1300</v>
      </c>
      <c r="N57">
        <v>1490</v>
      </c>
      <c r="P57">
        <f t="shared" si="9"/>
        <v>340</v>
      </c>
      <c r="R57">
        <v>22</v>
      </c>
      <c r="S57">
        <v>1314</v>
      </c>
      <c r="T57">
        <v>1152</v>
      </c>
      <c r="U57">
        <v>1618</v>
      </c>
      <c r="V57">
        <f>1833-U57</f>
        <v>215</v>
      </c>
      <c r="W57">
        <v>214</v>
      </c>
      <c r="X57" s="2">
        <f>V57/W57</f>
        <v>1.0046728971962617</v>
      </c>
      <c r="Y57">
        <f t="shared" si="3"/>
        <v>0.99534883720930223</v>
      </c>
    </row>
    <row r="58" spans="1:25" x14ac:dyDescent="0.3">
      <c r="A58">
        <v>1707</v>
      </c>
      <c r="B58">
        <v>1462</v>
      </c>
      <c r="D58">
        <f t="shared" si="7"/>
        <v>360</v>
      </c>
      <c r="G58">
        <v>855</v>
      </c>
      <c r="H58">
        <v>1790</v>
      </c>
      <c r="I58">
        <f t="shared" ref="I58:I66" si="10">1831-H58</f>
        <v>41</v>
      </c>
      <c r="M58">
        <v>1485</v>
      </c>
      <c r="N58">
        <v>1378</v>
      </c>
      <c r="P58">
        <f t="shared" si="9"/>
        <v>452</v>
      </c>
      <c r="R58">
        <v>23</v>
      </c>
      <c r="S58">
        <v>1314</v>
      </c>
      <c r="T58">
        <v>1077</v>
      </c>
      <c r="U58">
        <v>1627</v>
      </c>
      <c r="V58">
        <f>1833-U58</f>
        <v>206</v>
      </c>
      <c r="W58">
        <v>214</v>
      </c>
      <c r="X58" s="2">
        <f>V58/W58</f>
        <v>0.96261682242990654</v>
      </c>
      <c r="Y58">
        <f t="shared" si="3"/>
        <v>1.0388349514563107</v>
      </c>
    </row>
    <row r="59" spans="1:25" x14ac:dyDescent="0.3">
      <c r="A59">
        <v>702</v>
      </c>
      <c r="B59">
        <v>1805</v>
      </c>
      <c r="D59">
        <f t="shared" ref="D59:D66" si="11">1805-B59</f>
        <v>0</v>
      </c>
      <c r="G59">
        <v>945</v>
      </c>
      <c r="H59">
        <v>1731</v>
      </c>
      <c r="I59">
        <f t="shared" si="10"/>
        <v>100</v>
      </c>
      <c r="M59">
        <v>1707</v>
      </c>
      <c r="N59">
        <v>1250</v>
      </c>
      <c r="P59">
        <f t="shared" si="9"/>
        <v>580</v>
      </c>
      <c r="R59">
        <v>24</v>
      </c>
      <c r="S59">
        <v>1314</v>
      </c>
      <c r="T59">
        <v>1031</v>
      </c>
      <c r="U59">
        <v>1634</v>
      </c>
      <c r="V59">
        <f>1833-U59</f>
        <v>199</v>
      </c>
      <c r="W59">
        <v>214</v>
      </c>
      <c r="X59" s="2">
        <f>V59/W59</f>
        <v>0.92990654205607481</v>
      </c>
      <c r="Y59">
        <f t="shared" si="3"/>
        <v>1.0753768844221105</v>
      </c>
    </row>
    <row r="60" spans="1:25" x14ac:dyDescent="0.3">
      <c r="A60">
        <v>925</v>
      </c>
      <c r="B60">
        <v>1760</v>
      </c>
      <c r="D60">
        <f t="shared" si="11"/>
        <v>45</v>
      </c>
      <c r="G60">
        <v>1025</v>
      </c>
      <c r="H60">
        <v>1675</v>
      </c>
      <c r="I60">
        <f t="shared" si="10"/>
        <v>156</v>
      </c>
      <c r="M60">
        <v>702</v>
      </c>
      <c r="N60">
        <v>1607</v>
      </c>
      <c r="P60">
        <f t="shared" ref="P60:P69" si="12">1607-N60</f>
        <v>0</v>
      </c>
      <c r="R60">
        <v>25</v>
      </c>
      <c r="S60">
        <v>702</v>
      </c>
      <c r="T60">
        <v>1350</v>
      </c>
      <c r="U60">
        <v>1847</v>
      </c>
      <c r="V60">
        <v>0</v>
      </c>
      <c r="W60">
        <v>0</v>
      </c>
      <c r="X60" s="2"/>
    </row>
    <row r="61" spans="1:25" x14ac:dyDescent="0.3">
      <c r="A61">
        <v>1050</v>
      </c>
      <c r="B61">
        <v>1717</v>
      </c>
      <c r="D61">
        <f t="shared" si="11"/>
        <v>88</v>
      </c>
      <c r="G61">
        <v>1130</v>
      </c>
      <c r="H61">
        <v>1612</v>
      </c>
      <c r="I61">
        <f t="shared" si="10"/>
        <v>219</v>
      </c>
      <c r="M61">
        <v>860</v>
      </c>
      <c r="N61">
        <v>1566</v>
      </c>
      <c r="P61">
        <f t="shared" si="12"/>
        <v>41</v>
      </c>
      <c r="R61">
        <v>26</v>
      </c>
      <c r="S61">
        <v>1546</v>
      </c>
      <c r="T61">
        <v>1350</v>
      </c>
      <c r="U61">
        <v>1558</v>
      </c>
      <c r="V61">
        <f>1847-U61</f>
        <v>289</v>
      </c>
      <c r="W61">
        <v>289</v>
      </c>
      <c r="X61" s="2">
        <f>V61/W61</f>
        <v>1</v>
      </c>
      <c r="Y61">
        <f t="shared" si="3"/>
        <v>1</v>
      </c>
    </row>
    <row r="62" spans="1:25" x14ac:dyDescent="0.3">
      <c r="A62">
        <v>1203</v>
      </c>
      <c r="B62">
        <v>1684</v>
      </c>
      <c r="D62">
        <f t="shared" si="11"/>
        <v>121</v>
      </c>
      <c r="G62">
        <v>1215</v>
      </c>
      <c r="H62">
        <v>1564</v>
      </c>
      <c r="I62">
        <f t="shared" si="10"/>
        <v>267</v>
      </c>
      <c r="M62">
        <v>950</v>
      </c>
      <c r="N62">
        <v>1502</v>
      </c>
      <c r="P62">
        <f t="shared" si="12"/>
        <v>105</v>
      </c>
      <c r="R62">
        <v>27</v>
      </c>
      <c r="S62">
        <v>1546</v>
      </c>
      <c r="T62">
        <v>1436</v>
      </c>
      <c r="U62">
        <v>1572</v>
      </c>
      <c r="V62">
        <f>1847-U62</f>
        <v>275</v>
      </c>
      <c r="W62">
        <v>289</v>
      </c>
      <c r="X62" s="2">
        <f>V62/W62</f>
        <v>0.95155709342560557</v>
      </c>
      <c r="Y62">
        <f t="shared" si="3"/>
        <v>1.0509090909090908</v>
      </c>
    </row>
    <row r="63" spans="1:25" x14ac:dyDescent="0.3">
      <c r="A63">
        <v>1328</v>
      </c>
      <c r="B63">
        <v>1616</v>
      </c>
      <c r="D63">
        <f t="shared" si="11"/>
        <v>189</v>
      </c>
      <c r="G63">
        <v>1330</v>
      </c>
      <c r="H63">
        <v>1530</v>
      </c>
      <c r="I63">
        <f t="shared" si="10"/>
        <v>301</v>
      </c>
      <c r="M63">
        <v>1040</v>
      </c>
      <c r="N63">
        <v>1448</v>
      </c>
      <c r="P63">
        <f t="shared" si="12"/>
        <v>159</v>
      </c>
      <c r="R63">
        <v>28</v>
      </c>
      <c r="S63">
        <v>1546</v>
      </c>
      <c r="T63">
        <v>1466</v>
      </c>
      <c r="U63">
        <v>1583</v>
      </c>
      <c r="V63">
        <f>1847-U63</f>
        <v>264</v>
      </c>
      <c r="W63">
        <v>289</v>
      </c>
      <c r="X63" s="2">
        <f>V63/W63</f>
        <v>0.91349480968858132</v>
      </c>
      <c r="Y63">
        <f t="shared" si="3"/>
        <v>1.0946969696969697</v>
      </c>
    </row>
    <row r="64" spans="1:25" x14ac:dyDescent="0.3">
      <c r="A64">
        <v>1450</v>
      </c>
      <c r="B64">
        <v>1586</v>
      </c>
      <c r="D64">
        <f t="shared" si="11"/>
        <v>219</v>
      </c>
      <c r="G64">
        <v>1450</v>
      </c>
      <c r="H64">
        <v>1501</v>
      </c>
      <c r="I64">
        <f t="shared" si="10"/>
        <v>330</v>
      </c>
      <c r="M64">
        <v>1135</v>
      </c>
      <c r="N64">
        <v>1393</v>
      </c>
      <c r="P64">
        <f t="shared" si="12"/>
        <v>214</v>
      </c>
      <c r="R64">
        <v>29</v>
      </c>
      <c r="S64">
        <v>1546</v>
      </c>
      <c r="T64">
        <v>1511</v>
      </c>
      <c r="U64">
        <v>1607</v>
      </c>
      <c r="V64">
        <f>1847-U64</f>
        <v>240</v>
      </c>
      <c r="W64">
        <v>289</v>
      </c>
      <c r="X64" s="2">
        <f>V64/W64</f>
        <v>0.83044982698961933</v>
      </c>
      <c r="Y64">
        <f t="shared" si="3"/>
        <v>1.2041666666666668</v>
      </c>
    </row>
    <row r="65" spans="1:25" x14ac:dyDescent="0.3">
      <c r="A65">
        <v>1578</v>
      </c>
      <c r="B65">
        <v>1547</v>
      </c>
      <c r="D65">
        <f t="shared" si="11"/>
        <v>258</v>
      </c>
      <c r="G65">
        <v>1599</v>
      </c>
      <c r="H65">
        <v>1371</v>
      </c>
      <c r="I65">
        <f t="shared" si="10"/>
        <v>460</v>
      </c>
      <c r="M65">
        <v>1230</v>
      </c>
      <c r="N65">
        <v>1342</v>
      </c>
      <c r="P65">
        <f t="shared" si="12"/>
        <v>265</v>
      </c>
      <c r="R65">
        <v>30</v>
      </c>
      <c r="S65">
        <v>1546</v>
      </c>
      <c r="T65">
        <v>1564</v>
      </c>
      <c r="U65">
        <v>1625</v>
      </c>
      <c r="V65">
        <f>1847-U65</f>
        <v>222</v>
      </c>
      <c r="W65">
        <v>289</v>
      </c>
      <c r="X65" s="2">
        <f>V65/W65</f>
        <v>0.76816608996539792</v>
      </c>
      <c r="Y65">
        <f t="shared" si="3"/>
        <v>1.3018018018018018</v>
      </c>
    </row>
    <row r="66" spans="1:25" x14ac:dyDescent="0.3">
      <c r="A66">
        <v>1707</v>
      </c>
      <c r="B66">
        <v>1487</v>
      </c>
      <c r="D66">
        <f t="shared" si="11"/>
        <v>318</v>
      </c>
      <c r="G66">
        <v>1707</v>
      </c>
      <c r="H66">
        <v>1330</v>
      </c>
      <c r="I66">
        <f t="shared" si="10"/>
        <v>501</v>
      </c>
      <c r="M66">
        <v>1335</v>
      </c>
      <c r="N66">
        <v>1292</v>
      </c>
      <c r="P66">
        <f t="shared" si="12"/>
        <v>315</v>
      </c>
      <c r="R66">
        <v>31</v>
      </c>
      <c r="S66">
        <v>1546</v>
      </c>
      <c r="T66">
        <v>1664</v>
      </c>
      <c r="U66">
        <v>1639</v>
      </c>
      <c r="V66">
        <f>1847-U66</f>
        <v>208</v>
      </c>
      <c r="W66">
        <v>289</v>
      </c>
      <c r="X66" s="2">
        <f>V66/W66</f>
        <v>0.7197231833910035</v>
      </c>
      <c r="Y66">
        <f t="shared" si="3"/>
        <v>1.3894230769230769</v>
      </c>
    </row>
    <row r="67" spans="1:25" x14ac:dyDescent="0.3">
      <c r="A67">
        <v>702</v>
      </c>
      <c r="B67">
        <v>1806</v>
      </c>
      <c r="D67">
        <f t="shared" ref="D67:D74" si="13">1806-B67</f>
        <v>0</v>
      </c>
      <c r="G67">
        <v>702</v>
      </c>
      <c r="H67">
        <v>1802</v>
      </c>
      <c r="I67">
        <f>1802-H67</f>
        <v>0</v>
      </c>
      <c r="M67">
        <v>1425</v>
      </c>
      <c r="N67">
        <v>1254</v>
      </c>
      <c r="P67">
        <f t="shared" si="12"/>
        <v>353</v>
      </c>
      <c r="R67">
        <v>32</v>
      </c>
      <c r="S67">
        <v>1546</v>
      </c>
      <c r="T67">
        <v>1216</v>
      </c>
      <c r="U67">
        <v>1568</v>
      </c>
      <c r="V67">
        <f>1847-U67</f>
        <v>279</v>
      </c>
      <c r="W67">
        <v>289</v>
      </c>
      <c r="X67" s="2">
        <f>V67/W67</f>
        <v>0.96539792387543255</v>
      </c>
      <c r="Y67">
        <f t="shared" si="3"/>
        <v>1.0358422939068099</v>
      </c>
    </row>
    <row r="68" spans="1:25" x14ac:dyDescent="0.3">
      <c r="A68">
        <v>898</v>
      </c>
      <c r="B68">
        <v>1774</v>
      </c>
      <c r="D68">
        <f t="shared" si="13"/>
        <v>32</v>
      </c>
      <c r="G68">
        <v>855</v>
      </c>
      <c r="H68">
        <v>1754</v>
      </c>
      <c r="I68">
        <f t="shared" ref="I68:I76" si="14">1802-H68</f>
        <v>48</v>
      </c>
      <c r="M68">
        <v>1599</v>
      </c>
      <c r="N68">
        <v>1150</v>
      </c>
      <c r="P68">
        <f t="shared" si="12"/>
        <v>457</v>
      </c>
      <c r="R68">
        <v>33</v>
      </c>
      <c r="S68">
        <v>1546</v>
      </c>
      <c r="T68">
        <v>1141</v>
      </c>
      <c r="U68">
        <v>1572</v>
      </c>
      <c r="V68">
        <f>1847-U68</f>
        <v>275</v>
      </c>
      <c r="W68">
        <v>289</v>
      </c>
      <c r="X68" s="2">
        <f>V68/W68</f>
        <v>0.95155709342560557</v>
      </c>
      <c r="Y68">
        <f t="shared" si="3"/>
        <v>1.0509090909090908</v>
      </c>
    </row>
    <row r="69" spans="1:25" x14ac:dyDescent="0.3">
      <c r="A69">
        <v>1020</v>
      </c>
      <c r="B69">
        <v>1728</v>
      </c>
      <c r="D69">
        <f t="shared" si="13"/>
        <v>78</v>
      </c>
      <c r="G69">
        <v>950</v>
      </c>
      <c r="H69">
        <v>1703</v>
      </c>
      <c r="I69">
        <f t="shared" si="14"/>
        <v>99</v>
      </c>
      <c r="M69">
        <v>1707</v>
      </c>
      <c r="N69">
        <v>1078</v>
      </c>
      <c r="P69">
        <f t="shared" si="12"/>
        <v>529</v>
      </c>
      <c r="R69">
        <v>34</v>
      </c>
      <c r="S69">
        <v>1546</v>
      </c>
      <c r="T69">
        <v>1045</v>
      </c>
      <c r="U69">
        <v>1585</v>
      </c>
      <c r="V69">
        <f>1847-U69</f>
        <v>262</v>
      </c>
      <c r="W69">
        <v>289</v>
      </c>
      <c r="X69" s="2">
        <f>V69/W69</f>
        <v>0.90657439446366783</v>
      </c>
      <c r="Y69">
        <f t="shared" si="3"/>
        <v>1.1030534351145038</v>
      </c>
    </row>
    <row r="70" spans="1:25" x14ac:dyDescent="0.3">
      <c r="A70">
        <v>1170</v>
      </c>
      <c r="B70">
        <v>1670</v>
      </c>
      <c r="D70">
        <f t="shared" si="13"/>
        <v>136</v>
      </c>
      <c r="G70">
        <v>1050</v>
      </c>
      <c r="H70">
        <v>1651</v>
      </c>
      <c r="I70">
        <f t="shared" si="14"/>
        <v>151</v>
      </c>
      <c r="M70">
        <v>702</v>
      </c>
      <c r="N70">
        <v>1549</v>
      </c>
      <c r="P70">
        <f t="shared" ref="P70:P78" si="15">1549-N70</f>
        <v>0</v>
      </c>
      <c r="R70">
        <v>35</v>
      </c>
      <c r="S70">
        <v>702</v>
      </c>
      <c r="T70">
        <v>1351</v>
      </c>
      <c r="U70">
        <v>1950</v>
      </c>
      <c r="V70">
        <f>1950-U70</f>
        <v>0</v>
      </c>
      <c r="W70">
        <v>0</v>
      </c>
      <c r="X70" s="2"/>
    </row>
    <row r="71" spans="1:25" x14ac:dyDescent="0.3">
      <c r="A71">
        <v>1340</v>
      </c>
      <c r="B71">
        <v>1618</v>
      </c>
      <c r="D71">
        <f t="shared" si="13"/>
        <v>188</v>
      </c>
      <c r="G71">
        <v>1155</v>
      </c>
      <c r="H71">
        <v>1579</v>
      </c>
      <c r="I71">
        <f t="shared" si="14"/>
        <v>223</v>
      </c>
      <c r="M71">
        <v>875</v>
      </c>
      <c r="N71">
        <v>1502</v>
      </c>
      <c r="P71">
        <f t="shared" si="15"/>
        <v>47</v>
      </c>
      <c r="R71">
        <v>36</v>
      </c>
      <c r="S71">
        <v>982</v>
      </c>
      <c r="T71">
        <v>1351</v>
      </c>
      <c r="U71">
        <v>1838</v>
      </c>
      <c r="V71">
        <f>1950-U71</f>
        <v>112</v>
      </c>
      <c r="W71">
        <v>112</v>
      </c>
      <c r="X71" s="2">
        <f>V71/W71</f>
        <v>1</v>
      </c>
      <c r="Y71">
        <f t="shared" si="3"/>
        <v>1</v>
      </c>
    </row>
    <row r="72" spans="1:25" x14ac:dyDescent="0.3">
      <c r="A72">
        <v>1450</v>
      </c>
      <c r="B72">
        <v>1585</v>
      </c>
      <c r="D72">
        <f t="shared" si="13"/>
        <v>221</v>
      </c>
      <c r="G72">
        <v>1250</v>
      </c>
      <c r="H72">
        <v>1526</v>
      </c>
      <c r="I72">
        <f t="shared" si="14"/>
        <v>276</v>
      </c>
      <c r="M72">
        <v>990</v>
      </c>
      <c r="N72">
        <v>1427</v>
      </c>
      <c r="P72">
        <f t="shared" si="15"/>
        <v>122</v>
      </c>
      <c r="R72">
        <v>37</v>
      </c>
      <c r="S72">
        <v>983</v>
      </c>
      <c r="T72">
        <v>1216</v>
      </c>
      <c r="U72">
        <v>1840</v>
      </c>
      <c r="V72">
        <f>1950-U72</f>
        <v>110</v>
      </c>
      <c r="W72">
        <v>112</v>
      </c>
      <c r="X72" s="2">
        <f>V72/W72</f>
        <v>0.9821428571428571</v>
      </c>
      <c r="Y72">
        <f t="shared" si="3"/>
        <v>1.0181818181818183</v>
      </c>
    </row>
    <row r="73" spans="1:25" x14ac:dyDescent="0.3">
      <c r="A73">
        <v>1580</v>
      </c>
      <c r="B73">
        <v>1549</v>
      </c>
      <c r="D73">
        <f t="shared" si="13"/>
        <v>257</v>
      </c>
      <c r="G73">
        <v>1360</v>
      </c>
      <c r="H73">
        <v>1477</v>
      </c>
      <c r="I73">
        <f t="shared" si="14"/>
        <v>325</v>
      </c>
      <c r="M73">
        <v>1100</v>
      </c>
      <c r="N73">
        <v>1360</v>
      </c>
      <c r="P73">
        <f t="shared" si="15"/>
        <v>189</v>
      </c>
      <c r="R73">
        <v>38</v>
      </c>
      <c r="S73">
        <v>983</v>
      </c>
      <c r="T73">
        <v>1107</v>
      </c>
      <c r="U73">
        <v>1842</v>
      </c>
      <c r="V73">
        <f>1950-U73</f>
        <v>108</v>
      </c>
      <c r="W73">
        <v>112</v>
      </c>
      <c r="X73" s="2">
        <f>V73/W73</f>
        <v>0.9642857142857143</v>
      </c>
      <c r="Y73">
        <f t="shared" si="3"/>
        <v>1.037037037037037</v>
      </c>
    </row>
    <row r="74" spans="1:25" x14ac:dyDescent="0.3">
      <c r="A74">
        <v>1707</v>
      </c>
      <c r="B74">
        <v>1490</v>
      </c>
      <c r="D74">
        <f t="shared" si="13"/>
        <v>316</v>
      </c>
      <c r="G74">
        <v>1460</v>
      </c>
      <c r="H74">
        <v>1435</v>
      </c>
      <c r="I74">
        <f t="shared" si="14"/>
        <v>367</v>
      </c>
      <c r="M74">
        <v>1250</v>
      </c>
      <c r="N74">
        <v>1293</v>
      </c>
      <c r="P74">
        <f t="shared" si="15"/>
        <v>256</v>
      </c>
      <c r="R74">
        <v>39</v>
      </c>
      <c r="S74">
        <v>992</v>
      </c>
      <c r="T74">
        <v>1053</v>
      </c>
      <c r="U74">
        <v>1848</v>
      </c>
      <c r="V74">
        <f>1950-U74</f>
        <v>102</v>
      </c>
      <c r="W74">
        <v>112</v>
      </c>
      <c r="X74" s="2">
        <f>V74/W74</f>
        <v>0.9107142857142857</v>
      </c>
      <c r="Y74">
        <f t="shared" si="3"/>
        <v>1.0980392156862746</v>
      </c>
    </row>
    <row r="75" spans="1:25" x14ac:dyDescent="0.3">
      <c r="A75">
        <v>702</v>
      </c>
      <c r="B75">
        <v>1766</v>
      </c>
      <c r="D75">
        <f t="shared" ref="D75:D82" si="16">1766-B75</f>
        <v>0</v>
      </c>
      <c r="G75">
        <v>1590</v>
      </c>
      <c r="H75">
        <v>1380</v>
      </c>
      <c r="I75">
        <f t="shared" si="14"/>
        <v>422</v>
      </c>
      <c r="M75">
        <v>1410</v>
      </c>
      <c r="N75">
        <v>1213</v>
      </c>
      <c r="P75">
        <f t="shared" si="15"/>
        <v>336</v>
      </c>
      <c r="R75">
        <v>40</v>
      </c>
      <c r="S75">
        <v>1086</v>
      </c>
      <c r="T75">
        <v>1449</v>
      </c>
      <c r="U75">
        <v>1792</v>
      </c>
      <c r="V75">
        <f>1950-U75</f>
        <v>158</v>
      </c>
      <c r="W75">
        <f>(0.4033*S75)-285.22</f>
        <v>152.76379999999995</v>
      </c>
      <c r="X75" s="2">
        <f>V75/W75</f>
        <v>1.0342764450740296</v>
      </c>
      <c r="Y75">
        <f t="shared" si="3"/>
        <v>0.96685949367088586</v>
      </c>
    </row>
    <row r="76" spans="1:25" x14ac:dyDescent="0.3">
      <c r="A76">
        <v>870</v>
      </c>
      <c r="B76">
        <v>1740</v>
      </c>
      <c r="D76">
        <f t="shared" si="16"/>
        <v>26</v>
      </c>
      <c r="G76">
        <v>1707</v>
      </c>
      <c r="H76">
        <v>1327</v>
      </c>
      <c r="I76">
        <f t="shared" si="14"/>
        <v>475</v>
      </c>
      <c r="M76">
        <v>1500</v>
      </c>
      <c r="N76">
        <v>1177</v>
      </c>
      <c r="P76">
        <f t="shared" si="15"/>
        <v>372</v>
      </c>
      <c r="R76">
        <v>41</v>
      </c>
      <c r="S76">
        <v>1087</v>
      </c>
      <c r="T76">
        <v>1624</v>
      </c>
      <c r="U76">
        <v>1822</v>
      </c>
      <c r="V76">
        <f>1950-U76</f>
        <v>128</v>
      </c>
      <c r="W76">
        <f>(0.4033*S76)-285.22</f>
        <v>153.16709999999995</v>
      </c>
      <c r="X76" s="2">
        <f>V76/W76</f>
        <v>0.83568860414540747</v>
      </c>
      <c r="Y76">
        <f t="shared" si="3"/>
        <v>1.1966179687499996</v>
      </c>
    </row>
    <row r="77" spans="1:25" x14ac:dyDescent="0.3">
      <c r="A77">
        <v>978</v>
      </c>
      <c r="B77">
        <v>1698</v>
      </c>
      <c r="D77">
        <f t="shared" si="16"/>
        <v>68</v>
      </c>
      <c r="G77">
        <v>702</v>
      </c>
      <c r="H77">
        <v>1796</v>
      </c>
      <c r="I77">
        <f>1796-H77</f>
        <v>0</v>
      </c>
      <c r="M77">
        <v>1625</v>
      </c>
      <c r="N77">
        <v>1134</v>
      </c>
      <c r="P77">
        <f t="shared" si="15"/>
        <v>415</v>
      </c>
      <c r="R77">
        <v>42</v>
      </c>
      <c r="S77">
        <v>1233</v>
      </c>
      <c r="T77">
        <v>1152</v>
      </c>
      <c r="U77">
        <v>1783</v>
      </c>
      <c r="V77">
        <f>1950-U77</f>
        <v>167</v>
      </c>
      <c r="W77">
        <f>(0.4033*S77)-285.22</f>
        <v>212.04889999999995</v>
      </c>
      <c r="X77" s="2">
        <f>V77/W77</f>
        <v>0.78755419150960015</v>
      </c>
      <c r="Y77">
        <f t="shared" si="3"/>
        <v>1.2697538922155684</v>
      </c>
    </row>
    <row r="78" spans="1:25" x14ac:dyDescent="0.3">
      <c r="A78">
        <v>1080</v>
      </c>
      <c r="B78">
        <v>1651</v>
      </c>
      <c r="D78">
        <f t="shared" si="16"/>
        <v>115</v>
      </c>
      <c r="G78">
        <v>855</v>
      </c>
      <c r="H78">
        <v>1758</v>
      </c>
      <c r="I78">
        <f t="shared" ref="I78:I86" si="17">1796-H78</f>
        <v>38</v>
      </c>
      <c r="M78">
        <v>1707</v>
      </c>
      <c r="N78">
        <v>1093</v>
      </c>
      <c r="P78">
        <f t="shared" si="15"/>
        <v>456</v>
      </c>
      <c r="R78">
        <v>43</v>
      </c>
      <c r="S78">
        <v>1242</v>
      </c>
      <c r="T78">
        <v>1149</v>
      </c>
      <c r="U78">
        <v>1714</v>
      </c>
      <c r="V78">
        <f>1950-U78</f>
        <v>236</v>
      </c>
      <c r="W78">
        <f>(0.4033*S78)-285.22</f>
        <v>215.67859999999996</v>
      </c>
      <c r="X78" s="2">
        <f>V78/W78</f>
        <v>1.0942207525456862</v>
      </c>
      <c r="Y78">
        <f t="shared" si="3"/>
        <v>0.91389237288135583</v>
      </c>
    </row>
    <row r="79" spans="1:25" x14ac:dyDescent="0.3">
      <c r="A79">
        <v>1205</v>
      </c>
      <c r="B79">
        <v>1600</v>
      </c>
      <c r="D79">
        <f t="shared" si="16"/>
        <v>166</v>
      </c>
      <c r="G79">
        <v>975</v>
      </c>
      <c r="H79">
        <v>1686</v>
      </c>
      <c r="I79">
        <f t="shared" si="17"/>
        <v>110</v>
      </c>
      <c r="M79">
        <v>702</v>
      </c>
      <c r="N79">
        <v>1548</v>
      </c>
      <c r="P79">
        <f t="shared" ref="P79:P87" si="18">1548-N79</f>
        <v>0</v>
      </c>
      <c r="R79">
        <v>44</v>
      </c>
      <c r="S79">
        <v>1239</v>
      </c>
      <c r="T79">
        <v>1351</v>
      </c>
      <c r="U79">
        <v>1710</v>
      </c>
      <c r="V79">
        <f>1950-U79</f>
        <v>240</v>
      </c>
      <c r="W79">
        <v>240</v>
      </c>
      <c r="X79" s="2">
        <f>V79/W79</f>
        <v>1</v>
      </c>
      <c r="Y79">
        <f t="shared" si="3"/>
        <v>1</v>
      </c>
    </row>
    <row r="80" spans="1:25" x14ac:dyDescent="0.3">
      <c r="A80">
        <v>1365</v>
      </c>
      <c r="B80">
        <v>1545</v>
      </c>
      <c r="D80">
        <f t="shared" si="16"/>
        <v>221</v>
      </c>
      <c r="G80">
        <v>1075</v>
      </c>
      <c r="H80">
        <v>1628</v>
      </c>
      <c r="I80">
        <f t="shared" si="17"/>
        <v>168</v>
      </c>
      <c r="M80">
        <v>875</v>
      </c>
      <c r="N80">
        <v>1500</v>
      </c>
      <c r="P80">
        <f t="shared" si="18"/>
        <v>48</v>
      </c>
      <c r="R80">
        <v>45</v>
      </c>
      <c r="S80">
        <v>1242</v>
      </c>
      <c r="T80">
        <v>1585</v>
      </c>
      <c r="U80">
        <v>1753</v>
      </c>
      <c r="V80">
        <f>1950-U80</f>
        <v>197</v>
      </c>
      <c r="W80">
        <v>240</v>
      </c>
      <c r="X80" s="2">
        <f>V80/W80</f>
        <v>0.8208333333333333</v>
      </c>
      <c r="Y80">
        <f t="shared" si="3"/>
        <v>1.218274111675127</v>
      </c>
    </row>
    <row r="81" spans="1:33" x14ac:dyDescent="0.3">
      <c r="A81">
        <v>1520</v>
      </c>
      <c r="B81">
        <v>1490</v>
      </c>
      <c r="D81">
        <f t="shared" si="16"/>
        <v>276</v>
      </c>
      <c r="G81">
        <v>1180</v>
      </c>
      <c r="H81">
        <v>1564</v>
      </c>
      <c r="I81">
        <f t="shared" si="17"/>
        <v>232</v>
      </c>
      <c r="M81">
        <v>995</v>
      </c>
      <c r="N81">
        <v>1428</v>
      </c>
      <c r="P81">
        <f t="shared" si="18"/>
        <v>120</v>
      </c>
      <c r="R81">
        <v>46</v>
      </c>
      <c r="S81">
        <v>1433</v>
      </c>
      <c r="T81">
        <v>1353</v>
      </c>
      <c r="U81">
        <v>1630</v>
      </c>
      <c r="V81">
        <f>1950-U81</f>
        <v>320</v>
      </c>
      <c r="W81">
        <v>320</v>
      </c>
      <c r="X81" s="2">
        <f>V81/W81</f>
        <v>1</v>
      </c>
      <c r="Y81">
        <f t="shared" si="3"/>
        <v>1</v>
      </c>
    </row>
    <row r="82" spans="1:33" x14ac:dyDescent="0.3">
      <c r="A82">
        <v>1707</v>
      </c>
      <c r="B82">
        <v>1426</v>
      </c>
      <c r="D82">
        <f t="shared" si="16"/>
        <v>340</v>
      </c>
      <c r="G82">
        <v>1300</v>
      </c>
      <c r="H82">
        <v>1498</v>
      </c>
      <c r="I82">
        <f t="shared" si="17"/>
        <v>298</v>
      </c>
      <c r="M82">
        <v>1100</v>
      </c>
      <c r="N82">
        <v>1360</v>
      </c>
      <c r="P82">
        <f t="shared" si="18"/>
        <v>188</v>
      </c>
      <c r="R82">
        <v>47</v>
      </c>
      <c r="S82">
        <v>1431</v>
      </c>
      <c r="T82">
        <v>1519</v>
      </c>
      <c r="U82">
        <v>1671</v>
      </c>
      <c r="V82">
        <f>1950-U82</f>
        <v>279</v>
      </c>
      <c r="W82">
        <v>320</v>
      </c>
      <c r="X82" s="2">
        <f>V82/W82</f>
        <v>0.87187499999999996</v>
      </c>
      <c r="Y82">
        <f t="shared" si="3"/>
        <v>1.1469534050179213</v>
      </c>
    </row>
    <row r="83" spans="1:33" x14ac:dyDescent="0.3">
      <c r="A83">
        <v>702</v>
      </c>
      <c r="B83">
        <v>1754</v>
      </c>
      <c r="D83">
        <f t="shared" ref="D83:D90" si="19">1754-B83</f>
        <v>0</v>
      </c>
      <c r="G83">
        <v>1400</v>
      </c>
      <c r="H83">
        <v>1448</v>
      </c>
      <c r="I83">
        <f t="shared" si="17"/>
        <v>348</v>
      </c>
      <c r="M83">
        <v>1240</v>
      </c>
      <c r="N83">
        <v>1293</v>
      </c>
      <c r="P83">
        <f t="shared" si="18"/>
        <v>255</v>
      </c>
      <c r="R83">
        <v>48</v>
      </c>
      <c r="S83">
        <v>1434</v>
      </c>
      <c r="T83">
        <v>1640</v>
      </c>
      <c r="U83">
        <v>1692</v>
      </c>
      <c r="V83">
        <f>1950-U83</f>
        <v>258</v>
      </c>
      <c r="W83">
        <v>320</v>
      </c>
      <c r="X83" s="2">
        <f>V83/W83</f>
        <v>0.80625000000000002</v>
      </c>
      <c r="Y83">
        <f t="shared" si="3"/>
        <v>1.2403100775193798</v>
      </c>
    </row>
    <row r="84" spans="1:33" x14ac:dyDescent="0.3">
      <c r="A84">
        <v>950</v>
      </c>
      <c r="B84">
        <v>1698</v>
      </c>
      <c r="D84">
        <f t="shared" si="19"/>
        <v>56</v>
      </c>
      <c r="G84">
        <v>1520</v>
      </c>
      <c r="H84">
        <v>1386</v>
      </c>
      <c r="I84">
        <f t="shared" si="17"/>
        <v>410</v>
      </c>
      <c r="M84">
        <v>1370</v>
      </c>
      <c r="N84">
        <v>1231</v>
      </c>
      <c r="P84">
        <f t="shared" si="18"/>
        <v>317</v>
      </c>
      <c r="R84">
        <v>49</v>
      </c>
      <c r="S84">
        <v>1495</v>
      </c>
      <c r="T84">
        <v>1351</v>
      </c>
      <c r="U84">
        <v>1611</v>
      </c>
      <c r="V84">
        <f>1950-U84</f>
        <v>339</v>
      </c>
      <c r="W84">
        <v>339</v>
      </c>
      <c r="X84" s="2">
        <f>V84/W84</f>
        <v>1</v>
      </c>
      <c r="Y84">
        <f t="shared" si="3"/>
        <v>1</v>
      </c>
    </row>
    <row r="85" spans="1:33" x14ac:dyDescent="0.3">
      <c r="A85">
        <v>1085</v>
      </c>
      <c r="B85">
        <v>1646</v>
      </c>
      <c r="D85">
        <f t="shared" si="19"/>
        <v>108</v>
      </c>
      <c r="G85">
        <v>1645</v>
      </c>
      <c r="H85">
        <v>1338</v>
      </c>
      <c r="I85">
        <f t="shared" si="17"/>
        <v>458</v>
      </c>
      <c r="M85">
        <v>1480</v>
      </c>
      <c r="N85">
        <v>1189</v>
      </c>
      <c r="P85">
        <f t="shared" si="18"/>
        <v>359</v>
      </c>
      <c r="R85">
        <v>50</v>
      </c>
      <c r="S85">
        <v>1087</v>
      </c>
      <c r="T85">
        <v>1536</v>
      </c>
      <c r="U85">
        <v>1813</v>
      </c>
      <c r="V85">
        <f>1950-U85</f>
        <v>137</v>
      </c>
      <c r="W85">
        <f>(0.4033*S85)-285.22</f>
        <v>153.16709999999995</v>
      </c>
      <c r="X85" s="2">
        <f>V85/W85</f>
        <v>0.89444795912438146</v>
      </c>
      <c r="Y85">
        <f t="shared" si="3"/>
        <v>1.11800802919708</v>
      </c>
    </row>
    <row r="86" spans="1:33" x14ac:dyDescent="0.3">
      <c r="A86">
        <v>1225</v>
      </c>
      <c r="B86">
        <v>1587</v>
      </c>
      <c r="D86">
        <f t="shared" si="19"/>
        <v>167</v>
      </c>
      <c r="G86">
        <v>1707</v>
      </c>
      <c r="H86">
        <v>1311</v>
      </c>
      <c r="I86">
        <f t="shared" si="17"/>
        <v>485</v>
      </c>
      <c r="M86">
        <v>1605</v>
      </c>
      <c r="N86">
        <v>1144</v>
      </c>
      <c r="P86">
        <f t="shared" si="18"/>
        <v>404</v>
      </c>
      <c r="R86">
        <v>51</v>
      </c>
      <c r="S86">
        <v>1585</v>
      </c>
      <c r="T86">
        <v>1350</v>
      </c>
      <c r="U86">
        <v>1584</v>
      </c>
      <c r="V86">
        <f>1950-U86</f>
        <v>366</v>
      </c>
      <c r="W86">
        <v>366</v>
      </c>
      <c r="X86" s="2">
        <f>V86/W86</f>
        <v>1</v>
      </c>
      <c r="Y86">
        <f t="shared" si="3"/>
        <v>1</v>
      </c>
    </row>
    <row r="87" spans="1:33" x14ac:dyDescent="0.3">
      <c r="A87">
        <v>1365</v>
      </c>
      <c r="B87">
        <v>1538</v>
      </c>
      <c r="D87">
        <f t="shared" si="19"/>
        <v>216</v>
      </c>
      <c r="G87">
        <v>724</v>
      </c>
      <c r="H87">
        <v>0</v>
      </c>
      <c r="I87">
        <f>H87</f>
        <v>0</v>
      </c>
      <c r="M87">
        <v>1707</v>
      </c>
      <c r="N87">
        <v>1090</v>
      </c>
      <c r="P87">
        <f t="shared" si="18"/>
        <v>458</v>
      </c>
      <c r="R87">
        <v>52</v>
      </c>
      <c r="S87">
        <v>1582</v>
      </c>
      <c r="T87">
        <v>1473</v>
      </c>
      <c r="U87">
        <v>1609</v>
      </c>
      <c r="V87">
        <f>1950-U87</f>
        <v>341</v>
      </c>
      <c r="W87">
        <v>366</v>
      </c>
      <c r="X87" s="2">
        <f>V87/W87</f>
        <v>0.93169398907103829</v>
      </c>
      <c r="Y87">
        <f t="shared" si="3"/>
        <v>1.0733137829912023</v>
      </c>
    </row>
    <row r="88" spans="1:33" x14ac:dyDescent="0.3">
      <c r="A88">
        <v>1488</v>
      </c>
      <c r="B88">
        <v>1494</v>
      </c>
      <c r="D88">
        <f t="shared" si="19"/>
        <v>260</v>
      </c>
      <c r="G88">
        <v>802</v>
      </c>
      <c r="H88">
        <v>17</v>
      </c>
      <c r="I88">
        <f>H88</f>
        <v>17</v>
      </c>
      <c r="M88">
        <v>702</v>
      </c>
      <c r="N88">
        <v>1785</v>
      </c>
      <c r="O88">
        <f>1785-N88</f>
        <v>0</v>
      </c>
      <c r="R88">
        <v>53</v>
      </c>
      <c r="S88">
        <v>1581</v>
      </c>
      <c r="T88">
        <v>1579</v>
      </c>
      <c r="U88">
        <v>1639</v>
      </c>
      <c r="V88">
        <f>1950-U88</f>
        <v>311</v>
      </c>
      <c r="W88">
        <v>366</v>
      </c>
      <c r="X88" s="2">
        <f>V88/W88</f>
        <v>0.84972677595628421</v>
      </c>
      <c r="Y88">
        <f t="shared" si="3"/>
        <v>1.1768488745980707</v>
      </c>
    </row>
    <row r="89" spans="1:33" x14ac:dyDescent="0.3">
      <c r="A89">
        <v>1600</v>
      </c>
      <c r="B89">
        <v>1469</v>
      </c>
      <c r="D89">
        <f t="shared" si="19"/>
        <v>285</v>
      </c>
      <c r="G89">
        <v>941</v>
      </c>
      <c r="H89">
        <v>102</v>
      </c>
      <c r="I89">
        <f t="shared" ref="I89:I110" si="20">H89</f>
        <v>102</v>
      </c>
      <c r="M89">
        <v>860</v>
      </c>
      <c r="N89">
        <v>1745</v>
      </c>
      <c r="O89">
        <f t="shared" ref="O89:O97" si="21">1785-N89</f>
        <v>40</v>
      </c>
      <c r="R89">
        <v>54</v>
      </c>
      <c r="S89">
        <v>1602</v>
      </c>
      <c r="T89">
        <v>1190</v>
      </c>
      <c r="U89">
        <v>1580</v>
      </c>
      <c r="V89">
        <f>1950-U89</f>
        <v>370</v>
      </c>
      <c r="W89">
        <v>370</v>
      </c>
      <c r="X89" s="2">
        <f>V89/W89</f>
        <v>1</v>
      </c>
      <c r="Y89">
        <f t="shared" si="3"/>
        <v>1</v>
      </c>
    </row>
    <row r="90" spans="1:33" x14ac:dyDescent="0.3">
      <c r="A90">
        <v>1707</v>
      </c>
      <c r="B90">
        <v>1433</v>
      </c>
      <c r="D90">
        <f t="shared" si="19"/>
        <v>321</v>
      </c>
      <c r="G90">
        <v>1041</v>
      </c>
      <c r="H90">
        <v>178</v>
      </c>
      <c r="I90">
        <f t="shared" si="20"/>
        <v>178</v>
      </c>
      <c r="M90">
        <v>1010</v>
      </c>
      <c r="N90">
        <v>1673</v>
      </c>
      <c r="O90">
        <f t="shared" si="21"/>
        <v>112</v>
      </c>
      <c r="R90">
        <v>55</v>
      </c>
      <c r="S90">
        <v>1707</v>
      </c>
      <c r="T90">
        <v>1047</v>
      </c>
      <c r="U90">
        <v>1582</v>
      </c>
      <c r="V90">
        <f>1950-U90</f>
        <v>368</v>
      </c>
      <c r="W90">
        <f>(0.4033*S90)-285.22</f>
        <v>403.21309999999994</v>
      </c>
      <c r="X90" s="2">
        <f>V90/W90</f>
        <v>0.91266876001796582</v>
      </c>
      <c r="Y90">
        <f t="shared" si="3"/>
        <v>1.0956877717391302</v>
      </c>
    </row>
    <row r="91" spans="1:33" x14ac:dyDescent="0.3">
      <c r="A91">
        <v>702</v>
      </c>
      <c r="B91">
        <v>1759</v>
      </c>
      <c r="D91">
        <f t="shared" ref="D91:D99" si="22">1759-B91</f>
        <v>0</v>
      </c>
      <c r="G91">
        <v>1148</v>
      </c>
      <c r="H91">
        <v>248</v>
      </c>
      <c r="I91">
        <f t="shared" si="20"/>
        <v>248</v>
      </c>
      <c r="M91">
        <v>1110</v>
      </c>
      <c r="N91">
        <v>1620</v>
      </c>
      <c r="O91">
        <f t="shared" si="21"/>
        <v>165</v>
      </c>
      <c r="R91">
        <v>56</v>
      </c>
      <c r="S91">
        <v>1707</v>
      </c>
      <c r="T91">
        <v>1504</v>
      </c>
      <c r="U91">
        <v>1586</v>
      </c>
      <c r="V91">
        <f>1950-U91</f>
        <v>364</v>
      </c>
      <c r="W91">
        <f>(0.4033*S91)-285.22</f>
        <v>403.21309999999994</v>
      </c>
      <c r="X91" s="2">
        <f>V91/W91</f>
        <v>0.90274844740907489</v>
      </c>
      <c r="Y91">
        <f t="shared" si="3"/>
        <v>1.1077282967032964</v>
      </c>
    </row>
    <row r="92" spans="1:33" x14ac:dyDescent="0.3">
      <c r="A92">
        <v>885</v>
      </c>
      <c r="B92">
        <v>1728</v>
      </c>
      <c r="D92">
        <f t="shared" si="22"/>
        <v>31</v>
      </c>
      <c r="G92">
        <v>1240</v>
      </c>
      <c r="H92">
        <v>300</v>
      </c>
      <c r="I92">
        <f t="shared" si="20"/>
        <v>300</v>
      </c>
      <c r="M92">
        <v>1265</v>
      </c>
      <c r="N92">
        <v>1549</v>
      </c>
      <c r="O92">
        <f t="shared" si="21"/>
        <v>236</v>
      </c>
      <c r="R92">
        <v>57</v>
      </c>
      <c r="S92">
        <v>1707</v>
      </c>
      <c r="T92">
        <v>1579</v>
      </c>
      <c r="U92">
        <v>1608</v>
      </c>
      <c r="V92">
        <f>1950-U92</f>
        <v>342</v>
      </c>
      <c r="W92">
        <f>(0.4033*S92)-285.22</f>
        <v>403.21309999999994</v>
      </c>
      <c r="X92" s="2">
        <f>V92/W92</f>
        <v>0.84818672806017481</v>
      </c>
      <c r="Y92">
        <f t="shared" si="3"/>
        <v>1.1789856725146197</v>
      </c>
      <c r="AE92" t="s">
        <v>24</v>
      </c>
      <c r="AF92" t="s">
        <v>25</v>
      </c>
      <c r="AG92" t="s">
        <v>2</v>
      </c>
    </row>
    <row r="93" spans="1:33" x14ac:dyDescent="0.3">
      <c r="A93">
        <v>990</v>
      </c>
      <c r="B93">
        <v>1685</v>
      </c>
      <c r="D93">
        <f t="shared" si="22"/>
        <v>74</v>
      </c>
      <c r="G93">
        <v>1447</v>
      </c>
      <c r="H93">
        <v>400</v>
      </c>
      <c r="I93">
        <f t="shared" si="20"/>
        <v>400</v>
      </c>
      <c r="M93">
        <v>1325</v>
      </c>
      <c r="N93">
        <v>1523</v>
      </c>
      <c r="O93">
        <f t="shared" si="21"/>
        <v>262</v>
      </c>
      <c r="R93">
        <v>58</v>
      </c>
      <c r="S93">
        <v>999</v>
      </c>
      <c r="T93">
        <v>1351</v>
      </c>
      <c r="U93">
        <v>100</v>
      </c>
      <c r="V93">
        <f>U93</f>
        <v>100</v>
      </c>
      <c r="W93">
        <f>(0.4033*S93)-285.22</f>
        <v>117.67669999999998</v>
      </c>
      <c r="X93" s="2">
        <f>V93/W93</f>
        <v>0.8497858964433912</v>
      </c>
      <c r="Y93">
        <f t="shared" si="3"/>
        <v>1.1767669999999999</v>
      </c>
      <c r="AE93">
        <v>1351</v>
      </c>
      <c r="AF93">
        <v>999</v>
      </c>
      <c r="AG93">
        <v>100</v>
      </c>
    </row>
    <row r="94" spans="1:33" x14ac:dyDescent="0.3">
      <c r="A94">
        <v>1110</v>
      </c>
      <c r="B94">
        <v>1638</v>
      </c>
      <c r="D94">
        <f t="shared" si="22"/>
        <v>121</v>
      </c>
      <c r="G94">
        <v>838</v>
      </c>
      <c r="H94">
        <v>40</v>
      </c>
      <c r="I94">
        <f t="shared" si="20"/>
        <v>40</v>
      </c>
      <c r="M94">
        <v>1455</v>
      </c>
      <c r="N94">
        <v>1470</v>
      </c>
      <c r="O94">
        <f t="shared" si="21"/>
        <v>315</v>
      </c>
      <c r="R94">
        <v>59</v>
      </c>
      <c r="S94">
        <v>1019</v>
      </c>
      <c r="T94">
        <v>1503</v>
      </c>
      <c r="U94">
        <v>100</v>
      </c>
      <c r="V94">
        <f>U94</f>
        <v>100</v>
      </c>
      <c r="W94">
        <f>(0.4033*S94)-285.22</f>
        <v>125.74269999999996</v>
      </c>
      <c r="X94" s="2">
        <f>V94/W94</f>
        <v>0.79527479527638612</v>
      </c>
      <c r="Y94">
        <f t="shared" si="3"/>
        <v>1.2574269999999996</v>
      </c>
      <c r="AE94">
        <v>1503</v>
      </c>
      <c r="AF94">
        <v>1019</v>
      </c>
      <c r="AG94">
        <v>100</v>
      </c>
    </row>
    <row r="95" spans="1:33" x14ac:dyDescent="0.3">
      <c r="A95">
        <v>1235</v>
      </c>
      <c r="B95">
        <v>1586</v>
      </c>
      <c r="D95">
        <f t="shared" si="22"/>
        <v>173</v>
      </c>
      <c r="G95">
        <v>979</v>
      </c>
      <c r="H95">
        <v>133</v>
      </c>
      <c r="I95">
        <f t="shared" si="20"/>
        <v>133</v>
      </c>
      <c r="M95">
        <v>1555</v>
      </c>
      <c r="N95">
        <v>1450</v>
      </c>
      <c r="O95">
        <f t="shared" si="21"/>
        <v>335</v>
      </c>
      <c r="R95">
        <v>60</v>
      </c>
      <c r="S95">
        <v>1024</v>
      </c>
      <c r="T95">
        <v>1664</v>
      </c>
      <c r="U95">
        <v>100</v>
      </c>
      <c r="V95">
        <f>U95</f>
        <v>100</v>
      </c>
      <c r="W95">
        <f>(0.4033*S95)-285.22</f>
        <v>127.75919999999996</v>
      </c>
      <c r="X95" s="2">
        <f>V95/W95</f>
        <v>0.7827224966969113</v>
      </c>
      <c r="Y95">
        <f t="shared" si="3"/>
        <v>1.2775919999999996</v>
      </c>
      <c r="AE95">
        <v>1664</v>
      </c>
      <c r="AF95">
        <v>1024</v>
      </c>
      <c r="AG95">
        <v>100</v>
      </c>
    </row>
    <row r="96" spans="1:33" x14ac:dyDescent="0.3">
      <c r="A96">
        <v>1350</v>
      </c>
      <c r="B96">
        <v>1551</v>
      </c>
      <c r="D96">
        <f t="shared" si="22"/>
        <v>208</v>
      </c>
      <c r="G96">
        <v>1049</v>
      </c>
      <c r="H96">
        <v>180</v>
      </c>
      <c r="I96">
        <f t="shared" si="20"/>
        <v>180</v>
      </c>
      <c r="M96">
        <v>1670</v>
      </c>
      <c r="N96">
        <v>1402</v>
      </c>
      <c r="O96">
        <f t="shared" si="21"/>
        <v>383</v>
      </c>
      <c r="R96">
        <v>61</v>
      </c>
      <c r="S96">
        <v>1029</v>
      </c>
      <c r="T96">
        <v>1662</v>
      </c>
      <c r="U96">
        <v>100</v>
      </c>
      <c r="V96">
        <f>U96</f>
        <v>100</v>
      </c>
      <c r="W96">
        <f>(0.4033*S96)-285.22</f>
        <v>129.77569999999997</v>
      </c>
      <c r="X96" s="2">
        <f>V96/W96</f>
        <v>0.77056028208670824</v>
      </c>
      <c r="Y96">
        <f t="shared" si="3"/>
        <v>1.2977569999999996</v>
      </c>
      <c r="AE96">
        <v>1662</v>
      </c>
      <c r="AF96">
        <v>1029</v>
      </c>
      <c r="AG96">
        <v>100</v>
      </c>
    </row>
    <row r="97" spans="1:33" x14ac:dyDescent="0.3">
      <c r="A97">
        <v>1435</v>
      </c>
      <c r="B97">
        <v>1521</v>
      </c>
      <c r="D97">
        <f t="shared" si="22"/>
        <v>238</v>
      </c>
      <c r="G97">
        <v>1110</v>
      </c>
      <c r="H97">
        <v>219</v>
      </c>
      <c r="I97">
        <f t="shared" si="20"/>
        <v>219</v>
      </c>
      <c r="M97">
        <v>1707</v>
      </c>
      <c r="N97">
        <v>1362</v>
      </c>
      <c r="O97">
        <f t="shared" si="21"/>
        <v>423</v>
      </c>
      <c r="R97">
        <v>62</v>
      </c>
      <c r="S97">
        <v>989</v>
      </c>
      <c r="T97">
        <v>1031</v>
      </c>
      <c r="U97">
        <v>100</v>
      </c>
      <c r="V97">
        <f>U97</f>
        <v>100</v>
      </c>
      <c r="W97">
        <f>(0.4033*S97)-285.22</f>
        <v>113.64369999999997</v>
      </c>
      <c r="X97" s="2">
        <f>V97/W97</f>
        <v>0.87994319086759787</v>
      </c>
      <c r="Y97">
        <f t="shared" si="3"/>
        <v>1.1364369999999997</v>
      </c>
      <c r="AE97">
        <v>1031</v>
      </c>
      <c r="AF97">
        <v>989</v>
      </c>
      <c r="AG97">
        <v>100</v>
      </c>
    </row>
    <row r="98" spans="1:33" x14ac:dyDescent="0.3">
      <c r="A98">
        <v>1599</v>
      </c>
      <c r="B98">
        <v>1472</v>
      </c>
      <c r="D98">
        <f t="shared" si="22"/>
        <v>287</v>
      </c>
      <c r="G98">
        <v>1262</v>
      </c>
      <c r="H98">
        <v>307</v>
      </c>
      <c r="I98">
        <f t="shared" si="20"/>
        <v>307</v>
      </c>
      <c r="M98">
        <v>702</v>
      </c>
      <c r="N98">
        <v>1870</v>
      </c>
      <c r="O98">
        <f>1870-N98</f>
        <v>0</v>
      </c>
      <c r="R98">
        <v>63</v>
      </c>
      <c r="S98">
        <v>999</v>
      </c>
      <c r="T98">
        <v>1090</v>
      </c>
      <c r="U98">
        <v>100</v>
      </c>
      <c r="V98">
        <f>U98</f>
        <v>100</v>
      </c>
      <c r="W98">
        <f>(0.4033*S98)-285.22</f>
        <v>117.67669999999998</v>
      </c>
      <c r="X98" s="2">
        <f>V98/W98</f>
        <v>0.8497858964433912</v>
      </c>
      <c r="Y98">
        <f t="shared" si="3"/>
        <v>1.1767669999999999</v>
      </c>
      <c r="AE98">
        <v>1090</v>
      </c>
      <c r="AF98">
        <v>999</v>
      </c>
      <c r="AG98">
        <v>100</v>
      </c>
    </row>
    <row r="99" spans="1:33" x14ac:dyDescent="0.3">
      <c r="A99">
        <v>1707</v>
      </c>
      <c r="B99">
        <v>1431</v>
      </c>
      <c r="D99">
        <f t="shared" si="22"/>
        <v>328</v>
      </c>
      <c r="G99">
        <v>1363</v>
      </c>
      <c r="H99">
        <v>347</v>
      </c>
      <c r="I99">
        <f t="shared" si="20"/>
        <v>347</v>
      </c>
      <c r="M99">
        <v>815</v>
      </c>
      <c r="N99">
        <v>1850</v>
      </c>
      <c r="O99">
        <f t="shared" ref="O99:O113" si="23">1870-N99</f>
        <v>20</v>
      </c>
      <c r="R99">
        <v>64</v>
      </c>
      <c r="S99">
        <v>997</v>
      </c>
      <c r="T99">
        <v>1179</v>
      </c>
      <c r="U99">
        <v>100</v>
      </c>
      <c r="V99">
        <f>U99</f>
        <v>100</v>
      </c>
      <c r="W99">
        <f>(0.4033*S99)-285.22</f>
        <v>116.87009999999998</v>
      </c>
      <c r="X99" s="2">
        <f>V99/W99</f>
        <v>0.85565084653816514</v>
      </c>
      <c r="Y99">
        <f t="shared" si="3"/>
        <v>1.1687009999999998</v>
      </c>
      <c r="AE99">
        <v>1179</v>
      </c>
      <c r="AF99">
        <v>997</v>
      </c>
      <c r="AG99">
        <v>100</v>
      </c>
    </row>
    <row r="100" spans="1:33" x14ac:dyDescent="0.3">
      <c r="A100">
        <v>702</v>
      </c>
      <c r="B100">
        <v>1844</v>
      </c>
      <c r="C100">
        <f t="shared" ref="C100:C110" si="24">1844-B100</f>
        <v>0</v>
      </c>
      <c r="G100">
        <v>1465</v>
      </c>
      <c r="H100">
        <v>400</v>
      </c>
      <c r="I100">
        <f t="shared" si="20"/>
        <v>400</v>
      </c>
      <c r="M100">
        <v>895</v>
      </c>
      <c r="N100">
        <v>1810</v>
      </c>
      <c r="O100">
        <f t="shared" si="23"/>
        <v>60</v>
      </c>
      <c r="R100">
        <v>65</v>
      </c>
      <c r="S100">
        <v>1007</v>
      </c>
      <c r="T100">
        <v>1347</v>
      </c>
      <c r="U100">
        <v>100</v>
      </c>
      <c r="V100">
        <f>U100</f>
        <v>100</v>
      </c>
      <c r="W100">
        <f>(0.4033*S100)-285.22</f>
        <v>120.90309999999994</v>
      </c>
      <c r="X100" s="2">
        <f>V100/W100</f>
        <v>0.82710865147378398</v>
      </c>
      <c r="Y100">
        <f t="shared" si="3"/>
        <v>1.2090309999999993</v>
      </c>
      <c r="AE100">
        <v>1347</v>
      </c>
      <c r="AF100">
        <v>1007</v>
      </c>
      <c r="AG100">
        <v>100</v>
      </c>
    </row>
    <row r="101" spans="1:33" x14ac:dyDescent="0.3">
      <c r="A101">
        <v>855</v>
      </c>
      <c r="B101">
        <v>1820</v>
      </c>
      <c r="C101">
        <f t="shared" si="24"/>
        <v>24</v>
      </c>
      <c r="G101">
        <v>824</v>
      </c>
      <c r="H101">
        <v>24</v>
      </c>
      <c r="I101">
        <f t="shared" si="20"/>
        <v>24</v>
      </c>
      <c r="M101">
        <v>970</v>
      </c>
      <c r="N101">
        <v>1770</v>
      </c>
      <c r="O101">
        <f t="shared" si="23"/>
        <v>100</v>
      </c>
      <c r="R101">
        <v>66</v>
      </c>
      <c r="S101">
        <v>982</v>
      </c>
      <c r="T101">
        <v>1217</v>
      </c>
      <c r="U101">
        <v>100</v>
      </c>
      <c r="V101">
        <f>U101</f>
        <v>100</v>
      </c>
      <c r="W101">
        <f>(0.4033*S101)-285.22</f>
        <v>110.82059999999996</v>
      </c>
      <c r="X101" s="2">
        <f>V101/W101</f>
        <v>0.90235930864839242</v>
      </c>
      <c r="Y101">
        <f t="shared" si="3"/>
        <v>1.1082059999999996</v>
      </c>
      <c r="AE101">
        <v>1217</v>
      </c>
      <c r="AF101">
        <v>982</v>
      </c>
      <c r="AG101">
        <v>100</v>
      </c>
    </row>
    <row r="102" spans="1:33" x14ac:dyDescent="0.3">
      <c r="A102">
        <v>1010</v>
      </c>
      <c r="B102">
        <v>1758</v>
      </c>
      <c r="C102">
        <f t="shared" si="24"/>
        <v>86</v>
      </c>
      <c r="G102">
        <v>907</v>
      </c>
      <c r="H102">
        <v>75</v>
      </c>
      <c r="I102">
        <f t="shared" si="20"/>
        <v>75</v>
      </c>
      <c r="M102">
        <v>1035</v>
      </c>
      <c r="N102">
        <v>1732</v>
      </c>
      <c r="O102">
        <f t="shared" si="23"/>
        <v>138</v>
      </c>
      <c r="R102">
        <v>67</v>
      </c>
      <c r="S102">
        <v>1245</v>
      </c>
      <c r="T102">
        <v>1351</v>
      </c>
      <c r="U102">
        <v>200</v>
      </c>
      <c r="V102">
        <f>U102</f>
        <v>200</v>
      </c>
      <c r="W102">
        <f>(0.4033*S102)-285.22</f>
        <v>216.88849999999996</v>
      </c>
      <c r="X102" s="2">
        <f>V102/W102</f>
        <v>0.92213280095532968</v>
      </c>
      <c r="Y102">
        <f t="shared" ref="Y102:Y165" si="25">1/X102</f>
        <v>1.0844425</v>
      </c>
      <c r="AE102">
        <v>1351</v>
      </c>
      <c r="AF102">
        <v>1245</v>
      </c>
      <c r="AG102">
        <v>200</v>
      </c>
    </row>
    <row r="103" spans="1:33" x14ac:dyDescent="0.3">
      <c r="A103">
        <v>1055</v>
      </c>
      <c r="B103">
        <v>1732</v>
      </c>
      <c r="C103">
        <f t="shared" si="24"/>
        <v>112</v>
      </c>
      <c r="G103">
        <v>1003</v>
      </c>
      <c r="H103">
        <v>140</v>
      </c>
      <c r="I103">
        <f t="shared" si="20"/>
        <v>140</v>
      </c>
      <c r="M103">
        <v>1100</v>
      </c>
      <c r="N103">
        <v>1700</v>
      </c>
      <c r="O103">
        <f t="shared" si="23"/>
        <v>170</v>
      </c>
      <c r="R103">
        <v>68</v>
      </c>
      <c r="S103">
        <v>1252</v>
      </c>
      <c r="T103">
        <v>1452</v>
      </c>
      <c r="U103">
        <v>200</v>
      </c>
      <c r="V103">
        <f>U103</f>
        <v>200</v>
      </c>
      <c r="W103">
        <f>(0.4033*S103)-285.22</f>
        <v>219.71159999999998</v>
      </c>
      <c r="X103" s="2">
        <f>V103/W103</f>
        <v>0.91028420893571405</v>
      </c>
      <c r="Y103">
        <f t="shared" si="25"/>
        <v>1.0985579999999999</v>
      </c>
      <c r="AE103">
        <v>1452</v>
      </c>
      <c r="AF103">
        <v>1252</v>
      </c>
      <c r="AG103">
        <v>200</v>
      </c>
    </row>
    <row r="104" spans="1:33" x14ac:dyDescent="0.3">
      <c r="A104">
        <v>1169</v>
      </c>
      <c r="B104">
        <v>1690</v>
      </c>
      <c r="C104">
        <f t="shared" si="24"/>
        <v>154</v>
      </c>
      <c r="G104">
        <v>1079</v>
      </c>
      <c r="H104">
        <v>193</v>
      </c>
      <c r="I104">
        <f t="shared" si="20"/>
        <v>193</v>
      </c>
      <c r="M104">
        <v>1150</v>
      </c>
      <c r="N104">
        <v>1680</v>
      </c>
      <c r="O104">
        <f t="shared" si="23"/>
        <v>190</v>
      </c>
      <c r="R104">
        <v>69</v>
      </c>
      <c r="S104">
        <v>1242</v>
      </c>
      <c r="T104">
        <v>1536</v>
      </c>
      <c r="U104">
        <v>200</v>
      </c>
      <c r="V104">
        <f>U104</f>
        <v>200</v>
      </c>
      <c r="W104">
        <f>(0.4033*S104)-285.22</f>
        <v>215.67859999999996</v>
      </c>
      <c r="X104" s="2">
        <f>V104/W104</f>
        <v>0.92730572249634424</v>
      </c>
      <c r="Y104">
        <f t="shared" si="25"/>
        <v>1.0783929999999999</v>
      </c>
      <c r="AE104">
        <v>1536</v>
      </c>
      <c r="AF104">
        <v>1242</v>
      </c>
      <c r="AG104">
        <v>200</v>
      </c>
    </row>
    <row r="105" spans="1:33" x14ac:dyDescent="0.3">
      <c r="A105">
        <v>1255</v>
      </c>
      <c r="B105">
        <v>1655</v>
      </c>
      <c r="C105">
        <f t="shared" si="24"/>
        <v>189</v>
      </c>
      <c r="G105">
        <v>1148</v>
      </c>
      <c r="H105">
        <v>238</v>
      </c>
      <c r="I105">
        <f t="shared" si="20"/>
        <v>238</v>
      </c>
      <c r="M105">
        <v>1190</v>
      </c>
      <c r="N105">
        <v>1658</v>
      </c>
      <c r="O105">
        <f t="shared" si="23"/>
        <v>212</v>
      </c>
      <c r="R105">
        <v>70</v>
      </c>
      <c r="S105">
        <v>1255</v>
      </c>
      <c r="T105">
        <v>1592</v>
      </c>
      <c r="U105">
        <v>200</v>
      </c>
      <c r="V105">
        <f>U105</f>
        <v>200</v>
      </c>
      <c r="W105">
        <f>(0.4033*S105)-285.22</f>
        <v>220.92149999999998</v>
      </c>
      <c r="X105" s="2">
        <f>V105/W105</f>
        <v>0.90529894102656383</v>
      </c>
      <c r="Y105">
        <f t="shared" si="25"/>
        <v>1.1046075</v>
      </c>
      <c r="AE105">
        <v>1592</v>
      </c>
      <c r="AF105">
        <v>1255</v>
      </c>
      <c r="AG105">
        <v>200</v>
      </c>
    </row>
    <row r="106" spans="1:33" x14ac:dyDescent="0.3">
      <c r="A106">
        <v>1345</v>
      </c>
      <c r="B106">
        <v>1623</v>
      </c>
      <c r="C106">
        <f t="shared" si="24"/>
        <v>221</v>
      </c>
      <c r="G106">
        <v>1222</v>
      </c>
      <c r="H106">
        <v>275</v>
      </c>
      <c r="I106">
        <f t="shared" si="20"/>
        <v>275</v>
      </c>
      <c r="M106">
        <v>1275</v>
      </c>
      <c r="N106">
        <v>1626</v>
      </c>
      <c r="O106">
        <f t="shared" si="23"/>
        <v>244</v>
      </c>
      <c r="R106">
        <v>71</v>
      </c>
      <c r="S106">
        <v>1279</v>
      </c>
      <c r="T106">
        <v>1666</v>
      </c>
      <c r="U106">
        <v>200</v>
      </c>
      <c r="V106">
        <f>U106</f>
        <v>200</v>
      </c>
      <c r="W106">
        <f>(0.4033*S106)-285.22</f>
        <v>230.60069999999996</v>
      </c>
      <c r="X106" s="2">
        <f>V106/W106</f>
        <v>0.86730005589748871</v>
      </c>
      <c r="Y106">
        <f t="shared" si="25"/>
        <v>1.1530034999999998</v>
      </c>
      <c r="AE106">
        <v>1666</v>
      </c>
      <c r="AF106">
        <v>1279</v>
      </c>
      <c r="AG106">
        <v>200</v>
      </c>
    </row>
    <row r="107" spans="1:33" x14ac:dyDescent="0.3">
      <c r="A107">
        <v>1415</v>
      </c>
      <c r="B107">
        <v>1595</v>
      </c>
      <c r="C107">
        <f t="shared" si="24"/>
        <v>249</v>
      </c>
      <c r="G107">
        <v>1282</v>
      </c>
      <c r="H107">
        <v>308</v>
      </c>
      <c r="I107">
        <f t="shared" si="20"/>
        <v>308</v>
      </c>
      <c r="M107">
        <v>1330</v>
      </c>
      <c r="N107">
        <v>1606</v>
      </c>
      <c r="O107">
        <f t="shared" si="23"/>
        <v>264</v>
      </c>
      <c r="R107">
        <v>72</v>
      </c>
      <c r="S107">
        <v>1220</v>
      </c>
      <c r="T107">
        <v>1031</v>
      </c>
      <c r="U107">
        <v>200</v>
      </c>
      <c r="V107">
        <f>U107</f>
        <v>200</v>
      </c>
      <c r="W107">
        <f>(0.4033*S107)-285.22</f>
        <v>206.80599999999998</v>
      </c>
      <c r="X107" s="2">
        <f>V107/W107</f>
        <v>0.96708992969256224</v>
      </c>
      <c r="Y107">
        <f t="shared" si="25"/>
        <v>1.0340299999999998</v>
      </c>
      <c r="AE107">
        <v>1031</v>
      </c>
      <c r="AF107">
        <v>1220</v>
      </c>
      <c r="AG107">
        <v>200</v>
      </c>
    </row>
    <row r="108" spans="1:33" x14ac:dyDescent="0.3">
      <c r="A108">
        <v>1500</v>
      </c>
      <c r="B108">
        <v>1568</v>
      </c>
      <c r="C108">
        <f t="shared" si="24"/>
        <v>276</v>
      </c>
      <c r="G108">
        <v>1367</v>
      </c>
      <c r="H108">
        <v>342</v>
      </c>
      <c r="I108">
        <f t="shared" si="20"/>
        <v>342</v>
      </c>
      <c r="M108">
        <v>1375</v>
      </c>
      <c r="N108">
        <v>1580</v>
      </c>
      <c r="O108">
        <f t="shared" si="23"/>
        <v>290</v>
      </c>
      <c r="R108">
        <v>73</v>
      </c>
      <c r="S108">
        <v>1213</v>
      </c>
      <c r="T108">
        <v>1090</v>
      </c>
      <c r="U108">
        <v>200</v>
      </c>
      <c r="V108">
        <f>U108</f>
        <v>200</v>
      </c>
      <c r="W108">
        <f>(0.4033*S108)-285.22</f>
        <v>203.98289999999997</v>
      </c>
      <c r="X108" s="2">
        <f>V108/W108</f>
        <v>0.98047434368273045</v>
      </c>
      <c r="Y108">
        <f t="shared" si="25"/>
        <v>1.0199144999999998</v>
      </c>
      <c r="AE108">
        <v>1090</v>
      </c>
      <c r="AF108">
        <v>1213</v>
      </c>
      <c r="AG108">
        <v>200</v>
      </c>
    </row>
    <row r="109" spans="1:33" x14ac:dyDescent="0.3">
      <c r="A109">
        <v>1615</v>
      </c>
      <c r="B109">
        <v>1526</v>
      </c>
      <c r="C109">
        <f t="shared" si="24"/>
        <v>318</v>
      </c>
      <c r="G109">
        <v>1445</v>
      </c>
      <c r="H109">
        <v>376</v>
      </c>
      <c r="I109">
        <f t="shared" si="20"/>
        <v>376</v>
      </c>
      <c r="M109">
        <v>1480</v>
      </c>
      <c r="N109">
        <v>1553</v>
      </c>
      <c r="O109">
        <f t="shared" si="23"/>
        <v>317</v>
      </c>
      <c r="R109">
        <v>74</v>
      </c>
      <c r="S109">
        <v>1198</v>
      </c>
      <c r="T109">
        <v>1136</v>
      </c>
      <c r="U109">
        <v>200</v>
      </c>
      <c r="V109">
        <f>U109</f>
        <v>200</v>
      </c>
      <c r="W109">
        <f>(0.4033*S109)-285.22</f>
        <v>197.93339999999995</v>
      </c>
      <c r="X109" s="2">
        <f>V109/W109</f>
        <v>1.0104408856716454</v>
      </c>
      <c r="Y109">
        <f t="shared" si="25"/>
        <v>0.98966699999999974</v>
      </c>
      <c r="AE109">
        <v>1136</v>
      </c>
      <c r="AF109">
        <v>1198</v>
      </c>
      <c r="AG109">
        <v>200</v>
      </c>
    </row>
    <row r="110" spans="1:33" x14ac:dyDescent="0.3">
      <c r="A110">
        <v>1707</v>
      </c>
      <c r="B110">
        <v>1480</v>
      </c>
      <c r="C110">
        <f t="shared" si="24"/>
        <v>364</v>
      </c>
      <c r="G110">
        <v>1465</v>
      </c>
      <c r="H110">
        <v>383</v>
      </c>
      <c r="I110">
        <f t="shared" si="20"/>
        <v>383</v>
      </c>
      <c r="M110">
        <v>1555</v>
      </c>
      <c r="N110">
        <v>1530</v>
      </c>
      <c r="O110">
        <f t="shared" si="23"/>
        <v>340</v>
      </c>
      <c r="R110">
        <v>75</v>
      </c>
      <c r="S110">
        <v>1213</v>
      </c>
      <c r="T110">
        <v>1175</v>
      </c>
      <c r="U110">
        <v>200</v>
      </c>
      <c r="V110">
        <f>U110</f>
        <v>200</v>
      </c>
      <c r="W110">
        <f>(0.4033*S110)-285.22</f>
        <v>203.98289999999997</v>
      </c>
      <c r="X110" s="2">
        <f>V110/W110</f>
        <v>0.98047434368273045</v>
      </c>
      <c r="Y110">
        <f t="shared" si="25"/>
        <v>1.0199144999999998</v>
      </c>
      <c r="AE110">
        <v>1175</v>
      </c>
      <c r="AF110">
        <v>1213</v>
      </c>
      <c r="AG110">
        <v>200</v>
      </c>
    </row>
    <row r="111" spans="1:33" x14ac:dyDescent="0.3">
      <c r="A111">
        <v>702</v>
      </c>
      <c r="B111">
        <v>1806</v>
      </c>
      <c r="C111">
        <f t="shared" ref="C111:C130" si="26">1806-B111</f>
        <v>0</v>
      </c>
      <c r="M111">
        <v>1635</v>
      </c>
      <c r="N111">
        <v>1503</v>
      </c>
      <c r="O111">
        <f t="shared" si="23"/>
        <v>367</v>
      </c>
      <c r="R111">
        <v>76</v>
      </c>
      <c r="S111">
        <v>1208</v>
      </c>
      <c r="T111">
        <v>1251</v>
      </c>
      <c r="U111">
        <v>200</v>
      </c>
      <c r="V111">
        <f>U111</f>
        <v>200</v>
      </c>
      <c r="W111">
        <f>(0.4033*S111)-285.22</f>
        <v>201.96639999999996</v>
      </c>
      <c r="X111" s="2">
        <f>V111/W111</f>
        <v>0.99026372703578436</v>
      </c>
      <c r="Y111">
        <f t="shared" si="25"/>
        <v>1.0098319999999998</v>
      </c>
      <c r="AE111">
        <v>1251</v>
      </c>
      <c r="AF111">
        <v>1208</v>
      </c>
      <c r="AG111">
        <v>200</v>
      </c>
    </row>
    <row r="112" spans="1:33" x14ac:dyDescent="0.3">
      <c r="A112">
        <v>850</v>
      </c>
      <c r="B112">
        <v>1774</v>
      </c>
      <c r="C112">
        <f t="shared" si="26"/>
        <v>32</v>
      </c>
      <c r="M112">
        <v>1700</v>
      </c>
      <c r="N112">
        <v>1482</v>
      </c>
      <c r="O112">
        <f t="shared" si="23"/>
        <v>388</v>
      </c>
      <c r="R112">
        <v>77</v>
      </c>
      <c r="S112">
        <v>1245</v>
      </c>
      <c r="T112">
        <v>1351</v>
      </c>
      <c r="U112">
        <v>200</v>
      </c>
      <c r="V112">
        <f>U112</f>
        <v>200</v>
      </c>
      <c r="W112">
        <f>(0.4033*S112)-285.22</f>
        <v>216.88849999999996</v>
      </c>
      <c r="X112" s="2">
        <f>V112/W112</f>
        <v>0.92213280095532968</v>
      </c>
      <c r="Y112">
        <f t="shared" si="25"/>
        <v>1.0844425</v>
      </c>
      <c r="AE112">
        <v>1351</v>
      </c>
      <c r="AF112">
        <v>1245</v>
      </c>
      <c r="AG112">
        <v>200</v>
      </c>
    </row>
    <row r="113" spans="1:33" x14ac:dyDescent="0.3">
      <c r="A113">
        <v>1050</v>
      </c>
      <c r="B113">
        <v>1672</v>
      </c>
      <c r="C113">
        <f t="shared" si="26"/>
        <v>134</v>
      </c>
      <c r="M113">
        <v>1707</v>
      </c>
      <c r="N113">
        <v>1480</v>
      </c>
      <c r="O113">
        <f t="shared" si="23"/>
        <v>390</v>
      </c>
      <c r="R113">
        <v>78</v>
      </c>
      <c r="S113">
        <v>1232</v>
      </c>
      <c r="T113">
        <v>1490</v>
      </c>
      <c r="U113">
        <v>200</v>
      </c>
      <c r="V113">
        <f>U113</f>
        <v>200</v>
      </c>
      <c r="W113">
        <f>(0.4033*S113)-285.22</f>
        <v>211.64559999999994</v>
      </c>
      <c r="X113" s="2">
        <f>V113/W113</f>
        <v>0.94497594091254467</v>
      </c>
      <c r="Y113">
        <f t="shared" si="25"/>
        <v>1.0582279999999997</v>
      </c>
      <c r="AE113">
        <v>1490</v>
      </c>
      <c r="AF113">
        <v>1232</v>
      </c>
      <c r="AG113">
        <v>200</v>
      </c>
    </row>
    <row r="114" spans="1:33" x14ac:dyDescent="0.3">
      <c r="A114">
        <v>1290</v>
      </c>
      <c r="B114">
        <v>1569</v>
      </c>
      <c r="C114">
        <f t="shared" si="26"/>
        <v>237</v>
      </c>
      <c r="M114">
        <v>702</v>
      </c>
      <c r="N114">
        <v>1862</v>
      </c>
      <c r="O114">
        <f>1862-N114</f>
        <v>0</v>
      </c>
      <c r="R114">
        <v>79</v>
      </c>
      <c r="S114">
        <v>1272</v>
      </c>
      <c r="T114">
        <v>1554</v>
      </c>
      <c r="U114">
        <v>200</v>
      </c>
      <c r="V114">
        <f>U114</f>
        <v>200</v>
      </c>
      <c r="W114">
        <f>(0.4033*S114)-285.22</f>
        <v>227.77760000000001</v>
      </c>
      <c r="X114" s="2">
        <f>V114/W114</f>
        <v>0.878049465794705</v>
      </c>
      <c r="Y114">
        <f t="shared" si="25"/>
        <v>1.1388880000000001</v>
      </c>
      <c r="AE114">
        <v>1554</v>
      </c>
      <c r="AF114">
        <v>1272</v>
      </c>
      <c r="AG114">
        <v>200</v>
      </c>
    </row>
    <row r="115" spans="1:33" x14ac:dyDescent="0.3">
      <c r="A115">
        <v>1520</v>
      </c>
      <c r="B115">
        <v>1506</v>
      </c>
      <c r="C115">
        <f t="shared" si="26"/>
        <v>300</v>
      </c>
      <c r="M115">
        <v>875</v>
      </c>
      <c r="N115">
        <v>1810</v>
      </c>
      <c r="O115">
        <f t="shared" ref="O115:O128" si="27">1862-N115</f>
        <v>52</v>
      </c>
      <c r="R115">
        <v>80</v>
      </c>
      <c r="S115">
        <v>1274</v>
      </c>
      <c r="T115">
        <v>1592</v>
      </c>
      <c r="U115">
        <v>200</v>
      </c>
      <c r="V115">
        <f>U115</f>
        <v>200</v>
      </c>
      <c r="W115">
        <f>(0.4033*S115)-285.22</f>
        <v>228.58420000000001</v>
      </c>
      <c r="X115" s="2">
        <f>V115/W115</f>
        <v>0.87495111210661103</v>
      </c>
      <c r="Y115">
        <f t="shared" si="25"/>
        <v>1.1429210000000001</v>
      </c>
      <c r="AE115">
        <v>1592</v>
      </c>
      <c r="AF115">
        <v>1274</v>
      </c>
      <c r="AG115">
        <v>200</v>
      </c>
    </row>
    <row r="116" spans="1:33" x14ac:dyDescent="0.3">
      <c r="A116">
        <v>1707</v>
      </c>
      <c r="B116">
        <v>1419</v>
      </c>
      <c r="C116">
        <f t="shared" si="26"/>
        <v>387</v>
      </c>
      <c r="M116">
        <v>960</v>
      </c>
      <c r="N116">
        <v>1764</v>
      </c>
      <c r="O116">
        <f t="shared" si="27"/>
        <v>98</v>
      </c>
      <c r="R116">
        <v>81</v>
      </c>
      <c r="S116">
        <v>1286</v>
      </c>
      <c r="T116">
        <v>1651</v>
      </c>
      <c r="U116">
        <v>200</v>
      </c>
      <c r="V116">
        <f>U116</f>
        <v>200</v>
      </c>
      <c r="W116">
        <f>(0.4033*S116)-285.22</f>
        <v>233.42379999999991</v>
      </c>
      <c r="X116" s="2">
        <f>V116/W116</f>
        <v>0.85681065941005186</v>
      </c>
      <c r="Y116">
        <f t="shared" si="25"/>
        <v>1.1671189999999996</v>
      </c>
      <c r="AE116">
        <v>1651</v>
      </c>
      <c r="AF116">
        <v>1286</v>
      </c>
      <c r="AG116">
        <v>200</v>
      </c>
    </row>
    <row r="117" spans="1:33" x14ac:dyDescent="0.3">
      <c r="A117">
        <v>702</v>
      </c>
      <c r="B117">
        <v>1806</v>
      </c>
      <c r="C117">
        <f t="shared" si="26"/>
        <v>0</v>
      </c>
      <c r="M117">
        <v>1010</v>
      </c>
      <c r="N117">
        <v>1746</v>
      </c>
      <c r="O117">
        <f t="shared" si="27"/>
        <v>116</v>
      </c>
      <c r="R117">
        <v>82</v>
      </c>
      <c r="S117">
        <v>1294</v>
      </c>
      <c r="T117">
        <v>1664</v>
      </c>
      <c r="U117">
        <v>200</v>
      </c>
      <c r="V117">
        <f>U117</f>
        <v>200</v>
      </c>
      <c r="W117">
        <f>(0.4033*S117)-285.22</f>
        <v>236.65019999999993</v>
      </c>
      <c r="X117" s="2">
        <f>V117/W117</f>
        <v>0.84512922448407002</v>
      </c>
      <c r="Y117">
        <f t="shared" si="25"/>
        <v>1.1832509999999996</v>
      </c>
      <c r="AE117">
        <v>1664</v>
      </c>
      <c r="AF117">
        <v>1294</v>
      </c>
      <c r="AG117">
        <v>200</v>
      </c>
    </row>
    <row r="118" spans="1:33" x14ac:dyDescent="0.3">
      <c r="A118">
        <v>820</v>
      </c>
      <c r="B118">
        <v>1789</v>
      </c>
      <c r="C118">
        <f t="shared" si="26"/>
        <v>17</v>
      </c>
      <c r="M118">
        <v>1055</v>
      </c>
      <c r="N118">
        <v>1719</v>
      </c>
      <c r="O118">
        <f t="shared" si="27"/>
        <v>143</v>
      </c>
      <c r="R118">
        <v>83</v>
      </c>
      <c r="S118">
        <v>712</v>
      </c>
      <c r="T118">
        <v>1351</v>
      </c>
      <c r="U118">
        <v>0</v>
      </c>
      <c r="V118">
        <f>U118</f>
        <v>0</v>
      </c>
      <c r="W118">
        <f>(0.4033*S118)-285.22</f>
        <v>1.9295999999999935</v>
      </c>
      <c r="X118" s="2">
        <f>V118/W118</f>
        <v>0</v>
      </c>
    </row>
    <row r="119" spans="1:33" x14ac:dyDescent="0.3">
      <c r="A119">
        <v>890</v>
      </c>
      <c r="B119">
        <v>1760</v>
      </c>
      <c r="C119">
        <f t="shared" si="26"/>
        <v>46</v>
      </c>
      <c r="M119">
        <v>1120</v>
      </c>
      <c r="N119">
        <v>1689</v>
      </c>
      <c r="O119">
        <f t="shared" si="27"/>
        <v>173</v>
      </c>
      <c r="R119">
        <v>84</v>
      </c>
      <c r="S119">
        <v>980</v>
      </c>
      <c r="T119">
        <v>1353</v>
      </c>
      <c r="U119">
        <v>100</v>
      </c>
      <c r="V119">
        <f>U119</f>
        <v>100</v>
      </c>
      <c r="W119">
        <f>(0.4033*S119)-285.22</f>
        <v>110.01399999999995</v>
      </c>
      <c r="X119" s="2">
        <f>V119/W119</f>
        <v>0.90897522133546682</v>
      </c>
      <c r="Y119">
        <f t="shared" si="25"/>
        <v>1.1001399999999995</v>
      </c>
      <c r="AE119">
        <v>1351</v>
      </c>
      <c r="AF119">
        <v>712</v>
      </c>
      <c r="AG119">
        <v>0</v>
      </c>
    </row>
    <row r="120" spans="1:33" x14ac:dyDescent="0.3">
      <c r="A120">
        <v>960</v>
      </c>
      <c r="B120">
        <v>1724</v>
      </c>
      <c r="C120">
        <f t="shared" si="26"/>
        <v>82</v>
      </c>
      <c r="M120">
        <v>1165</v>
      </c>
      <c r="N120">
        <v>1667</v>
      </c>
      <c r="O120">
        <f t="shared" si="27"/>
        <v>195</v>
      </c>
      <c r="R120">
        <v>85</v>
      </c>
      <c r="S120">
        <v>985</v>
      </c>
      <c r="T120">
        <v>1351</v>
      </c>
      <c r="U120">
        <v>100</v>
      </c>
      <c r="V120">
        <f>U120</f>
        <v>100</v>
      </c>
      <c r="W120">
        <f>(0.4033*S120)-285.22</f>
        <v>112.03049999999996</v>
      </c>
      <c r="X120" s="2">
        <f>V120/W120</f>
        <v>0.8926140649198212</v>
      </c>
      <c r="Y120">
        <f t="shared" si="25"/>
        <v>1.1203049999999997</v>
      </c>
      <c r="AE120">
        <v>1353</v>
      </c>
      <c r="AF120">
        <v>980</v>
      </c>
      <c r="AG120">
        <v>100</v>
      </c>
    </row>
    <row r="121" spans="1:33" x14ac:dyDescent="0.3">
      <c r="A121">
        <v>1025</v>
      </c>
      <c r="B121">
        <v>1691</v>
      </c>
      <c r="C121">
        <f t="shared" si="26"/>
        <v>115</v>
      </c>
      <c r="M121">
        <v>1215</v>
      </c>
      <c r="N121">
        <v>1651</v>
      </c>
      <c r="O121">
        <f t="shared" si="27"/>
        <v>211</v>
      </c>
      <c r="R121">
        <v>86</v>
      </c>
      <c r="S121">
        <v>970</v>
      </c>
      <c r="T121">
        <v>1356</v>
      </c>
      <c r="U121">
        <v>90</v>
      </c>
      <c r="V121">
        <f>U121</f>
        <v>90</v>
      </c>
      <c r="W121">
        <f>(0.4033*S121)-285.22</f>
        <v>105.98099999999994</v>
      </c>
      <c r="X121" s="2">
        <f>V121/W121</f>
        <v>0.84920882044894885</v>
      </c>
      <c r="Y121">
        <f t="shared" si="25"/>
        <v>1.177566666666666</v>
      </c>
      <c r="AE121">
        <v>1351</v>
      </c>
      <c r="AF121">
        <v>985</v>
      </c>
      <c r="AG121">
        <v>100</v>
      </c>
    </row>
    <row r="122" spans="1:33" x14ac:dyDescent="0.3">
      <c r="A122">
        <v>1100</v>
      </c>
      <c r="B122">
        <v>1657</v>
      </c>
      <c r="C122">
        <f t="shared" si="26"/>
        <v>149</v>
      </c>
      <c r="M122">
        <v>1315</v>
      </c>
      <c r="N122">
        <v>1605</v>
      </c>
      <c r="O122">
        <f t="shared" si="27"/>
        <v>257</v>
      </c>
      <c r="R122">
        <v>87</v>
      </c>
      <c r="S122">
        <v>967</v>
      </c>
      <c r="T122">
        <v>1353</v>
      </c>
      <c r="U122">
        <v>95</v>
      </c>
      <c r="V122">
        <f>U122</f>
        <v>95</v>
      </c>
      <c r="W122">
        <f>(0.4033*S122)-285.22</f>
        <v>104.77109999999999</v>
      </c>
      <c r="X122" s="2">
        <f>V122/W122</f>
        <v>0.90673859489878417</v>
      </c>
      <c r="Y122">
        <f t="shared" si="25"/>
        <v>1.1028536842105263</v>
      </c>
      <c r="AE122">
        <v>1356</v>
      </c>
      <c r="AF122">
        <v>970</v>
      </c>
      <c r="AG122">
        <v>90</v>
      </c>
    </row>
    <row r="123" spans="1:33" x14ac:dyDescent="0.3">
      <c r="A123">
        <v>1205</v>
      </c>
      <c r="B123">
        <v>1613</v>
      </c>
      <c r="C123">
        <f t="shared" si="26"/>
        <v>193</v>
      </c>
      <c r="M123">
        <v>1375</v>
      </c>
      <c r="N123">
        <v>1582</v>
      </c>
      <c r="O123">
        <f t="shared" si="27"/>
        <v>280</v>
      </c>
      <c r="R123">
        <v>88</v>
      </c>
      <c r="S123">
        <v>965</v>
      </c>
      <c r="T123">
        <v>1656</v>
      </c>
      <c r="U123">
        <v>82</v>
      </c>
      <c r="V123">
        <f>U123</f>
        <v>82</v>
      </c>
      <c r="W123">
        <f>(0.4033*S123)-285.22</f>
        <v>103.96449999999999</v>
      </c>
      <c r="X123" s="2">
        <f>V123/W123</f>
        <v>0.78873076867584613</v>
      </c>
      <c r="Y123">
        <f t="shared" si="25"/>
        <v>1.2678597560975609</v>
      </c>
      <c r="AE123">
        <v>1353</v>
      </c>
      <c r="AF123">
        <v>967</v>
      </c>
      <c r="AG123">
        <v>95</v>
      </c>
    </row>
    <row r="124" spans="1:33" x14ac:dyDescent="0.3">
      <c r="A124">
        <v>1280</v>
      </c>
      <c r="B124">
        <v>1591</v>
      </c>
      <c r="C124">
        <f t="shared" si="26"/>
        <v>215</v>
      </c>
      <c r="M124">
        <v>1425</v>
      </c>
      <c r="N124">
        <v>1565</v>
      </c>
      <c r="O124">
        <f t="shared" si="27"/>
        <v>297</v>
      </c>
      <c r="R124">
        <v>89</v>
      </c>
      <c r="S124">
        <v>965</v>
      </c>
      <c r="T124">
        <v>1555</v>
      </c>
      <c r="U124">
        <v>90</v>
      </c>
      <c r="V124">
        <f>U124</f>
        <v>90</v>
      </c>
      <c r="W124">
        <f>(0.4033*S124)-285.22</f>
        <v>103.96449999999999</v>
      </c>
      <c r="X124" s="2">
        <f>V124/W124</f>
        <v>0.86568011196129457</v>
      </c>
      <c r="Y124">
        <f t="shared" si="25"/>
        <v>1.1551611111111111</v>
      </c>
      <c r="AE124">
        <v>1656</v>
      </c>
      <c r="AF124">
        <v>965</v>
      </c>
      <c r="AG124">
        <v>82</v>
      </c>
    </row>
    <row r="125" spans="1:33" x14ac:dyDescent="0.3">
      <c r="A125">
        <v>1345</v>
      </c>
      <c r="B125">
        <v>1564</v>
      </c>
      <c r="C125">
        <f t="shared" si="26"/>
        <v>242</v>
      </c>
      <c r="M125">
        <v>1495</v>
      </c>
      <c r="N125">
        <v>1553</v>
      </c>
      <c r="O125">
        <f t="shared" si="27"/>
        <v>309</v>
      </c>
      <c r="R125">
        <v>90</v>
      </c>
      <c r="S125">
        <v>967</v>
      </c>
      <c r="T125">
        <v>1350</v>
      </c>
      <c r="U125">
        <v>95</v>
      </c>
      <c r="V125">
        <f>U125</f>
        <v>95</v>
      </c>
      <c r="W125">
        <f>(0.4033*S125)-285.22</f>
        <v>104.77109999999999</v>
      </c>
      <c r="X125" s="2">
        <f>V125/W125</f>
        <v>0.90673859489878417</v>
      </c>
      <c r="Y125">
        <f t="shared" si="25"/>
        <v>1.1028536842105263</v>
      </c>
      <c r="AE125">
        <v>1555</v>
      </c>
      <c r="AF125">
        <v>965</v>
      </c>
      <c r="AG125">
        <v>90</v>
      </c>
    </row>
    <row r="126" spans="1:33" x14ac:dyDescent="0.3">
      <c r="A126">
        <v>1415</v>
      </c>
      <c r="B126">
        <v>1544</v>
      </c>
      <c r="C126">
        <f t="shared" si="26"/>
        <v>262</v>
      </c>
      <c r="M126">
        <v>1580</v>
      </c>
      <c r="N126">
        <v>1523</v>
      </c>
      <c r="O126">
        <f t="shared" si="27"/>
        <v>339</v>
      </c>
      <c r="R126">
        <v>91</v>
      </c>
      <c r="X126" s="2" t="e">
        <f>V126/W126</f>
        <v>#DIV/0!</v>
      </c>
      <c r="Y126" t="e">
        <f t="shared" si="25"/>
        <v>#DIV/0!</v>
      </c>
      <c r="AE126">
        <v>1350</v>
      </c>
      <c r="AF126">
        <v>967</v>
      </c>
      <c r="AG126">
        <v>95</v>
      </c>
    </row>
    <row r="127" spans="1:33" x14ac:dyDescent="0.3">
      <c r="A127">
        <v>1490</v>
      </c>
      <c r="B127">
        <v>1521</v>
      </c>
      <c r="C127">
        <f t="shared" si="26"/>
        <v>285</v>
      </c>
      <c r="M127">
        <v>1655</v>
      </c>
      <c r="N127">
        <v>1501</v>
      </c>
      <c r="O127">
        <f t="shared" si="27"/>
        <v>361</v>
      </c>
      <c r="R127">
        <v>92</v>
      </c>
      <c r="X127" s="2" t="e">
        <f>V127/W127</f>
        <v>#DIV/0!</v>
      </c>
      <c r="Y127" t="e">
        <f t="shared" si="25"/>
        <v>#DIV/0!</v>
      </c>
    </row>
    <row r="128" spans="1:33" x14ac:dyDescent="0.3">
      <c r="A128">
        <v>1585</v>
      </c>
      <c r="B128">
        <v>1486</v>
      </c>
      <c r="C128">
        <f t="shared" si="26"/>
        <v>320</v>
      </c>
      <c r="M128">
        <v>1707</v>
      </c>
      <c r="N128">
        <v>1486</v>
      </c>
      <c r="O128">
        <f t="shared" si="27"/>
        <v>376</v>
      </c>
      <c r="R128">
        <v>93</v>
      </c>
      <c r="X128" s="2" t="e">
        <f>V128/W128</f>
        <v>#DIV/0!</v>
      </c>
      <c r="Y128" t="e">
        <f t="shared" si="25"/>
        <v>#DIV/0!</v>
      </c>
    </row>
    <row r="129" spans="1:25" x14ac:dyDescent="0.3">
      <c r="A129">
        <v>1660</v>
      </c>
      <c r="B129">
        <v>1456</v>
      </c>
      <c r="C129">
        <f t="shared" si="26"/>
        <v>350</v>
      </c>
      <c r="R129">
        <v>94</v>
      </c>
      <c r="X129" s="2" t="e">
        <f>V129/W129</f>
        <v>#DIV/0!</v>
      </c>
      <c r="Y129" t="e">
        <f t="shared" si="25"/>
        <v>#DIV/0!</v>
      </c>
    </row>
    <row r="130" spans="1:25" x14ac:dyDescent="0.3">
      <c r="A130">
        <v>1707</v>
      </c>
      <c r="B130">
        <v>1437</v>
      </c>
      <c r="C130">
        <f t="shared" si="26"/>
        <v>369</v>
      </c>
      <c r="R130">
        <v>95</v>
      </c>
      <c r="X130" s="2" t="e">
        <f>V130/W130</f>
        <v>#DIV/0!</v>
      </c>
      <c r="Y130" t="e">
        <f t="shared" si="25"/>
        <v>#DIV/0!</v>
      </c>
    </row>
    <row r="131" spans="1:25" x14ac:dyDescent="0.3">
      <c r="A131">
        <v>702</v>
      </c>
      <c r="B131">
        <v>1807</v>
      </c>
      <c r="C131">
        <f t="shared" ref="C131:C144" si="28">1807-B131</f>
        <v>0</v>
      </c>
      <c r="R131">
        <v>96</v>
      </c>
      <c r="X131" s="2" t="e">
        <f>V131/W131</f>
        <v>#DIV/0!</v>
      </c>
      <c r="Y131" t="e">
        <f t="shared" si="25"/>
        <v>#DIV/0!</v>
      </c>
    </row>
    <row r="132" spans="1:25" x14ac:dyDescent="0.3">
      <c r="A132">
        <v>855</v>
      </c>
      <c r="B132">
        <v>1780</v>
      </c>
      <c r="C132">
        <f t="shared" si="28"/>
        <v>27</v>
      </c>
      <c r="R132">
        <v>97</v>
      </c>
      <c r="X132" s="2" t="e">
        <f>V132/W132</f>
        <v>#DIV/0!</v>
      </c>
      <c r="Y132" t="e">
        <f t="shared" si="25"/>
        <v>#DIV/0!</v>
      </c>
    </row>
    <row r="133" spans="1:25" x14ac:dyDescent="0.3">
      <c r="A133">
        <v>920</v>
      </c>
      <c r="B133">
        <v>1751</v>
      </c>
      <c r="C133">
        <f t="shared" si="28"/>
        <v>56</v>
      </c>
      <c r="R133">
        <v>98</v>
      </c>
      <c r="X133" s="2" t="e">
        <f>V133/W133</f>
        <v>#DIV/0!</v>
      </c>
      <c r="Y133" t="e">
        <f t="shared" si="25"/>
        <v>#DIV/0!</v>
      </c>
    </row>
    <row r="134" spans="1:25" x14ac:dyDescent="0.3">
      <c r="A134">
        <v>999</v>
      </c>
      <c r="B134">
        <v>1714</v>
      </c>
      <c r="C134">
        <f t="shared" si="28"/>
        <v>93</v>
      </c>
      <c r="R134">
        <v>99</v>
      </c>
      <c r="X134" s="2" t="e">
        <f>V134/W134</f>
        <v>#DIV/0!</v>
      </c>
      <c r="Y134" t="e">
        <f t="shared" si="25"/>
        <v>#DIV/0!</v>
      </c>
    </row>
    <row r="135" spans="1:25" x14ac:dyDescent="0.3">
      <c r="A135">
        <v>1070</v>
      </c>
      <c r="B135">
        <v>1678</v>
      </c>
      <c r="C135">
        <f t="shared" si="28"/>
        <v>129</v>
      </c>
      <c r="R135">
        <v>100</v>
      </c>
      <c r="X135" s="2" t="e">
        <f>V135/W135</f>
        <v>#DIV/0!</v>
      </c>
      <c r="Y135" t="e">
        <f t="shared" si="25"/>
        <v>#DIV/0!</v>
      </c>
    </row>
    <row r="136" spans="1:25" x14ac:dyDescent="0.3">
      <c r="A136">
        <v>1135</v>
      </c>
      <c r="B136">
        <v>1650</v>
      </c>
      <c r="C136">
        <f t="shared" si="28"/>
        <v>157</v>
      </c>
      <c r="R136">
        <v>101</v>
      </c>
      <c r="X136" s="2" t="e">
        <f>V136/W136</f>
        <v>#DIV/0!</v>
      </c>
      <c r="Y136" t="e">
        <f t="shared" si="25"/>
        <v>#DIV/0!</v>
      </c>
    </row>
    <row r="137" spans="1:25" x14ac:dyDescent="0.3">
      <c r="A137">
        <v>1200</v>
      </c>
      <c r="B137">
        <v>1622</v>
      </c>
      <c r="C137">
        <f t="shared" si="28"/>
        <v>185</v>
      </c>
      <c r="R137">
        <v>102</v>
      </c>
      <c r="X137" s="2" t="e">
        <f>V137/W137</f>
        <v>#DIV/0!</v>
      </c>
      <c r="Y137" t="e">
        <f t="shared" si="25"/>
        <v>#DIV/0!</v>
      </c>
    </row>
    <row r="138" spans="1:25" x14ac:dyDescent="0.3">
      <c r="A138">
        <v>1280</v>
      </c>
      <c r="B138">
        <v>1591</v>
      </c>
      <c r="C138">
        <f t="shared" si="28"/>
        <v>216</v>
      </c>
      <c r="R138">
        <v>103</v>
      </c>
      <c r="X138" s="2" t="e">
        <f>V138/W138</f>
        <v>#DIV/0!</v>
      </c>
      <c r="Y138" t="e">
        <f t="shared" si="25"/>
        <v>#DIV/0!</v>
      </c>
    </row>
    <row r="139" spans="1:25" x14ac:dyDescent="0.3">
      <c r="A139">
        <v>1350</v>
      </c>
      <c r="B139">
        <v>1565</v>
      </c>
      <c r="C139">
        <f t="shared" si="28"/>
        <v>242</v>
      </c>
      <c r="R139">
        <v>104</v>
      </c>
      <c r="X139" s="2" t="e">
        <f>V139/W139</f>
        <v>#DIV/0!</v>
      </c>
      <c r="Y139" t="e">
        <f t="shared" si="25"/>
        <v>#DIV/0!</v>
      </c>
    </row>
    <row r="140" spans="1:25" x14ac:dyDescent="0.3">
      <c r="A140">
        <v>1415</v>
      </c>
      <c r="B140">
        <v>1542</v>
      </c>
      <c r="C140">
        <f t="shared" si="28"/>
        <v>265</v>
      </c>
      <c r="R140">
        <v>105</v>
      </c>
      <c r="X140" s="2" t="e">
        <f>V140/W140</f>
        <v>#DIV/0!</v>
      </c>
      <c r="Y140" t="e">
        <f t="shared" si="25"/>
        <v>#DIV/0!</v>
      </c>
    </row>
    <row r="141" spans="1:25" x14ac:dyDescent="0.3">
      <c r="A141">
        <v>1485</v>
      </c>
      <c r="B141">
        <v>1522</v>
      </c>
      <c r="C141">
        <f t="shared" si="28"/>
        <v>285</v>
      </c>
      <c r="R141">
        <v>106</v>
      </c>
      <c r="X141" s="2" t="e">
        <f>V141/W141</f>
        <v>#DIV/0!</v>
      </c>
      <c r="Y141" t="e">
        <f t="shared" si="25"/>
        <v>#DIV/0!</v>
      </c>
    </row>
    <row r="142" spans="1:25" x14ac:dyDescent="0.3">
      <c r="A142">
        <v>1565</v>
      </c>
      <c r="B142">
        <v>1500</v>
      </c>
      <c r="C142">
        <f t="shared" si="28"/>
        <v>307</v>
      </c>
      <c r="R142">
        <v>107</v>
      </c>
      <c r="X142" s="2" t="e">
        <f>V142/W142</f>
        <v>#DIV/0!</v>
      </c>
      <c r="Y142" t="e">
        <f t="shared" si="25"/>
        <v>#DIV/0!</v>
      </c>
    </row>
    <row r="143" spans="1:25" x14ac:dyDescent="0.3">
      <c r="A143">
        <v>1655</v>
      </c>
      <c r="B143">
        <v>1460</v>
      </c>
      <c r="C143">
        <f t="shared" si="28"/>
        <v>347</v>
      </c>
      <c r="R143">
        <v>108</v>
      </c>
      <c r="X143" s="2" t="e">
        <f>V143/W143</f>
        <v>#DIV/0!</v>
      </c>
      <c r="Y143" t="e">
        <f t="shared" si="25"/>
        <v>#DIV/0!</v>
      </c>
    </row>
    <row r="144" spans="1:25" x14ac:dyDescent="0.3">
      <c r="A144">
        <v>1707</v>
      </c>
      <c r="B144">
        <v>1436</v>
      </c>
      <c r="C144">
        <f t="shared" si="28"/>
        <v>371</v>
      </c>
      <c r="R144">
        <v>109</v>
      </c>
      <c r="X144" s="2" t="e">
        <f>V144/W144</f>
        <v>#DIV/0!</v>
      </c>
      <c r="Y144" t="e">
        <f t="shared" si="25"/>
        <v>#DIV/0!</v>
      </c>
    </row>
    <row r="145" spans="1:25" x14ac:dyDescent="0.3">
      <c r="A145">
        <v>742</v>
      </c>
      <c r="B145">
        <v>0</v>
      </c>
      <c r="C145">
        <f>B145</f>
        <v>0</v>
      </c>
      <c r="R145">
        <v>110</v>
      </c>
      <c r="X145" s="2" t="e">
        <f>V145/W145</f>
        <v>#DIV/0!</v>
      </c>
      <c r="Y145" t="e">
        <f t="shared" si="25"/>
        <v>#DIV/0!</v>
      </c>
    </row>
    <row r="146" spans="1:25" x14ac:dyDescent="0.3">
      <c r="A146">
        <v>807</v>
      </c>
      <c r="B146">
        <v>4</v>
      </c>
      <c r="C146">
        <f>B146</f>
        <v>4</v>
      </c>
      <c r="R146">
        <v>111</v>
      </c>
      <c r="X146" s="2" t="e">
        <f>V146/W146</f>
        <v>#DIV/0!</v>
      </c>
      <c r="Y146" t="e">
        <f t="shared" si="25"/>
        <v>#DIV/0!</v>
      </c>
    </row>
    <row r="147" spans="1:25" x14ac:dyDescent="0.3">
      <c r="A147">
        <v>921</v>
      </c>
      <c r="B147">
        <v>57</v>
      </c>
      <c r="C147">
        <f t="shared" ref="C147:C172" si="29">B147</f>
        <v>57</v>
      </c>
      <c r="R147">
        <v>112</v>
      </c>
      <c r="X147" s="2" t="e">
        <f>V147/W147</f>
        <v>#DIV/0!</v>
      </c>
      <c r="Y147" t="e">
        <f t="shared" si="25"/>
        <v>#DIV/0!</v>
      </c>
    </row>
    <row r="148" spans="1:25" x14ac:dyDescent="0.3">
      <c r="A148">
        <v>1033</v>
      </c>
      <c r="B148">
        <v>131</v>
      </c>
      <c r="C148">
        <f t="shared" si="29"/>
        <v>131</v>
      </c>
      <c r="R148">
        <v>113</v>
      </c>
      <c r="X148" s="2" t="e">
        <f>V148/W148</f>
        <v>#DIV/0!</v>
      </c>
      <c r="Y148" t="e">
        <f t="shared" si="25"/>
        <v>#DIV/0!</v>
      </c>
    </row>
    <row r="149" spans="1:25" x14ac:dyDescent="0.3">
      <c r="A149">
        <v>1134</v>
      </c>
      <c r="B149">
        <v>193</v>
      </c>
      <c r="C149">
        <f t="shared" si="29"/>
        <v>193</v>
      </c>
      <c r="R149">
        <v>114</v>
      </c>
      <c r="X149" s="2" t="e">
        <f>V149/W149</f>
        <v>#DIV/0!</v>
      </c>
      <c r="Y149" t="e">
        <f t="shared" si="25"/>
        <v>#DIV/0!</v>
      </c>
    </row>
    <row r="150" spans="1:25" x14ac:dyDescent="0.3">
      <c r="A150">
        <v>1220</v>
      </c>
      <c r="B150">
        <v>220</v>
      </c>
      <c r="C150">
        <f t="shared" si="29"/>
        <v>220</v>
      </c>
      <c r="R150">
        <v>115</v>
      </c>
      <c r="X150" s="2" t="e">
        <f>V150/W150</f>
        <v>#DIV/0!</v>
      </c>
      <c r="Y150" t="e">
        <f t="shared" si="25"/>
        <v>#DIV/0!</v>
      </c>
    </row>
    <row r="151" spans="1:25" x14ac:dyDescent="0.3">
      <c r="A151">
        <v>1337</v>
      </c>
      <c r="B151">
        <v>300</v>
      </c>
      <c r="C151">
        <f t="shared" si="29"/>
        <v>300</v>
      </c>
      <c r="R151">
        <v>116</v>
      </c>
      <c r="X151" s="2" t="e">
        <f>V151/W151</f>
        <v>#DIV/0!</v>
      </c>
      <c r="Y151" t="e">
        <f t="shared" si="25"/>
        <v>#DIV/0!</v>
      </c>
    </row>
    <row r="152" spans="1:25" x14ac:dyDescent="0.3">
      <c r="A152">
        <v>1486</v>
      </c>
      <c r="B152">
        <v>363</v>
      </c>
      <c r="C152">
        <f t="shared" si="29"/>
        <v>363</v>
      </c>
      <c r="R152">
        <v>117</v>
      </c>
      <c r="X152" s="2" t="e">
        <f>V152/W152</f>
        <v>#DIV/0!</v>
      </c>
      <c r="Y152" t="e">
        <f t="shared" si="25"/>
        <v>#DIV/0!</v>
      </c>
    </row>
    <row r="153" spans="1:25" x14ac:dyDescent="0.3">
      <c r="A153">
        <v>1574</v>
      </c>
      <c r="B153">
        <v>409</v>
      </c>
      <c r="C153">
        <f t="shared" si="29"/>
        <v>409</v>
      </c>
      <c r="R153">
        <v>118</v>
      </c>
      <c r="X153" s="2" t="e">
        <f>V153/W153</f>
        <v>#DIV/0!</v>
      </c>
      <c r="Y153" t="e">
        <f t="shared" si="25"/>
        <v>#DIV/0!</v>
      </c>
    </row>
    <row r="154" spans="1:25" x14ac:dyDescent="0.3">
      <c r="A154">
        <v>841</v>
      </c>
      <c r="B154">
        <v>18</v>
      </c>
      <c r="C154">
        <f t="shared" si="29"/>
        <v>18</v>
      </c>
      <c r="R154">
        <v>119</v>
      </c>
      <c r="X154" s="2" t="e">
        <f>V154/W154</f>
        <v>#DIV/0!</v>
      </c>
      <c r="Y154" t="e">
        <f t="shared" si="25"/>
        <v>#DIV/0!</v>
      </c>
    </row>
    <row r="155" spans="1:25" x14ac:dyDescent="0.3">
      <c r="A155">
        <v>945</v>
      </c>
      <c r="B155">
        <v>77</v>
      </c>
      <c r="C155">
        <f t="shared" si="29"/>
        <v>77</v>
      </c>
      <c r="R155">
        <v>120</v>
      </c>
      <c r="X155" s="2" t="e">
        <f>V155/W155</f>
        <v>#DIV/0!</v>
      </c>
      <c r="Y155" t="e">
        <f t="shared" si="25"/>
        <v>#DIV/0!</v>
      </c>
    </row>
    <row r="156" spans="1:25" x14ac:dyDescent="0.3">
      <c r="A156">
        <v>1049</v>
      </c>
      <c r="B156">
        <v>140</v>
      </c>
      <c r="C156">
        <f t="shared" si="29"/>
        <v>140</v>
      </c>
      <c r="R156">
        <v>121</v>
      </c>
      <c r="X156" s="2" t="e">
        <f>V156/W156</f>
        <v>#DIV/0!</v>
      </c>
      <c r="Y156" t="e">
        <f t="shared" si="25"/>
        <v>#DIV/0!</v>
      </c>
    </row>
    <row r="157" spans="1:25" x14ac:dyDescent="0.3">
      <c r="A157">
        <v>1150</v>
      </c>
      <c r="B157">
        <v>189</v>
      </c>
      <c r="C157">
        <f t="shared" si="29"/>
        <v>189</v>
      </c>
      <c r="R157">
        <v>122</v>
      </c>
      <c r="X157" s="2" t="e">
        <f>V157/W157</f>
        <v>#DIV/0!</v>
      </c>
      <c r="Y157" t="e">
        <f t="shared" si="25"/>
        <v>#DIV/0!</v>
      </c>
    </row>
    <row r="158" spans="1:25" x14ac:dyDescent="0.3">
      <c r="A158">
        <v>1231</v>
      </c>
      <c r="B158">
        <v>245</v>
      </c>
      <c r="C158">
        <f t="shared" si="29"/>
        <v>245</v>
      </c>
      <c r="R158">
        <v>123</v>
      </c>
      <c r="X158" s="2" t="e">
        <f>V158/W158</f>
        <v>#DIV/0!</v>
      </c>
      <c r="Y158" t="e">
        <f t="shared" si="25"/>
        <v>#DIV/0!</v>
      </c>
    </row>
    <row r="159" spans="1:25" x14ac:dyDescent="0.3">
      <c r="A159">
        <v>1371</v>
      </c>
      <c r="B159">
        <v>310</v>
      </c>
      <c r="C159">
        <f t="shared" si="29"/>
        <v>310</v>
      </c>
      <c r="R159">
        <v>124</v>
      </c>
      <c r="X159" s="2" t="e">
        <f>V159/W159</f>
        <v>#DIV/0!</v>
      </c>
      <c r="Y159" t="e">
        <f t="shared" si="25"/>
        <v>#DIV/0!</v>
      </c>
    </row>
    <row r="160" spans="1:25" x14ac:dyDescent="0.3">
      <c r="A160">
        <v>1441</v>
      </c>
      <c r="B160">
        <v>331</v>
      </c>
      <c r="C160">
        <f t="shared" si="29"/>
        <v>331</v>
      </c>
      <c r="R160">
        <v>125</v>
      </c>
      <c r="X160" s="2" t="e">
        <f>V160/W160</f>
        <v>#DIV/0!</v>
      </c>
      <c r="Y160" t="e">
        <f t="shared" si="25"/>
        <v>#DIV/0!</v>
      </c>
    </row>
    <row r="161" spans="1:25" x14ac:dyDescent="0.3">
      <c r="A161">
        <v>1504</v>
      </c>
      <c r="B161">
        <v>360</v>
      </c>
      <c r="C161">
        <f t="shared" si="29"/>
        <v>360</v>
      </c>
      <c r="R161">
        <v>126</v>
      </c>
      <c r="X161" s="2" t="e">
        <f>V161/W161</f>
        <v>#DIV/0!</v>
      </c>
      <c r="Y161" t="e">
        <f t="shared" si="25"/>
        <v>#DIV/0!</v>
      </c>
    </row>
    <row r="162" spans="1:25" x14ac:dyDescent="0.3">
      <c r="A162">
        <v>1608</v>
      </c>
      <c r="B162">
        <v>411</v>
      </c>
      <c r="C162">
        <f t="shared" si="29"/>
        <v>411</v>
      </c>
      <c r="R162">
        <v>127</v>
      </c>
      <c r="X162" s="2" t="e">
        <f>V162/W162</f>
        <v>#DIV/0!</v>
      </c>
      <c r="Y162" t="e">
        <f t="shared" si="25"/>
        <v>#DIV/0!</v>
      </c>
    </row>
    <row r="163" spans="1:25" x14ac:dyDescent="0.3">
      <c r="A163">
        <v>1709</v>
      </c>
      <c r="B163">
        <v>473</v>
      </c>
      <c r="C163">
        <f t="shared" si="29"/>
        <v>473</v>
      </c>
      <c r="R163">
        <v>128</v>
      </c>
      <c r="X163" s="2" t="e">
        <f>V163/W163</f>
        <v>#DIV/0!</v>
      </c>
      <c r="Y163" t="e">
        <f t="shared" si="25"/>
        <v>#DIV/0!</v>
      </c>
    </row>
    <row r="164" spans="1:25" x14ac:dyDescent="0.3">
      <c r="A164">
        <v>903</v>
      </c>
      <c r="B164">
        <v>48</v>
      </c>
      <c r="C164">
        <f t="shared" si="29"/>
        <v>48</v>
      </c>
      <c r="R164">
        <v>129</v>
      </c>
      <c r="X164" s="2" t="e">
        <f>V164/W164</f>
        <v>#DIV/0!</v>
      </c>
      <c r="Y164" t="e">
        <f t="shared" si="25"/>
        <v>#DIV/0!</v>
      </c>
    </row>
    <row r="165" spans="1:25" x14ac:dyDescent="0.3">
      <c r="A165">
        <v>960</v>
      </c>
      <c r="B165">
        <v>81</v>
      </c>
      <c r="C165">
        <f t="shared" si="29"/>
        <v>81</v>
      </c>
      <c r="R165">
        <v>130</v>
      </c>
      <c r="X165" s="2" t="e">
        <f>V165/W165</f>
        <v>#DIV/0!</v>
      </c>
      <c r="Y165" t="e">
        <f t="shared" si="25"/>
        <v>#DIV/0!</v>
      </c>
    </row>
    <row r="166" spans="1:25" x14ac:dyDescent="0.3">
      <c r="A166">
        <v>1056</v>
      </c>
      <c r="B166">
        <v>139</v>
      </c>
      <c r="C166">
        <f t="shared" si="29"/>
        <v>139</v>
      </c>
      <c r="R166">
        <v>131</v>
      </c>
      <c r="X166" s="2" t="e">
        <f>V166/W166</f>
        <v>#DIV/0!</v>
      </c>
      <c r="Y166" t="e">
        <f t="shared" ref="Y166:Y229" si="30">1/X166</f>
        <v>#DIV/0!</v>
      </c>
    </row>
    <row r="167" spans="1:25" x14ac:dyDescent="0.3">
      <c r="A167">
        <v>1186</v>
      </c>
      <c r="B167">
        <v>204</v>
      </c>
      <c r="C167">
        <f t="shared" si="29"/>
        <v>204</v>
      </c>
      <c r="R167">
        <v>132</v>
      </c>
      <c r="X167" s="2" t="e">
        <f>V167/W167</f>
        <v>#DIV/0!</v>
      </c>
      <c r="Y167" t="e">
        <f t="shared" si="30"/>
        <v>#DIV/0!</v>
      </c>
    </row>
    <row r="168" spans="1:25" x14ac:dyDescent="0.3">
      <c r="A168">
        <v>1301</v>
      </c>
      <c r="B168">
        <v>266</v>
      </c>
      <c r="C168">
        <f t="shared" si="29"/>
        <v>266</v>
      </c>
      <c r="R168">
        <v>133</v>
      </c>
      <c r="X168" s="2" t="e">
        <f>V168/W168</f>
        <v>#DIV/0!</v>
      </c>
      <c r="Y168" t="e">
        <f t="shared" si="30"/>
        <v>#DIV/0!</v>
      </c>
    </row>
    <row r="169" spans="1:25" x14ac:dyDescent="0.3">
      <c r="A169">
        <v>1423</v>
      </c>
      <c r="B169">
        <v>327</v>
      </c>
      <c r="C169">
        <f t="shared" si="29"/>
        <v>327</v>
      </c>
      <c r="R169">
        <v>134</v>
      </c>
      <c r="X169" s="2" t="e">
        <f>V169/W169</f>
        <v>#DIV/0!</v>
      </c>
      <c r="Y169" t="e">
        <f t="shared" si="30"/>
        <v>#DIV/0!</v>
      </c>
    </row>
    <row r="170" spans="1:25" x14ac:dyDescent="0.3">
      <c r="A170">
        <v>1532</v>
      </c>
      <c r="B170">
        <v>371</v>
      </c>
      <c r="C170">
        <f t="shared" si="29"/>
        <v>371</v>
      </c>
      <c r="R170">
        <v>135</v>
      </c>
      <c r="X170" s="2" t="e">
        <f>V170/W170</f>
        <v>#DIV/0!</v>
      </c>
      <c r="Y170" t="e">
        <f t="shared" si="30"/>
        <v>#DIV/0!</v>
      </c>
    </row>
    <row r="171" spans="1:25" x14ac:dyDescent="0.3">
      <c r="A171">
        <v>1652</v>
      </c>
      <c r="B171">
        <v>428</v>
      </c>
      <c r="C171">
        <f t="shared" si="29"/>
        <v>428</v>
      </c>
      <c r="R171">
        <v>136</v>
      </c>
      <c r="X171" s="2" t="e">
        <f>V171/W171</f>
        <v>#DIV/0!</v>
      </c>
      <c r="Y171" t="e">
        <f t="shared" si="30"/>
        <v>#DIV/0!</v>
      </c>
    </row>
    <row r="172" spans="1:25" x14ac:dyDescent="0.3">
      <c r="A172">
        <v>1709</v>
      </c>
      <c r="B172">
        <v>460</v>
      </c>
      <c r="C172">
        <f t="shared" si="29"/>
        <v>460</v>
      </c>
      <c r="R172">
        <v>137</v>
      </c>
      <c r="X172" s="2" t="e">
        <f>V172/W172</f>
        <v>#DIV/0!</v>
      </c>
      <c r="Y172" t="e">
        <f t="shared" si="30"/>
        <v>#DIV/0!</v>
      </c>
    </row>
    <row r="173" spans="1:25" x14ac:dyDescent="0.3">
      <c r="R173">
        <v>138</v>
      </c>
      <c r="X173" s="2" t="e">
        <f>V173/W173</f>
        <v>#DIV/0!</v>
      </c>
      <c r="Y173" t="e">
        <f t="shared" si="30"/>
        <v>#DIV/0!</v>
      </c>
    </row>
    <row r="174" spans="1:25" x14ac:dyDescent="0.3">
      <c r="R174">
        <v>139</v>
      </c>
      <c r="X174" s="2" t="e">
        <f>V174/W174</f>
        <v>#DIV/0!</v>
      </c>
      <c r="Y174" t="e">
        <f t="shared" si="30"/>
        <v>#DIV/0!</v>
      </c>
    </row>
    <row r="175" spans="1:25" x14ac:dyDescent="0.3">
      <c r="R175">
        <v>140</v>
      </c>
      <c r="X175" s="2" t="e">
        <f>V175/W175</f>
        <v>#DIV/0!</v>
      </c>
      <c r="Y175" t="e">
        <f t="shared" si="30"/>
        <v>#DIV/0!</v>
      </c>
    </row>
    <row r="176" spans="1:25" x14ac:dyDescent="0.3">
      <c r="R176">
        <v>141</v>
      </c>
      <c r="X176" s="2" t="e">
        <f>V176/W176</f>
        <v>#DIV/0!</v>
      </c>
      <c r="Y176" t="e">
        <f t="shared" si="30"/>
        <v>#DIV/0!</v>
      </c>
    </row>
    <row r="177" spans="18:25" x14ac:dyDescent="0.3">
      <c r="R177">
        <v>142</v>
      </c>
      <c r="X177" s="2" t="e">
        <f>V177/W177</f>
        <v>#DIV/0!</v>
      </c>
      <c r="Y177" t="e">
        <f t="shared" si="30"/>
        <v>#DIV/0!</v>
      </c>
    </row>
    <row r="178" spans="18:25" x14ac:dyDescent="0.3">
      <c r="R178">
        <v>143</v>
      </c>
      <c r="X178" s="2" t="e">
        <f>V178/W178</f>
        <v>#DIV/0!</v>
      </c>
      <c r="Y178" t="e">
        <f t="shared" si="30"/>
        <v>#DIV/0!</v>
      </c>
    </row>
    <row r="179" spans="18:25" x14ac:dyDescent="0.3">
      <c r="R179">
        <v>144</v>
      </c>
      <c r="X179" s="2" t="e">
        <f>V179/W179</f>
        <v>#DIV/0!</v>
      </c>
      <c r="Y179" t="e">
        <f t="shared" si="30"/>
        <v>#DIV/0!</v>
      </c>
    </row>
    <row r="180" spans="18:25" x14ac:dyDescent="0.3">
      <c r="R180">
        <v>145</v>
      </c>
      <c r="X180" s="2" t="e">
        <f>V180/W180</f>
        <v>#DIV/0!</v>
      </c>
      <c r="Y180" t="e">
        <f t="shared" si="30"/>
        <v>#DIV/0!</v>
      </c>
    </row>
    <row r="181" spans="18:25" x14ac:dyDescent="0.3">
      <c r="R181">
        <v>146</v>
      </c>
      <c r="X181" s="2" t="e">
        <f>V181/W181</f>
        <v>#DIV/0!</v>
      </c>
      <c r="Y181" t="e">
        <f t="shared" si="30"/>
        <v>#DIV/0!</v>
      </c>
    </row>
    <row r="182" spans="18:25" x14ac:dyDescent="0.3">
      <c r="R182">
        <v>147</v>
      </c>
      <c r="X182" s="2" t="e">
        <f>V182/W182</f>
        <v>#DIV/0!</v>
      </c>
      <c r="Y182" t="e">
        <f t="shared" si="30"/>
        <v>#DIV/0!</v>
      </c>
    </row>
    <row r="183" spans="18:25" x14ac:dyDescent="0.3">
      <c r="R183">
        <v>148</v>
      </c>
      <c r="X183" s="2" t="e">
        <f>V183/W183</f>
        <v>#DIV/0!</v>
      </c>
      <c r="Y183" t="e">
        <f t="shared" si="30"/>
        <v>#DIV/0!</v>
      </c>
    </row>
    <row r="184" spans="18:25" x14ac:dyDescent="0.3">
      <c r="R184">
        <v>149</v>
      </c>
      <c r="X184" s="2" t="e">
        <f>V184/W184</f>
        <v>#DIV/0!</v>
      </c>
      <c r="Y184" t="e">
        <f t="shared" si="30"/>
        <v>#DIV/0!</v>
      </c>
    </row>
    <row r="185" spans="18:25" x14ac:dyDescent="0.3">
      <c r="R185">
        <v>150</v>
      </c>
      <c r="X185" s="2" t="e">
        <f>V185/W185</f>
        <v>#DIV/0!</v>
      </c>
      <c r="Y185" t="e">
        <f t="shared" si="30"/>
        <v>#DIV/0!</v>
      </c>
    </row>
    <row r="186" spans="18:25" x14ac:dyDescent="0.3">
      <c r="R186">
        <v>151</v>
      </c>
      <c r="X186" s="2" t="e">
        <f>V186/W186</f>
        <v>#DIV/0!</v>
      </c>
      <c r="Y186" t="e">
        <f t="shared" si="30"/>
        <v>#DIV/0!</v>
      </c>
    </row>
    <row r="187" spans="18:25" x14ac:dyDescent="0.3">
      <c r="R187">
        <v>152</v>
      </c>
      <c r="X187" s="2" t="e">
        <f>V187/W187</f>
        <v>#DIV/0!</v>
      </c>
      <c r="Y187" t="e">
        <f t="shared" si="30"/>
        <v>#DIV/0!</v>
      </c>
    </row>
    <row r="188" spans="18:25" x14ac:dyDescent="0.3">
      <c r="R188">
        <v>153</v>
      </c>
      <c r="X188" s="2" t="e">
        <f>V188/W188</f>
        <v>#DIV/0!</v>
      </c>
      <c r="Y188" t="e">
        <f t="shared" si="30"/>
        <v>#DIV/0!</v>
      </c>
    </row>
    <row r="189" spans="18:25" x14ac:dyDescent="0.3">
      <c r="R189">
        <v>154</v>
      </c>
      <c r="X189" s="2" t="e">
        <f>V189/W189</f>
        <v>#DIV/0!</v>
      </c>
      <c r="Y189" t="e">
        <f t="shared" si="30"/>
        <v>#DIV/0!</v>
      </c>
    </row>
    <row r="190" spans="18:25" x14ac:dyDescent="0.3">
      <c r="R190">
        <v>155</v>
      </c>
      <c r="X190" s="2" t="e">
        <f>V190/W190</f>
        <v>#DIV/0!</v>
      </c>
      <c r="Y190" t="e">
        <f t="shared" si="30"/>
        <v>#DIV/0!</v>
      </c>
    </row>
    <row r="191" spans="18:25" x14ac:dyDescent="0.3">
      <c r="R191">
        <v>156</v>
      </c>
      <c r="X191" s="2" t="e">
        <f>V191/W191</f>
        <v>#DIV/0!</v>
      </c>
      <c r="Y191" t="e">
        <f t="shared" si="30"/>
        <v>#DIV/0!</v>
      </c>
    </row>
    <row r="192" spans="18:25" x14ac:dyDescent="0.3">
      <c r="R192">
        <v>157</v>
      </c>
      <c r="X192" s="2" t="e">
        <f>V192/W192</f>
        <v>#DIV/0!</v>
      </c>
      <c r="Y192" t="e">
        <f t="shared" si="30"/>
        <v>#DIV/0!</v>
      </c>
    </row>
    <row r="193" spans="18:25" x14ac:dyDescent="0.3">
      <c r="R193">
        <v>158</v>
      </c>
      <c r="X193" s="2" t="e">
        <f>V193/W193</f>
        <v>#DIV/0!</v>
      </c>
      <c r="Y193" t="e">
        <f t="shared" si="30"/>
        <v>#DIV/0!</v>
      </c>
    </row>
    <row r="194" spans="18:25" x14ac:dyDescent="0.3">
      <c r="R194">
        <v>159</v>
      </c>
      <c r="X194" s="2" t="e">
        <f>V194/W194</f>
        <v>#DIV/0!</v>
      </c>
      <c r="Y194" t="e">
        <f t="shared" si="30"/>
        <v>#DIV/0!</v>
      </c>
    </row>
    <row r="195" spans="18:25" x14ac:dyDescent="0.3">
      <c r="R195">
        <v>160</v>
      </c>
      <c r="X195" s="2" t="e">
        <f>V195/W195</f>
        <v>#DIV/0!</v>
      </c>
      <c r="Y195" t="e">
        <f t="shared" si="30"/>
        <v>#DIV/0!</v>
      </c>
    </row>
    <row r="196" spans="18:25" x14ac:dyDescent="0.3">
      <c r="R196">
        <v>161</v>
      </c>
      <c r="X196" s="2" t="e">
        <f>V196/W196</f>
        <v>#DIV/0!</v>
      </c>
      <c r="Y196" t="e">
        <f t="shared" si="30"/>
        <v>#DIV/0!</v>
      </c>
    </row>
    <row r="197" spans="18:25" x14ac:dyDescent="0.3">
      <c r="R197">
        <v>162</v>
      </c>
      <c r="X197" s="2" t="e">
        <f>V197/W197</f>
        <v>#DIV/0!</v>
      </c>
      <c r="Y197" t="e">
        <f t="shared" si="30"/>
        <v>#DIV/0!</v>
      </c>
    </row>
    <row r="198" spans="18:25" x14ac:dyDescent="0.3">
      <c r="R198">
        <v>163</v>
      </c>
      <c r="X198" s="2" t="e">
        <f>V198/W198</f>
        <v>#DIV/0!</v>
      </c>
      <c r="Y198" t="e">
        <f t="shared" si="30"/>
        <v>#DIV/0!</v>
      </c>
    </row>
    <row r="199" spans="18:25" x14ac:dyDescent="0.3">
      <c r="R199">
        <v>164</v>
      </c>
      <c r="X199" s="2" t="e">
        <f>V199/W199</f>
        <v>#DIV/0!</v>
      </c>
      <c r="Y199" t="e">
        <f t="shared" si="30"/>
        <v>#DIV/0!</v>
      </c>
    </row>
    <row r="200" spans="18:25" x14ac:dyDescent="0.3">
      <c r="R200">
        <v>165</v>
      </c>
      <c r="X200" s="2" t="e">
        <f>V200/W200</f>
        <v>#DIV/0!</v>
      </c>
      <c r="Y200" t="e">
        <f t="shared" si="30"/>
        <v>#DIV/0!</v>
      </c>
    </row>
    <row r="201" spans="18:25" x14ac:dyDescent="0.3">
      <c r="R201">
        <v>166</v>
      </c>
      <c r="X201" s="2" t="e">
        <f>V201/W201</f>
        <v>#DIV/0!</v>
      </c>
      <c r="Y201" t="e">
        <f t="shared" si="30"/>
        <v>#DIV/0!</v>
      </c>
    </row>
    <row r="202" spans="18:25" x14ac:dyDescent="0.3">
      <c r="R202">
        <v>167</v>
      </c>
      <c r="X202" s="2" t="e">
        <f>V202/W202</f>
        <v>#DIV/0!</v>
      </c>
      <c r="Y202" t="e">
        <f t="shared" si="30"/>
        <v>#DIV/0!</v>
      </c>
    </row>
    <row r="203" spans="18:25" x14ac:dyDescent="0.3">
      <c r="R203">
        <v>168</v>
      </c>
      <c r="X203" s="2" t="e">
        <f>V203/W203</f>
        <v>#DIV/0!</v>
      </c>
      <c r="Y203" t="e">
        <f t="shared" si="30"/>
        <v>#DIV/0!</v>
      </c>
    </row>
    <row r="204" spans="18:25" x14ac:dyDescent="0.3">
      <c r="R204">
        <v>169</v>
      </c>
      <c r="X204" s="2" t="e">
        <f>V204/W204</f>
        <v>#DIV/0!</v>
      </c>
      <c r="Y204" t="e">
        <f t="shared" si="30"/>
        <v>#DIV/0!</v>
      </c>
    </row>
    <row r="205" spans="18:25" x14ac:dyDescent="0.3">
      <c r="R205">
        <v>170</v>
      </c>
      <c r="X205" s="2" t="e">
        <f>V205/W205</f>
        <v>#DIV/0!</v>
      </c>
      <c r="Y205" t="e">
        <f t="shared" si="30"/>
        <v>#DIV/0!</v>
      </c>
    </row>
    <row r="206" spans="18:25" x14ac:dyDescent="0.3">
      <c r="R206">
        <v>171</v>
      </c>
      <c r="X206" s="2" t="e">
        <f>V206/W206</f>
        <v>#DIV/0!</v>
      </c>
      <c r="Y206" t="e">
        <f t="shared" si="30"/>
        <v>#DIV/0!</v>
      </c>
    </row>
    <row r="207" spans="18:25" x14ac:dyDescent="0.3">
      <c r="R207">
        <v>172</v>
      </c>
      <c r="X207" s="2" t="e">
        <f>V207/W207</f>
        <v>#DIV/0!</v>
      </c>
      <c r="Y207" t="e">
        <f t="shared" si="30"/>
        <v>#DIV/0!</v>
      </c>
    </row>
    <row r="208" spans="18:25" x14ac:dyDescent="0.3">
      <c r="R208">
        <v>173</v>
      </c>
      <c r="X208" s="2" t="e">
        <f>V208/W208</f>
        <v>#DIV/0!</v>
      </c>
      <c r="Y208" t="e">
        <f t="shared" si="30"/>
        <v>#DIV/0!</v>
      </c>
    </row>
    <row r="209" spans="18:25" x14ac:dyDescent="0.3">
      <c r="R209">
        <v>174</v>
      </c>
      <c r="X209" s="2" t="e">
        <f>V209/W209</f>
        <v>#DIV/0!</v>
      </c>
      <c r="Y209" t="e">
        <f t="shared" si="30"/>
        <v>#DIV/0!</v>
      </c>
    </row>
    <row r="210" spans="18:25" x14ac:dyDescent="0.3">
      <c r="R210">
        <v>175</v>
      </c>
      <c r="X210" s="2" t="e">
        <f>V210/W210</f>
        <v>#DIV/0!</v>
      </c>
      <c r="Y210" t="e">
        <f t="shared" si="30"/>
        <v>#DIV/0!</v>
      </c>
    </row>
    <row r="211" spans="18:25" x14ac:dyDescent="0.3">
      <c r="R211">
        <v>176</v>
      </c>
      <c r="X211" s="2" t="e">
        <f>V211/W211</f>
        <v>#DIV/0!</v>
      </c>
      <c r="Y211" t="e">
        <f t="shared" si="30"/>
        <v>#DIV/0!</v>
      </c>
    </row>
    <row r="212" spans="18:25" x14ac:dyDescent="0.3">
      <c r="R212">
        <v>177</v>
      </c>
      <c r="X212" s="2" t="e">
        <f>V212/W212</f>
        <v>#DIV/0!</v>
      </c>
      <c r="Y212" t="e">
        <f t="shared" si="30"/>
        <v>#DIV/0!</v>
      </c>
    </row>
    <row r="213" spans="18:25" x14ac:dyDescent="0.3">
      <c r="R213">
        <v>178</v>
      </c>
      <c r="X213" s="2" t="e">
        <f>V213/W213</f>
        <v>#DIV/0!</v>
      </c>
      <c r="Y213" t="e">
        <f t="shared" si="30"/>
        <v>#DIV/0!</v>
      </c>
    </row>
    <row r="214" spans="18:25" x14ac:dyDescent="0.3">
      <c r="R214">
        <v>179</v>
      </c>
      <c r="X214" s="2" t="e">
        <f>V214/W214</f>
        <v>#DIV/0!</v>
      </c>
      <c r="Y214" t="e">
        <f t="shared" si="30"/>
        <v>#DIV/0!</v>
      </c>
    </row>
    <row r="215" spans="18:25" x14ac:dyDescent="0.3">
      <c r="R215">
        <v>180</v>
      </c>
      <c r="X215" s="2" t="e">
        <f>V215/W215</f>
        <v>#DIV/0!</v>
      </c>
      <c r="Y215" t="e">
        <f t="shared" si="30"/>
        <v>#DIV/0!</v>
      </c>
    </row>
    <row r="216" spans="18:25" x14ac:dyDescent="0.3">
      <c r="R216">
        <v>181</v>
      </c>
      <c r="X216" s="2" t="e">
        <f>V216/W216</f>
        <v>#DIV/0!</v>
      </c>
      <c r="Y216" t="e">
        <f t="shared" si="30"/>
        <v>#DIV/0!</v>
      </c>
    </row>
    <row r="217" spans="18:25" x14ac:dyDescent="0.3">
      <c r="R217">
        <v>182</v>
      </c>
      <c r="X217" s="2" t="e">
        <f>V217/W217</f>
        <v>#DIV/0!</v>
      </c>
      <c r="Y217" t="e">
        <f t="shared" si="30"/>
        <v>#DIV/0!</v>
      </c>
    </row>
    <row r="218" spans="18:25" x14ac:dyDescent="0.3">
      <c r="R218">
        <v>183</v>
      </c>
      <c r="X218" s="2" t="e">
        <f>V218/W218</f>
        <v>#DIV/0!</v>
      </c>
      <c r="Y218" t="e">
        <f t="shared" si="30"/>
        <v>#DIV/0!</v>
      </c>
    </row>
    <row r="219" spans="18:25" x14ac:dyDescent="0.3">
      <c r="R219">
        <v>184</v>
      </c>
      <c r="X219" s="2" t="e">
        <f>V219/W219</f>
        <v>#DIV/0!</v>
      </c>
      <c r="Y219" t="e">
        <f t="shared" si="30"/>
        <v>#DIV/0!</v>
      </c>
    </row>
    <row r="220" spans="18:25" x14ac:dyDescent="0.3">
      <c r="R220">
        <v>185</v>
      </c>
      <c r="X220" s="2" t="e">
        <f>V220/W220</f>
        <v>#DIV/0!</v>
      </c>
      <c r="Y220" t="e">
        <f t="shared" si="30"/>
        <v>#DIV/0!</v>
      </c>
    </row>
    <row r="221" spans="18:25" x14ac:dyDescent="0.3">
      <c r="R221">
        <v>186</v>
      </c>
      <c r="X221" s="2" t="e">
        <f>V221/W221</f>
        <v>#DIV/0!</v>
      </c>
      <c r="Y221" t="e">
        <f t="shared" si="30"/>
        <v>#DIV/0!</v>
      </c>
    </row>
    <row r="222" spans="18:25" x14ac:dyDescent="0.3">
      <c r="R222">
        <v>187</v>
      </c>
      <c r="X222" s="2" t="e">
        <f>V222/W222</f>
        <v>#DIV/0!</v>
      </c>
      <c r="Y222" t="e">
        <f t="shared" si="30"/>
        <v>#DIV/0!</v>
      </c>
    </row>
    <row r="223" spans="18:25" x14ac:dyDescent="0.3">
      <c r="R223">
        <v>188</v>
      </c>
      <c r="X223" s="2" t="e">
        <f>V223/W223</f>
        <v>#DIV/0!</v>
      </c>
      <c r="Y223" t="e">
        <f t="shared" si="30"/>
        <v>#DIV/0!</v>
      </c>
    </row>
    <row r="224" spans="18:25" x14ac:dyDescent="0.3">
      <c r="R224">
        <v>189</v>
      </c>
      <c r="X224" s="2" t="e">
        <f>V224/W224</f>
        <v>#DIV/0!</v>
      </c>
      <c r="Y224" t="e">
        <f t="shared" si="30"/>
        <v>#DIV/0!</v>
      </c>
    </row>
    <row r="225" spans="18:25" x14ac:dyDescent="0.3">
      <c r="R225">
        <v>190</v>
      </c>
      <c r="X225" s="2" t="e">
        <f>V225/W225</f>
        <v>#DIV/0!</v>
      </c>
      <c r="Y225" t="e">
        <f t="shared" si="30"/>
        <v>#DIV/0!</v>
      </c>
    </row>
    <row r="226" spans="18:25" x14ac:dyDescent="0.3">
      <c r="R226">
        <v>191</v>
      </c>
      <c r="X226" s="2" t="e">
        <f>V226/W226</f>
        <v>#DIV/0!</v>
      </c>
      <c r="Y226" t="e">
        <f t="shared" si="30"/>
        <v>#DIV/0!</v>
      </c>
    </row>
    <row r="227" spans="18:25" x14ac:dyDescent="0.3">
      <c r="R227">
        <v>192</v>
      </c>
      <c r="X227" s="2" t="e">
        <f>V227/W227</f>
        <v>#DIV/0!</v>
      </c>
      <c r="Y227" t="e">
        <f t="shared" si="30"/>
        <v>#DIV/0!</v>
      </c>
    </row>
    <row r="228" spans="18:25" x14ac:dyDescent="0.3">
      <c r="R228">
        <v>193</v>
      </c>
      <c r="X228" s="2" t="e">
        <f>V228/W228</f>
        <v>#DIV/0!</v>
      </c>
      <c r="Y228" t="e">
        <f t="shared" si="30"/>
        <v>#DIV/0!</v>
      </c>
    </row>
    <row r="229" spans="18:25" x14ac:dyDescent="0.3">
      <c r="R229">
        <v>194</v>
      </c>
      <c r="X229" s="2" t="e">
        <f>V229/W229</f>
        <v>#DIV/0!</v>
      </c>
      <c r="Y229" t="e">
        <f t="shared" si="30"/>
        <v>#DIV/0!</v>
      </c>
    </row>
    <row r="230" spans="18:25" x14ac:dyDescent="0.3">
      <c r="R230">
        <v>195</v>
      </c>
      <c r="X230" s="2" t="e">
        <f>V230/W230</f>
        <v>#DIV/0!</v>
      </c>
      <c r="Y230" t="e">
        <f t="shared" ref="Y230:Y250" si="31">1/X230</f>
        <v>#DIV/0!</v>
      </c>
    </row>
    <row r="231" spans="18:25" x14ac:dyDescent="0.3">
      <c r="R231">
        <v>196</v>
      </c>
      <c r="X231" s="2" t="e">
        <f>V231/W231</f>
        <v>#DIV/0!</v>
      </c>
      <c r="Y231" t="e">
        <f t="shared" si="31"/>
        <v>#DIV/0!</v>
      </c>
    </row>
    <row r="232" spans="18:25" x14ac:dyDescent="0.3">
      <c r="R232">
        <v>197</v>
      </c>
      <c r="X232" s="2" t="e">
        <f>V232/W232</f>
        <v>#DIV/0!</v>
      </c>
      <c r="Y232" t="e">
        <f t="shared" si="31"/>
        <v>#DIV/0!</v>
      </c>
    </row>
    <row r="233" spans="18:25" x14ac:dyDescent="0.3">
      <c r="R233">
        <v>198</v>
      </c>
      <c r="X233" s="2" t="e">
        <f>V233/W233</f>
        <v>#DIV/0!</v>
      </c>
      <c r="Y233" t="e">
        <f t="shared" si="31"/>
        <v>#DIV/0!</v>
      </c>
    </row>
    <row r="234" spans="18:25" x14ac:dyDescent="0.3">
      <c r="R234">
        <v>199</v>
      </c>
      <c r="X234" s="2" t="e">
        <f>V234/W234</f>
        <v>#DIV/0!</v>
      </c>
      <c r="Y234" t="e">
        <f t="shared" si="31"/>
        <v>#DIV/0!</v>
      </c>
    </row>
    <row r="235" spans="18:25" x14ac:dyDescent="0.3">
      <c r="R235">
        <v>200</v>
      </c>
      <c r="X235" s="2" t="e">
        <f>V235/W235</f>
        <v>#DIV/0!</v>
      </c>
      <c r="Y235" t="e">
        <f t="shared" si="31"/>
        <v>#DIV/0!</v>
      </c>
    </row>
    <row r="236" spans="18:25" x14ac:dyDescent="0.3">
      <c r="R236">
        <v>201</v>
      </c>
      <c r="X236" s="2" t="e">
        <f>V236/W236</f>
        <v>#DIV/0!</v>
      </c>
      <c r="Y236" t="e">
        <f t="shared" si="31"/>
        <v>#DIV/0!</v>
      </c>
    </row>
    <row r="237" spans="18:25" x14ac:dyDescent="0.3">
      <c r="R237">
        <v>202</v>
      </c>
      <c r="X237" s="2" t="e">
        <f>V237/W237</f>
        <v>#DIV/0!</v>
      </c>
      <c r="Y237" t="e">
        <f t="shared" si="31"/>
        <v>#DIV/0!</v>
      </c>
    </row>
    <row r="238" spans="18:25" x14ac:dyDescent="0.3">
      <c r="R238">
        <v>203</v>
      </c>
      <c r="X238" s="2" t="e">
        <f>V238/W238</f>
        <v>#DIV/0!</v>
      </c>
      <c r="Y238" t="e">
        <f t="shared" si="31"/>
        <v>#DIV/0!</v>
      </c>
    </row>
    <row r="239" spans="18:25" x14ac:dyDescent="0.3">
      <c r="R239">
        <v>204</v>
      </c>
      <c r="X239" s="2" t="e">
        <f>V239/W239</f>
        <v>#DIV/0!</v>
      </c>
      <c r="Y239" t="e">
        <f t="shared" si="31"/>
        <v>#DIV/0!</v>
      </c>
    </row>
    <row r="240" spans="18:25" x14ac:dyDescent="0.3">
      <c r="R240">
        <v>205</v>
      </c>
      <c r="X240" s="2" t="e">
        <f>V240/W240</f>
        <v>#DIV/0!</v>
      </c>
      <c r="Y240" t="e">
        <f t="shared" si="31"/>
        <v>#DIV/0!</v>
      </c>
    </row>
    <row r="241" spans="18:25" x14ac:dyDescent="0.3">
      <c r="R241">
        <v>206</v>
      </c>
      <c r="X241" s="2" t="e">
        <f>V241/W241</f>
        <v>#DIV/0!</v>
      </c>
      <c r="Y241" t="e">
        <f t="shared" si="31"/>
        <v>#DIV/0!</v>
      </c>
    </row>
    <row r="242" spans="18:25" x14ac:dyDescent="0.3">
      <c r="R242">
        <v>207</v>
      </c>
      <c r="X242" s="2" t="e">
        <f>V242/W242</f>
        <v>#DIV/0!</v>
      </c>
      <c r="Y242" t="e">
        <f t="shared" si="31"/>
        <v>#DIV/0!</v>
      </c>
    </row>
    <row r="243" spans="18:25" x14ac:dyDescent="0.3">
      <c r="R243">
        <v>208</v>
      </c>
      <c r="X243" s="2" t="e">
        <f>V243/W243</f>
        <v>#DIV/0!</v>
      </c>
      <c r="Y243" t="e">
        <f t="shared" si="31"/>
        <v>#DIV/0!</v>
      </c>
    </row>
    <row r="244" spans="18:25" x14ac:dyDescent="0.3">
      <c r="R244">
        <v>209</v>
      </c>
      <c r="X244" s="2" t="e">
        <f>V244/W244</f>
        <v>#DIV/0!</v>
      </c>
      <c r="Y244" t="e">
        <f t="shared" si="31"/>
        <v>#DIV/0!</v>
      </c>
    </row>
    <row r="245" spans="18:25" x14ac:dyDescent="0.3">
      <c r="R245">
        <v>210</v>
      </c>
      <c r="X245" s="2" t="e">
        <f>V245/W245</f>
        <v>#DIV/0!</v>
      </c>
      <c r="Y245" t="e">
        <f t="shared" si="31"/>
        <v>#DIV/0!</v>
      </c>
    </row>
    <row r="246" spans="18:25" x14ac:dyDescent="0.3">
      <c r="R246">
        <v>211</v>
      </c>
      <c r="X246" s="2" t="e">
        <f>V246/W246</f>
        <v>#DIV/0!</v>
      </c>
      <c r="Y246" t="e">
        <f t="shared" si="31"/>
        <v>#DIV/0!</v>
      </c>
    </row>
    <row r="247" spans="18:25" x14ac:dyDescent="0.3">
      <c r="R247">
        <v>212</v>
      </c>
      <c r="X247" s="2" t="e">
        <f>V247/W247</f>
        <v>#DIV/0!</v>
      </c>
      <c r="Y247" t="e">
        <f t="shared" si="31"/>
        <v>#DIV/0!</v>
      </c>
    </row>
    <row r="248" spans="18:25" x14ac:dyDescent="0.3">
      <c r="R248">
        <v>213</v>
      </c>
      <c r="X248" s="2" t="e">
        <f>V248/W248</f>
        <v>#DIV/0!</v>
      </c>
      <c r="Y248" t="e">
        <f t="shared" si="31"/>
        <v>#DIV/0!</v>
      </c>
    </row>
    <row r="249" spans="18:25" x14ac:dyDescent="0.3">
      <c r="R249">
        <v>214</v>
      </c>
      <c r="X249" s="2" t="e">
        <f>V249/W249</f>
        <v>#DIV/0!</v>
      </c>
      <c r="Y249" t="e">
        <f t="shared" si="31"/>
        <v>#DIV/0!</v>
      </c>
    </row>
    <row r="250" spans="18:25" x14ac:dyDescent="0.3">
      <c r="R250">
        <v>215</v>
      </c>
      <c r="X250" s="2" t="e">
        <f>V250/W250</f>
        <v>#DIV/0!</v>
      </c>
      <c r="Y250" t="e">
        <f t="shared" si="31"/>
        <v>#DIV/0!</v>
      </c>
    </row>
    <row r="1048535" ht="12" customHeight="1" x14ac:dyDescent="0.3"/>
  </sheetData>
  <autoFilter ref="R35:X250">
    <sortState ref="R36:X250">
      <sortCondition ref="R35:R250"/>
    </sortState>
  </autoFilter>
  <conditionalFormatting sqref="U93:U117 AG93:AG117 AE93:AE117 AE119:AE126 AG119:AG126 T36:T250 V95:V118">
    <cfRule type="cellIs" dxfId="22" priority="4" operator="between">
      <formula>1345</formula>
      <formula>1355</formula>
    </cfRule>
  </conditionalFormatting>
  <conditionalFormatting sqref="U118:U125">
    <cfRule type="cellIs" dxfId="4" priority="2" operator="between">
      <formula>1345</formula>
      <formula>1355</formula>
    </cfRule>
  </conditionalFormatting>
  <conditionalFormatting sqref="V119:V125">
    <cfRule type="cellIs" dxfId="1" priority="1" operator="between">
      <formula>1345</formula>
      <formula>1355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10" sqref="E10"/>
    </sheetView>
  </sheetViews>
  <sheetFormatPr defaultRowHeight="14.4" x14ac:dyDescent="0.3"/>
  <cols>
    <col min="1" max="1" width="12.6640625" bestFit="1" customWidth="1"/>
    <col min="2" max="2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23</v>
      </c>
    </row>
    <row r="2" spans="1:6" x14ac:dyDescent="0.3">
      <c r="A2">
        <v>710</v>
      </c>
      <c r="B2">
        <v>1936</v>
      </c>
      <c r="C2">
        <f>1936-B2</f>
        <v>0</v>
      </c>
      <c r="E2" t="s">
        <v>21</v>
      </c>
      <c r="F2" t="s">
        <v>22</v>
      </c>
    </row>
    <row r="3" spans="1:6" x14ac:dyDescent="0.3">
      <c r="A3">
        <v>702</v>
      </c>
      <c r="B3">
        <v>1908</v>
      </c>
      <c r="C3">
        <f t="shared" ref="C3:C9" si="0">1936-B3</f>
        <v>28</v>
      </c>
      <c r="E3">
        <v>65</v>
      </c>
      <c r="F3">
        <v>38</v>
      </c>
    </row>
    <row r="4" spans="1:6" x14ac:dyDescent="0.3">
      <c r="A4">
        <v>781</v>
      </c>
      <c r="B4">
        <v>1907</v>
      </c>
      <c r="C4">
        <f t="shared" si="0"/>
        <v>29</v>
      </c>
      <c r="E4">
        <v>110</v>
      </c>
      <c r="F4">
        <v>95</v>
      </c>
    </row>
    <row r="5" spans="1:6" x14ac:dyDescent="0.3">
      <c r="A5">
        <v>940</v>
      </c>
      <c r="B5">
        <v>1868</v>
      </c>
      <c r="C5">
        <f t="shared" si="0"/>
        <v>68</v>
      </c>
      <c r="E5">
        <v>149</v>
      </c>
      <c r="F5">
        <v>141</v>
      </c>
    </row>
    <row r="6" spans="1:6" x14ac:dyDescent="0.3">
      <c r="A6">
        <v>1110</v>
      </c>
      <c r="B6">
        <v>1816</v>
      </c>
      <c r="C6">
        <f t="shared" si="0"/>
        <v>120</v>
      </c>
      <c r="E6">
        <v>218</v>
      </c>
      <c r="F6">
        <v>211</v>
      </c>
    </row>
    <row r="7" spans="1:6" x14ac:dyDescent="0.3">
      <c r="A7">
        <v>1295</v>
      </c>
      <c r="B7">
        <v>1757</v>
      </c>
      <c r="C7">
        <f t="shared" si="0"/>
        <v>179</v>
      </c>
      <c r="E7">
        <v>277</v>
      </c>
      <c r="F7">
        <v>276</v>
      </c>
    </row>
    <row r="8" spans="1:6" x14ac:dyDescent="0.3">
      <c r="A8">
        <v>1498</v>
      </c>
      <c r="B8">
        <v>1700</v>
      </c>
      <c r="C8">
        <f t="shared" si="0"/>
        <v>236</v>
      </c>
      <c r="E8">
        <v>336</v>
      </c>
      <c r="F8">
        <v>336</v>
      </c>
    </row>
    <row r="9" spans="1:6" x14ac:dyDescent="0.3">
      <c r="A9">
        <v>1610</v>
      </c>
      <c r="B9">
        <v>1650</v>
      </c>
      <c r="C9">
        <f t="shared" si="0"/>
        <v>286</v>
      </c>
      <c r="E9">
        <v>372</v>
      </c>
      <c r="F9">
        <v>377</v>
      </c>
    </row>
    <row r="10" spans="1:6" x14ac:dyDescent="0.3">
      <c r="A10">
        <v>702</v>
      </c>
      <c r="B10">
        <v>1947</v>
      </c>
      <c r="C10">
        <f>1947-B10</f>
        <v>0</v>
      </c>
    </row>
    <row r="11" spans="1:6" x14ac:dyDescent="0.3">
      <c r="A11">
        <v>1035</v>
      </c>
      <c r="B11">
        <v>1880</v>
      </c>
      <c r="C11">
        <f t="shared" ref="C11:C15" si="1">1947-B11</f>
        <v>67</v>
      </c>
    </row>
    <row r="12" spans="1:6" x14ac:dyDescent="0.3">
      <c r="A12">
        <v>1192</v>
      </c>
      <c r="B12">
        <v>1825</v>
      </c>
      <c r="C12">
        <f t="shared" si="1"/>
        <v>122</v>
      </c>
    </row>
    <row r="13" spans="1:6" x14ac:dyDescent="0.3">
      <c r="A13">
        <v>1403</v>
      </c>
      <c r="B13">
        <v>1762</v>
      </c>
      <c r="C13">
        <f t="shared" si="1"/>
        <v>185</v>
      </c>
    </row>
    <row r="14" spans="1:6" x14ac:dyDescent="0.3">
      <c r="A14">
        <v>1551</v>
      </c>
      <c r="B14">
        <v>1727</v>
      </c>
      <c r="C14">
        <f t="shared" si="1"/>
        <v>220</v>
      </c>
    </row>
    <row r="15" spans="1:6" s="1" customFormat="1" x14ac:dyDescent="0.3">
      <c r="A15" s="1">
        <v>1610</v>
      </c>
      <c r="B15" s="1">
        <v>1610</v>
      </c>
      <c r="C15">
        <f t="shared" si="1"/>
        <v>337</v>
      </c>
    </row>
    <row r="16" spans="1:6" x14ac:dyDescent="0.3">
      <c r="A16">
        <v>702</v>
      </c>
      <c r="B16">
        <v>1822</v>
      </c>
      <c r="C16">
        <f t="shared" ref="C16:C24" si="2">1822-B16</f>
        <v>0</v>
      </c>
    </row>
    <row r="17" spans="1:3" x14ac:dyDescent="0.3">
      <c r="A17">
        <v>885</v>
      </c>
      <c r="B17">
        <v>1787</v>
      </c>
      <c r="C17">
        <f t="shared" si="2"/>
        <v>35</v>
      </c>
    </row>
    <row r="18" spans="1:3" x14ac:dyDescent="0.3">
      <c r="A18">
        <v>980</v>
      </c>
      <c r="B18">
        <v>1755</v>
      </c>
      <c r="C18">
        <f t="shared" si="2"/>
        <v>67</v>
      </c>
    </row>
    <row r="19" spans="1:3" x14ac:dyDescent="0.3">
      <c r="A19">
        <v>1060</v>
      </c>
      <c r="B19">
        <v>1720</v>
      </c>
      <c r="C19">
        <f t="shared" si="2"/>
        <v>102</v>
      </c>
    </row>
    <row r="20" spans="1:3" x14ac:dyDescent="0.3">
      <c r="A20">
        <v>1185</v>
      </c>
      <c r="B20">
        <v>1675</v>
      </c>
      <c r="C20">
        <f t="shared" si="2"/>
        <v>147</v>
      </c>
    </row>
    <row r="21" spans="1:3" x14ac:dyDescent="0.3">
      <c r="A21">
        <v>1320</v>
      </c>
      <c r="B21">
        <v>1626</v>
      </c>
      <c r="C21">
        <f t="shared" si="2"/>
        <v>196</v>
      </c>
    </row>
    <row r="22" spans="1:3" x14ac:dyDescent="0.3">
      <c r="A22">
        <v>1440</v>
      </c>
      <c r="B22">
        <v>1594</v>
      </c>
      <c r="C22">
        <f t="shared" si="2"/>
        <v>228</v>
      </c>
    </row>
    <row r="23" spans="1:3" x14ac:dyDescent="0.3">
      <c r="A23">
        <v>1625</v>
      </c>
      <c r="B23">
        <v>1504</v>
      </c>
      <c r="C23">
        <f t="shared" si="2"/>
        <v>318</v>
      </c>
    </row>
    <row r="24" spans="1:3" x14ac:dyDescent="0.3">
      <c r="A24">
        <v>1707</v>
      </c>
      <c r="B24">
        <v>1462</v>
      </c>
      <c r="C24">
        <f t="shared" si="2"/>
        <v>360</v>
      </c>
    </row>
    <row r="25" spans="1:3" x14ac:dyDescent="0.3">
      <c r="A25">
        <v>702</v>
      </c>
      <c r="B25">
        <v>1805</v>
      </c>
      <c r="C25">
        <f>1805-B25</f>
        <v>0</v>
      </c>
    </row>
    <row r="26" spans="1:3" x14ac:dyDescent="0.3">
      <c r="A26">
        <v>925</v>
      </c>
      <c r="B26">
        <v>1760</v>
      </c>
      <c r="C26">
        <f t="shared" ref="C26:C32" si="3">1805-B26</f>
        <v>45</v>
      </c>
    </row>
    <row r="27" spans="1:3" x14ac:dyDescent="0.3">
      <c r="A27">
        <v>1050</v>
      </c>
      <c r="B27">
        <v>1717</v>
      </c>
      <c r="C27">
        <f t="shared" si="3"/>
        <v>88</v>
      </c>
    </row>
    <row r="28" spans="1:3" x14ac:dyDescent="0.3">
      <c r="A28">
        <v>1203</v>
      </c>
      <c r="B28">
        <v>1684</v>
      </c>
      <c r="C28">
        <f t="shared" si="3"/>
        <v>121</v>
      </c>
    </row>
    <row r="29" spans="1:3" x14ac:dyDescent="0.3">
      <c r="A29">
        <v>1328</v>
      </c>
      <c r="B29">
        <v>1616</v>
      </c>
      <c r="C29">
        <f t="shared" si="3"/>
        <v>189</v>
      </c>
    </row>
    <row r="30" spans="1:3" x14ac:dyDescent="0.3">
      <c r="A30">
        <v>1450</v>
      </c>
      <c r="B30">
        <v>1586</v>
      </c>
      <c r="C30">
        <f t="shared" si="3"/>
        <v>219</v>
      </c>
    </row>
    <row r="31" spans="1:3" x14ac:dyDescent="0.3">
      <c r="A31">
        <v>1578</v>
      </c>
      <c r="B31">
        <v>1547</v>
      </c>
      <c r="C31">
        <f t="shared" si="3"/>
        <v>258</v>
      </c>
    </row>
    <row r="32" spans="1:3" x14ac:dyDescent="0.3">
      <c r="A32">
        <v>1707</v>
      </c>
      <c r="B32">
        <v>1487</v>
      </c>
      <c r="C32">
        <f t="shared" si="3"/>
        <v>318</v>
      </c>
    </row>
    <row r="33" spans="1:3" x14ac:dyDescent="0.3">
      <c r="A33">
        <v>702</v>
      </c>
      <c r="B33">
        <v>1806</v>
      </c>
      <c r="C33">
        <f>1806-B33</f>
        <v>0</v>
      </c>
    </row>
    <row r="34" spans="1:3" x14ac:dyDescent="0.3">
      <c r="A34">
        <v>898</v>
      </c>
      <c r="B34">
        <v>1774</v>
      </c>
      <c r="C34">
        <f t="shared" ref="C34:C40" si="4">1806-B34</f>
        <v>32</v>
      </c>
    </row>
    <row r="35" spans="1:3" x14ac:dyDescent="0.3">
      <c r="A35">
        <v>1020</v>
      </c>
      <c r="B35">
        <v>1728</v>
      </c>
      <c r="C35">
        <f t="shared" si="4"/>
        <v>78</v>
      </c>
    </row>
    <row r="36" spans="1:3" x14ac:dyDescent="0.3">
      <c r="A36">
        <v>1170</v>
      </c>
      <c r="B36">
        <v>1670</v>
      </c>
      <c r="C36">
        <f t="shared" si="4"/>
        <v>136</v>
      </c>
    </row>
    <row r="37" spans="1:3" x14ac:dyDescent="0.3">
      <c r="A37">
        <v>1340</v>
      </c>
      <c r="B37">
        <v>1618</v>
      </c>
      <c r="C37">
        <f t="shared" si="4"/>
        <v>188</v>
      </c>
    </row>
    <row r="38" spans="1:3" x14ac:dyDescent="0.3">
      <c r="A38">
        <v>1450</v>
      </c>
      <c r="B38">
        <v>1585</v>
      </c>
      <c r="C38">
        <f t="shared" si="4"/>
        <v>221</v>
      </c>
    </row>
    <row r="39" spans="1:3" x14ac:dyDescent="0.3">
      <c r="A39">
        <v>1580</v>
      </c>
      <c r="B39">
        <v>1549</v>
      </c>
      <c r="C39">
        <f t="shared" si="4"/>
        <v>257</v>
      </c>
    </row>
    <row r="40" spans="1:3" x14ac:dyDescent="0.3">
      <c r="A40">
        <v>1707</v>
      </c>
      <c r="B40">
        <v>1490</v>
      </c>
      <c r="C40">
        <f t="shared" si="4"/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7" workbookViewId="0">
      <selection activeCell="C1" sqref="A1:C36"/>
    </sheetView>
  </sheetViews>
  <sheetFormatPr defaultRowHeight="14.4" x14ac:dyDescent="0.3"/>
  <cols>
    <col min="1" max="1" width="12.6640625" bestFit="1" customWidth="1"/>
    <col min="2" max="2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702</v>
      </c>
      <c r="B2">
        <v>1805</v>
      </c>
      <c r="C2">
        <f>1805-B2</f>
        <v>0</v>
      </c>
    </row>
    <row r="3" spans="1:4" x14ac:dyDescent="0.3">
      <c r="A3">
        <v>976</v>
      </c>
      <c r="B3">
        <v>1757</v>
      </c>
      <c r="C3">
        <f t="shared" ref="C3:C8" si="0">1805-B3</f>
        <v>48</v>
      </c>
    </row>
    <row r="4" spans="1:4" x14ac:dyDescent="0.3">
      <c r="A4">
        <v>1123</v>
      </c>
      <c r="B4">
        <v>1698</v>
      </c>
      <c r="C4">
        <f t="shared" si="0"/>
        <v>107</v>
      </c>
    </row>
    <row r="5" spans="1:4" x14ac:dyDescent="0.3">
      <c r="A5">
        <v>1311</v>
      </c>
      <c r="B5">
        <v>1637</v>
      </c>
      <c r="C5">
        <f t="shared" si="0"/>
        <v>168</v>
      </c>
    </row>
    <row r="6" spans="1:4" x14ac:dyDescent="0.3">
      <c r="A6">
        <v>1418</v>
      </c>
      <c r="B6">
        <v>1605</v>
      </c>
      <c r="C6">
        <f t="shared" si="0"/>
        <v>200</v>
      </c>
    </row>
    <row r="7" spans="1:4" x14ac:dyDescent="0.3">
      <c r="A7">
        <v>1567</v>
      </c>
      <c r="B7">
        <v>1565</v>
      </c>
      <c r="C7">
        <f t="shared" si="0"/>
        <v>240</v>
      </c>
    </row>
    <row r="8" spans="1:4" x14ac:dyDescent="0.3">
      <c r="A8">
        <v>1610</v>
      </c>
      <c r="B8">
        <v>1541</v>
      </c>
      <c r="C8">
        <f t="shared" si="0"/>
        <v>264</v>
      </c>
    </row>
    <row r="9" spans="1:4" x14ac:dyDescent="0.3">
      <c r="A9">
        <v>702</v>
      </c>
      <c r="B9">
        <v>1794</v>
      </c>
      <c r="C9">
        <f>1794-B9</f>
        <v>0</v>
      </c>
    </row>
    <row r="10" spans="1:4" x14ac:dyDescent="0.3">
      <c r="A10">
        <v>1039</v>
      </c>
      <c r="B10">
        <v>1727</v>
      </c>
      <c r="C10">
        <f t="shared" ref="C10:C15" si="1">1794-B10</f>
        <v>67</v>
      </c>
    </row>
    <row r="11" spans="1:4" x14ac:dyDescent="0.3">
      <c r="A11">
        <v>1184</v>
      </c>
      <c r="B11">
        <v>1673</v>
      </c>
      <c r="C11">
        <f t="shared" si="1"/>
        <v>121</v>
      </c>
    </row>
    <row r="12" spans="1:4" x14ac:dyDescent="0.3">
      <c r="A12">
        <v>1284</v>
      </c>
      <c r="B12">
        <v>1641</v>
      </c>
      <c r="C12">
        <f t="shared" si="1"/>
        <v>153</v>
      </c>
    </row>
    <row r="13" spans="1:4" x14ac:dyDescent="0.3">
      <c r="A13">
        <v>1415</v>
      </c>
      <c r="B13">
        <v>1606</v>
      </c>
      <c r="C13">
        <f t="shared" si="1"/>
        <v>188</v>
      </c>
    </row>
    <row r="14" spans="1:4" x14ac:dyDescent="0.3">
      <c r="A14">
        <v>1543</v>
      </c>
      <c r="B14">
        <v>1580</v>
      </c>
      <c r="C14">
        <f t="shared" si="1"/>
        <v>214</v>
      </c>
    </row>
    <row r="15" spans="1:4" s="1" customFormat="1" x14ac:dyDescent="0.3">
      <c r="A15" s="1">
        <v>1610</v>
      </c>
      <c r="B15" s="1">
        <v>1550</v>
      </c>
      <c r="C15">
        <f t="shared" si="1"/>
        <v>244</v>
      </c>
    </row>
    <row r="16" spans="1:4" x14ac:dyDescent="0.3">
      <c r="A16">
        <v>702</v>
      </c>
      <c r="B16">
        <v>1900</v>
      </c>
      <c r="C16">
        <f>1900-B16</f>
        <v>0</v>
      </c>
    </row>
    <row r="17" spans="1:3" x14ac:dyDescent="0.3">
      <c r="A17">
        <v>865</v>
      </c>
      <c r="B17">
        <v>1845</v>
      </c>
      <c r="C17">
        <f t="shared" ref="C17:C21" si="2">1900-B17</f>
        <v>55</v>
      </c>
    </row>
    <row r="18" spans="1:3" x14ac:dyDescent="0.3">
      <c r="A18">
        <v>1030</v>
      </c>
      <c r="B18">
        <v>1733</v>
      </c>
      <c r="C18">
        <f t="shared" si="2"/>
        <v>167</v>
      </c>
    </row>
    <row r="19" spans="1:3" x14ac:dyDescent="0.3">
      <c r="A19">
        <v>1285</v>
      </c>
      <c r="B19">
        <v>1577</v>
      </c>
      <c r="C19">
        <f t="shared" si="2"/>
        <v>323</v>
      </c>
    </row>
    <row r="20" spans="1:3" x14ac:dyDescent="0.3">
      <c r="A20">
        <v>1517</v>
      </c>
      <c r="B20">
        <v>1484</v>
      </c>
      <c r="C20">
        <f t="shared" si="2"/>
        <v>416</v>
      </c>
    </row>
    <row r="21" spans="1:3" x14ac:dyDescent="0.3">
      <c r="A21">
        <v>1707</v>
      </c>
      <c r="B21">
        <v>1418</v>
      </c>
      <c r="C21">
        <f t="shared" si="2"/>
        <v>482</v>
      </c>
    </row>
    <row r="22" spans="1:3" x14ac:dyDescent="0.3">
      <c r="A22">
        <v>702</v>
      </c>
      <c r="B22">
        <v>1890</v>
      </c>
      <c r="C22">
        <f>1890-B22</f>
        <v>0</v>
      </c>
    </row>
    <row r="23" spans="1:3" x14ac:dyDescent="0.3">
      <c r="A23">
        <v>835</v>
      </c>
      <c r="B23">
        <v>1856</v>
      </c>
      <c r="C23">
        <f t="shared" ref="C23:C29" si="3">1890-B23</f>
        <v>34</v>
      </c>
    </row>
    <row r="24" spans="1:3" x14ac:dyDescent="0.3">
      <c r="A24">
        <v>1025</v>
      </c>
      <c r="B24">
        <v>1738</v>
      </c>
      <c r="C24">
        <f t="shared" si="3"/>
        <v>152</v>
      </c>
    </row>
    <row r="25" spans="1:3" x14ac:dyDescent="0.3">
      <c r="A25">
        <v>1160</v>
      </c>
      <c r="B25">
        <v>1643</v>
      </c>
      <c r="C25">
        <f t="shared" si="3"/>
        <v>247</v>
      </c>
    </row>
    <row r="26" spans="1:3" x14ac:dyDescent="0.3">
      <c r="A26">
        <v>1325</v>
      </c>
      <c r="B26">
        <v>1557</v>
      </c>
      <c r="C26">
        <f t="shared" si="3"/>
        <v>333</v>
      </c>
    </row>
    <row r="27" spans="1:3" x14ac:dyDescent="0.3">
      <c r="A27">
        <v>1475</v>
      </c>
      <c r="B27">
        <v>1497</v>
      </c>
      <c r="C27">
        <f t="shared" si="3"/>
        <v>393</v>
      </c>
    </row>
    <row r="28" spans="1:3" x14ac:dyDescent="0.3">
      <c r="A28">
        <v>1655</v>
      </c>
      <c r="B28">
        <v>1452</v>
      </c>
      <c r="C28">
        <f t="shared" si="3"/>
        <v>438</v>
      </c>
    </row>
    <row r="29" spans="1:3" x14ac:dyDescent="0.3">
      <c r="A29">
        <v>1707</v>
      </c>
      <c r="B29">
        <v>1425</v>
      </c>
      <c r="C29">
        <f t="shared" si="3"/>
        <v>465</v>
      </c>
    </row>
    <row r="30" spans="1:3" x14ac:dyDescent="0.3">
      <c r="A30">
        <v>702</v>
      </c>
      <c r="B30">
        <v>1887</v>
      </c>
      <c r="C30">
        <f>1887-B30</f>
        <v>0</v>
      </c>
    </row>
    <row r="31" spans="1:3" x14ac:dyDescent="0.3">
      <c r="A31">
        <v>890</v>
      </c>
      <c r="B31">
        <v>1820</v>
      </c>
      <c r="C31">
        <f t="shared" ref="C31:C36" si="4">1887-B31</f>
        <v>67</v>
      </c>
    </row>
    <row r="32" spans="1:3" x14ac:dyDescent="0.3">
      <c r="A32">
        <v>1025</v>
      </c>
      <c r="B32">
        <v>1735</v>
      </c>
      <c r="C32">
        <f t="shared" si="4"/>
        <v>152</v>
      </c>
    </row>
    <row r="33" spans="1:3" x14ac:dyDescent="0.3">
      <c r="A33">
        <v>1200</v>
      </c>
      <c r="B33">
        <v>1620</v>
      </c>
      <c r="C33">
        <f t="shared" si="4"/>
        <v>267</v>
      </c>
    </row>
    <row r="34" spans="1:3" x14ac:dyDescent="0.3">
      <c r="A34">
        <v>1350</v>
      </c>
      <c r="B34">
        <v>1569</v>
      </c>
      <c r="C34">
        <f t="shared" si="4"/>
        <v>318</v>
      </c>
    </row>
    <row r="35" spans="1:3" x14ac:dyDescent="0.3">
      <c r="A35">
        <v>1520</v>
      </c>
      <c r="B35">
        <v>1494</v>
      </c>
      <c r="C35">
        <f t="shared" si="4"/>
        <v>393</v>
      </c>
    </row>
    <row r="36" spans="1:3" x14ac:dyDescent="0.3">
      <c r="A36">
        <v>1707</v>
      </c>
      <c r="B36">
        <v>1430</v>
      </c>
      <c r="C36">
        <f t="shared" si="4"/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" sqref="A1:C25"/>
    </sheetView>
  </sheetViews>
  <sheetFormatPr defaultRowHeight="14.4" x14ac:dyDescent="0.3"/>
  <cols>
    <col min="1" max="1" width="12.6640625" bestFit="1" customWidth="1"/>
    <col min="2" max="2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702</v>
      </c>
      <c r="B2">
        <v>1786</v>
      </c>
      <c r="C2">
        <f>1786-B2</f>
        <v>0</v>
      </c>
    </row>
    <row r="3" spans="1:4" x14ac:dyDescent="0.3">
      <c r="A3">
        <v>770</v>
      </c>
      <c r="B3">
        <v>1781</v>
      </c>
      <c r="C3">
        <f t="shared" ref="C3:C12" si="0">1786-B3</f>
        <v>5</v>
      </c>
    </row>
    <row r="4" spans="1:4" x14ac:dyDescent="0.3">
      <c r="A4">
        <v>885</v>
      </c>
      <c r="B4">
        <v>1706</v>
      </c>
      <c r="C4">
        <f t="shared" si="0"/>
        <v>80</v>
      </c>
    </row>
    <row r="5" spans="1:4" x14ac:dyDescent="0.3">
      <c r="A5">
        <v>975</v>
      </c>
      <c r="B5">
        <v>1686</v>
      </c>
      <c r="C5">
        <f t="shared" si="0"/>
        <v>100</v>
      </c>
    </row>
    <row r="6" spans="1:4" x14ac:dyDescent="0.3">
      <c r="A6">
        <v>870</v>
      </c>
      <c r="B6">
        <v>1719</v>
      </c>
      <c r="C6">
        <f t="shared" si="0"/>
        <v>67</v>
      </c>
    </row>
    <row r="7" spans="1:4" x14ac:dyDescent="0.3">
      <c r="A7">
        <v>985</v>
      </c>
      <c r="B7">
        <v>1630</v>
      </c>
      <c r="C7">
        <f t="shared" si="0"/>
        <v>156</v>
      </c>
    </row>
    <row r="8" spans="1:4" x14ac:dyDescent="0.3">
      <c r="A8">
        <v>1080</v>
      </c>
      <c r="B8">
        <v>1560</v>
      </c>
      <c r="C8">
        <f t="shared" si="0"/>
        <v>226</v>
      </c>
    </row>
    <row r="9" spans="1:4" x14ac:dyDescent="0.3">
      <c r="A9">
        <v>1165</v>
      </c>
      <c r="B9">
        <v>1504</v>
      </c>
      <c r="C9">
        <f t="shared" si="0"/>
        <v>282</v>
      </c>
    </row>
    <row r="10" spans="1:4" x14ac:dyDescent="0.3">
      <c r="A10">
        <v>1240</v>
      </c>
      <c r="B10">
        <v>1455</v>
      </c>
      <c r="C10">
        <f t="shared" si="0"/>
        <v>331</v>
      </c>
    </row>
    <row r="11" spans="1:4" x14ac:dyDescent="0.3">
      <c r="A11">
        <v>1348</v>
      </c>
      <c r="B11">
        <v>1405</v>
      </c>
      <c r="C11">
        <f t="shared" si="0"/>
        <v>381</v>
      </c>
    </row>
    <row r="12" spans="1:4" x14ac:dyDescent="0.3">
      <c r="A12">
        <v>1445</v>
      </c>
      <c r="B12">
        <v>1321</v>
      </c>
      <c r="C12">
        <f t="shared" si="0"/>
        <v>465</v>
      </c>
    </row>
    <row r="13" spans="1:4" x14ac:dyDescent="0.3">
      <c r="A13">
        <v>702</v>
      </c>
      <c r="B13">
        <v>1766</v>
      </c>
      <c r="C13">
        <f>1766-B13</f>
        <v>0</v>
      </c>
    </row>
    <row r="14" spans="1:4" x14ac:dyDescent="0.3">
      <c r="A14">
        <v>865</v>
      </c>
      <c r="B14">
        <v>1703</v>
      </c>
      <c r="C14">
        <f t="shared" ref="C14:C19" si="1">1766-B14</f>
        <v>63</v>
      </c>
    </row>
    <row r="15" spans="1:4" x14ac:dyDescent="0.3">
      <c r="A15">
        <v>995</v>
      </c>
      <c r="B15">
        <v>1606</v>
      </c>
      <c r="C15">
        <f t="shared" si="1"/>
        <v>160</v>
      </c>
    </row>
    <row r="16" spans="1:4" x14ac:dyDescent="0.3">
      <c r="A16">
        <v>1115</v>
      </c>
      <c r="B16">
        <v>1526</v>
      </c>
      <c r="C16">
        <f t="shared" si="1"/>
        <v>240</v>
      </c>
    </row>
    <row r="17" spans="1:3" x14ac:dyDescent="0.3">
      <c r="A17">
        <v>1335</v>
      </c>
      <c r="B17">
        <v>1385</v>
      </c>
      <c r="C17">
        <f t="shared" si="1"/>
        <v>381</v>
      </c>
    </row>
    <row r="18" spans="1:3" x14ac:dyDescent="0.3">
      <c r="A18">
        <v>1550</v>
      </c>
      <c r="B18">
        <v>1265</v>
      </c>
      <c r="C18">
        <f t="shared" si="1"/>
        <v>501</v>
      </c>
    </row>
    <row r="19" spans="1:3" x14ac:dyDescent="0.3">
      <c r="A19">
        <v>1707</v>
      </c>
      <c r="B19">
        <v>1218</v>
      </c>
      <c r="C19">
        <f t="shared" si="1"/>
        <v>548</v>
      </c>
    </row>
    <row r="20" spans="1:3" x14ac:dyDescent="0.3">
      <c r="A20">
        <v>702</v>
      </c>
      <c r="B20">
        <v>1830</v>
      </c>
      <c r="C20">
        <f>1830-B20</f>
        <v>0</v>
      </c>
    </row>
    <row r="21" spans="1:3" x14ac:dyDescent="0.3">
      <c r="A21">
        <v>908</v>
      </c>
      <c r="B21">
        <v>1740</v>
      </c>
      <c r="C21">
        <f t="shared" ref="C21:C25" si="2">1830-B21</f>
        <v>90</v>
      </c>
    </row>
    <row r="22" spans="1:3" x14ac:dyDescent="0.3">
      <c r="A22">
        <v>1100</v>
      </c>
      <c r="B22">
        <v>1615</v>
      </c>
      <c r="C22">
        <f t="shared" si="2"/>
        <v>215</v>
      </c>
    </row>
    <row r="23" spans="1:3" x14ac:dyDescent="0.3">
      <c r="A23">
        <v>1300</v>
      </c>
      <c r="B23">
        <v>1490</v>
      </c>
      <c r="C23">
        <f t="shared" si="2"/>
        <v>340</v>
      </c>
    </row>
    <row r="24" spans="1:3" x14ac:dyDescent="0.3">
      <c r="A24">
        <v>1485</v>
      </c>
      <c r="B24">
        <v>1378</v>
      </c>
      <c r="C24">
        <f t="shared" si="2"/>
        <v>452</v>
      </c>
    </row>
    <row r="25" spans="1:3" x14ac:dyDescent="0.3">
      <c r="A25">
        <v>1707</v>
      </c>
      <c r="B25">
        <v>1250</v>
      </c>
      <c r="C25">
        <f t="shared" si="2"/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Left</vt:lpstr>
      <vt:lpstr>Right</vt:lpstr>
      <vt:lpstr>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Stef</cp:lastModifiedBy>
  <dcterms:created xsi:type="dcterms:W3CDTF">2017-08-07T10:42:08Z</dcterms:created>
  <dcterms:modified xsi:type="dcterms:W3CDTF">2017-08-24T11:40:09Z</dcterms:modified>
</cp:coreProperties>
</file>